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U:\QUALIBAIL\"/>
    </mc:Choice>
  </mc:AlternateContent>
  <bookViews>
    <workbookView xWindow="-105" yWindow="26115" windowWidth="23250" windowHeight="12600"/>
  </bookViews>
  <sheets>
    <sheet name="Fiche résidence" sheetId="1" r:id="rId1"/>
    <sheet name="Gardiens" sheetId="5" r:id="rId2"/>
    <sheet name="Entreprises" sheetId="3" r:id="rId3"/>
    <sheet name="RDQ" sheetId="4" r:id="rId4"/>
  </sheets>
  <externalReferences>
    <externalReference r:id="rId5"/>
  </externalReferences>
  <definedNames>
    <definedName name="_xlnm._FilterDatabase" localSheetId="2" hidden="1">Entreprises!$A$3:$HX$257</definedName>
    <definedName name="_xlnm._FilterDatabase" localSheetId="1" hidden="1">Gardiens!$A$2:$AF$723</definedName>
    <definedName name="_xlnm._FilterDatabase" localSheetId="3" hidden="1">RDQ!$A$3:$HX$59</definedName>
    <definedName name="Caractéristiques">'[1]Caractéristiques du patrimoine'!$1:$1048576</definedName>
    <definedName name="code">Gardiens!$A$3:$A$723</definedName>
    <definedName name="dpgf_globale">'[1]DPGF Globale'!$C$3:$BE$644</definedName>
    <definedName name="Entreprises">Entreprises!$A$3:$HX$257</definedName>
    <definedName name="fiche">Gardiens!$A$2:$AF$723</definedName>
    <definedName name="Prestations" localSheetId="3">RDQ!$1:$1048576</definedName>
    <definedName name="Prestations">Entreprises!$1:$1048576</definedName>
    <definedName name="RDQ">RDQ!$A$3:$HX$59</definedName>
    <definedName name="révision_rationnelle">'[1]Révisions tarif'!$B$5</definedName>
    <definedName name="révision_saturne">'[1]Révisions tarif'!$B$3</definedName>
    <definedName name="Z_212FA44D_6450_4BE3_AE74_F2BC52322C36_.wvu.FilterData" localSheetId="1" hidden="1">Gardiens!$B$2:$AF$723</definedName>
    <definedName name="Z_212FA44D_6450_4BE3_AE74_F2BC52322C36_.wvu.PrintArea" localSheetId="1" hidden="1">Gardiens!$B$2:$AF$723</definedName>
    <definedName name="Z_21E3BEC0_7936_40D8_8BAE_2522A363F302_.wvu.FilterData" localSheetId="1" hidden="1">Gardiens!$C$2:$AF$723</definedName>
    <definedName name="Z_37C26786_9626_4664_9A92_EDCAD0E904BA_.wvu.FilterData" localSheetId="1" hidden="1">Gardiens!$C$2:$AF$723</definedName>
    <definedName name="Z_3C25D54B_242D_4FAE_AB2A_E51D76A0CBE9_.wvu.FilterData" localSheetId="1" hidden="1">Gardiens!$C$2:$AF$723</definedName>
    <definedName name="Z_44E115A3_EDE6_4169_A51A_2F6638D8E47D_.wvu.Cols" localSheetId="1" hidden="1">Gardiens!$M:$AF</definedName>
    <definedName name="Z_44E115A3_EDE6_4169_A51A_2F6638D8E47D_.wvu.FilterData" localSheetId="1" hidden="1">Gardiens!$C$2:$AF$648</definedName>
    <definedName name="Z_4CDEBC73_6BC0_4667_A841_8FBB7171EF1B_.wvu.FilterData" localSheetId="1" hidden="1">Gardiens!$C$2:$AF$723</definedName>
    <definedName name="Z_58DF5F0B_8C5E_474F_8CD9_F6669BB7F2B8_.wvu.FilterData" localSheetId="1" hidden="1">Gardiens!$C$2:$AF$723</definedName>
    <definedName name="Z_5E4E6B3C_3C35_42EC_BF80_4E68C3FEE7CA_.wvu.FilterData" localSheetId="1" hidden="1">Gardiens!$C$2:$AF$723</definedName>
    <definedName name="Z_6046647D_00B8_479F_9BDB_F3B933208ADE_.wvu.FilterData" localSheetId="1" hidden="1">Gardiens!$C$2:$AF$723</definedName>
    <definedName name="Z_6B03D17A_81A7_4A05_8632_8B02F2CBB1FE_.wvu.FilterData" localSheetId="1" hidden="1">Gardiens!$C$2:$AF$723</definedName>
    <definedName name="Z_73B83717_D984_4995_8387_06DE1EDF9814_.wvu.FilterData" localSheetId="1" hidden="1">Gardiens!$C$2:$AF$723</definedName>
    <definedName name="Z_7E28898D_534C_48CB_A563_42DD75AED845_.wvu.FilterData" localSheetId="1" hidden="1">Gardiens!$C$2:$AF$723</definedName>
    <definedName name="Z_92F76B24_99F6_45BE_AE61_5C78D878B005_.wvu.FilterData" localSheetId="1" hidden="1">Gardiens!$C$2:$AF$723</definedName>
    <definedName name="Z_B26C8A2E_F99E_4C0F_8899_706504406ECB_.wvu.FilterData" localSheetId="1" hidden="1">Gardiens!$C$2:$AF$723</definedName>
    <definedName name="Z_BE8D3A00_FB15_4AE2_8358_1D28F6CD3D98_.wvu.FilterData" localSheetId="1" hidden="1">Gardiens!$C$2:$AF$723</definedName>
    <definedName name="Z_D0542822_38E7_49DA_BB68_B2FBBA6577BF_.wvu.FilterData" localSheetId="1" hidden="1">Gardiens!$C$2:$AF$723</definedName>
    <definedName name="Z_D87BA1B8_5496_4D1E_B0E7_656A7F589971_.wvu.FilterData" localSheetId="1" hidden="1">Gardiens!$C$2:$AF$723</definedName>
    <definedName name="Z_E495A633_DE4E_4B86_BCCA_06F78A5EA065_.wvu.FilterData" localSheetId="1" hidden="1">Gardiens!$C$2:$AF$723</definedName>
    <definedName name="Z_ECC039F8_C5A5_464A_8ED7_C284798C9501_.wvu.Cols" localSheetId="1" hidden="1">Gardiens!$K:$K,Gardiens!$M:$M,Gardiens!$N:$P</definedName>
    <definedName name="Z_ECC039F8_C5A5_464A_8ED7_C284798C9501_.wvu.FilterData" localSheetId="1" hidden="1">Gardiens!$C$2:$AF$723</definedName>
    <definedName name="_xlnm.Print_Area" localSheetId="0">'Fiche résidence'!$A$1:$E$39</definedName>
    <definedName name="_xlnm.Print_Area" localSheetId="1">Gardiens!$A$1:$AF$723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G12" i="1" l="1"/>
  <c r="D13" i="1" s="1"/>
  <c r="E13" i="1" l="1"/>
  <c r="HJ256" i="3"/>
  <c r="C29" i="1" l="1"/>
  <c r="C27" i="1"/>
  <c r="C26" i="1"/>
  <c r="C24" i="1"/>
  <c r="C23" i="1"/>
  <c r="C21" i="1"/>
  <c r="C20" i="1"/>
  <c r="C19" i="1"/>
  <c r="C18" i="1"/>
  <c r="C17" i="1"/>
  <c r="C16" i="1"/>
  <c r="C15" i="1"/>
  <c r="C14" i="1"/>
  <c r="C4" i="1"/>
  <c r="C10" i="1"/>
  <c r="C9" i="1"/>
  <c r="C8" i="1"/>
  <c r="C7" i="1"/>
  <c r="C6" i="1"/>
  <c r="HX59" i="4" l="1"/>
  <c r="HQ59" i="4"/>
  <c r="E29" i="1" s="1"/>
  <c r="HJ59" i="4"/>
  <c r="E27" i="1" s="1"/>
  <c r="HC59" i="4"/>
  <c r="E26" i="1" s="1"/>
  <c r="GV59" i="4"/>
  <c r="GO59" i="4"/>
  <c r="GH59" i="4"/>
  <c r="GA59" i="4"/>
  <c r="E24" i="1" s="1"/>
  <c r="FT59" i="4"/>
  <c r="E23" i="1" s="1"/>
  <c r="FM59" i="4"/>
  <c r="FF59" i="4"/>
  <c r="E21" i="1" s="1"/>
  <c r="EY59" i="4"/>
  <c r="E20" i="1" s="1"/>
  <c r="ER59" i="4"/>
  <c r="E19" i="1" s="1"/>
  <c r="EK59" i="4"/>
  <c r="ED59" i="4"/>
  <c r="DW59" i="4"/>
  <c r="DP59" i="4"/>
  <c r="E18" i="1" s="1"/>
  <c r="DI59" i="4"/>
  <c r="DB59" i="4"/>
  <c r="CU59" i="4"/>
  <c r="CN59" i="4"/>
  <c r="E17" i="1" s="1"/>
  <c r="CG59" i="4"/>
  <c r="E16" i="1" s="1"/>
  <c r="BZ59" i="4"/>
  <c r="BS59" i="4"/>
  <c r="BL59" i="4"/>
  <c r="BE59" i="4"/>
  <c r="AX59" i="4"/>
  <c r="AQ59" i="4"/>
  <c r="AJ59" i="4"/>
  <c r="E15" i="1" s="1"/>
  <c r="AC59" i="4"/>
  <c r="V59" i="4"/>
  <c r="E14" i="1" s="1"/>
  <c r="O59" i="4"/>
  <c r="HX58" i="4"/>
  <c r="HQ58" i="4"/>
  <c r="HJ58" i="4"/>
  <c r="HC58" i="4"/>
  <c r="GV58" i="4"/>
  <c r="GO58" i="4"/>
  <c r="GH58" i="4"/>
  <c r="GA58" i="4"/>
  <c r="FT58" i="4"/>
  <c r="FM58" i="4"/>
  <c r="FF58" i="4"/>
  <c r="EY58" i="4"/>
  <c r="ER58" i="4"/>
  <c r="EK58" i="4"/>
  <c r="ED58" i="4"/>
  <c r="DW58" i="4"/>
  <c r="DP58" i="4"/>
  <c r="DI58" i="4"/>
  <c r="DB58" i="4"/>
  <c r="CU58" i="4"/>
  <c r="CN58" i="4"/>
  <c r="CG58" i="4"/>
  <c r="BZ58" i="4"/>
  <c r="BS58" i="4"/>
  <c r="BL58" i="4"/>
  <c r="BE58" i="4"/>
  <c r="AX58" i="4"/>
  <c r="AQ58" i="4"/>
  <c r="AJ58" i="4"/>
  <c r="AC58" i="4"/>
  <c r="V58" i="4"/>
  <c r="O58" i="4"/>
  <c r="HX57" i="4"/>
  <c r="HQ57" i="4"/>
  <c r="HJ57" i="4"/>
  <c r="HC57" i="4"/>
  <c r="GV57" i="4"/>
  <c r="GO57" i="4"/>
  <c r="GH57" i="4"/>
  <c r="GA57" i="4"/>
  <c r="FT57" i="4"/>
  <c r="FM57" i="4"/>
  <c r="FF57" i="4"/>
  <c r="EY57" i="4"/>
  <c r="ER57" i="4"/>
  <c r="EK57" i="4"/>
  <c r="ED57" i="4"/>
  <c r="DW57" i="4"/>
  <c r="DP57" i="4"/>
  <c r="DI57" i="4"/>
  <c r="DB57" i="4"/>
  <c r="CU57" i="4"/>
  <c r="CN57" i="4"/>
  <c r="CG57" i="4"/>
  <c r="BZ57" i="4"/>
  <c r="BS57" i="4"/>
  <c r="BL57" i="4"/>
  <c r="BE57" i="4"/>
  <c r="AX57" i="4"/>
  <c r="AQ57" i="4"/>
  <c r="AJ57" i="4"/>
  <c r="AC57" i="4"/>
  <c r="V57" i="4"/>
  <c r="O57" i="4"/>
  <c r="HX56" i="4"/>
  <c r="HQ56" i="4"/>
  <c r="HJ56" i="4"/>
  <c r="HC56" i="4"/>
  <c r="GV56" i="4"/>
  <c r="GO56" i="4"/>
  <c r="GH56" i="4"/>
  <c r="GA56" i="4"/>
  <c r="FT56" i="4"/>
  <c r="FM56" i="4"/>
  <c r="FF56" i="4"/>
  <c r="EY56" i="4"/>
  <c r="ER56" i="4"/>
  <c r="EK56" i="4"/>
  <c r="ED56" i="4"/>
  <c r="DW56" i="4"/>
  <c r="DP56" i="4"/>
  <c r="DI56" i="4"/>
  <c r="DB56" i="4"/>
  <c r="CU56" i="4"/>
  <c r="CN56" i="4"/>
  <c r="CG56" i="4"/>
  <c r="BZ56" i="4"/>
  <c r="BS56" i="4"/>
  <c r="BL56" i="4"/>
  <c r="BE56" i="4"/>
  <c r="AX56" i="4"/>
  <c r="AQ56" i="4"/>
  <c r="AJ56" i="4"/>
  <c r="AC56" i="4"/>
  <c r="V56" i="4"/>
  <c r="O56" i="4"/>
  <c r="HX55" i="4"/>
  <c r="HQ55" i="4"/>
  <c r="HJ55" i="4"/>
  <c r="HC55" i="4"/>
  <c r="GV55" i="4"/>
  <c r="GO55" i="4"/>
  <c r="GH55" i="4"/>
  <c r="GA55" i="4"/>
  <c r="FT55" i="4"/>
  <c r="FM55" i="4"/>
  <c r="FF55" i="4"/>
  <c r="EY55" i="4"/>
  <c r="ER55" i="4"/>
  <c r="EK55" i="4"/>
  <c r="ED55" i="4"/>
  <c r="DW55" i="4"/>
  <c r="DP55" i="4"/>
  <c r="DI55" i="4"/>
  <c r="DB55" i="4"/>
  <c r="CU55" i="4"/>
  <c r="CN55" i="4"/>
  <c r="CG55" i="4"/>
  <c r="BZ55" i="4"/>
  <c r="BS55" i="4"/>
  <c r="BL55" i="4"/>
  <c r="BE55" i="4"/>
  <c r="AX55" i="4"/>
  <c r="AQ55" i="4"/>
  <c r="AJ55" i="4"/>
  <c r="AC55" i="4"/>
  <c r="V55" i="4"/>
  <c r="O55" i="4"/>
  <c r="HX54" i="4"/>
  <c r="HQ54" i="4"/>
  <c r="HJ54" i="4"/>
  <c r="HC54" i="4"/>
  <c r="GV54" i="4"/>
  <c r="GO54" i="4"/>
  <c r="GH54" i="4"/>
  <c r="GA54" i="4"/>
  <c r="FT54" i="4"/>
  <c r="FM54" i="4"/>
  <c r="FF54" i="4"/>
  <c r="ER54" i="4"/>
  <c r="EK54" i="4"/>
  <c r="ED54" i="4"/>
  <c r="DW54" i="4"/>
  <c r="DP54" i="4"/>
  <c r="DI54" i="4"/>
  <c r="DB54" i="4"/>
  <c r="CU54" i="4"/>
  <c r="CN54" i="4"/>
  <c r="CG54" i="4"/>
  <c r="BZ54" i="4"/>
  <c r="BS54" i="4"/>
  <c r="BL54" i="4"/>
  <c r="BE54" i="4"/>
  <c r="AX54" i="4"/>
  <c r="AQ54" i="4"/>
  <c r="AJ54" i="4"/>
  <c r="AC54" i="4"/>
  <c r="V54" i="4"/>
  <c r="O54" i="4"/>
  <c r="HX53" i="4"/>
  <c r="HQ53" i="4"/>
  <c r="HJ53" i="4"/>
  <c r="HC53" i="4"/>
  <c r="GV53" i="4"/>
  <c r="GO53" i="4"/>
  <c r="GH53" i="4"/>
  <c r="GA53" i="4"/>
  <c r="FT53" i="4"/>
  <c r="FF53" i="4"/>
  <c r="ER53" i="4"/>
  <c r="EK53" i="4"/>
  <c r="ED53" i="4"/>
  <c r="DW53" i="4"/>
  <c r="DP53" i="4"/>
  <c r="DI53" i="4"/>
  <c r="DB53" i="4"/>
  <c r="CU53" i="4"/>
  <c r="CN53" i="4"/>
  <c r="CG53" i="4"/>
  <c r="BZ53" i="4"/>
  <c r="BS53" i="4"/>
  <c r="BL53" i="4"/>
  <c r="BE53" i="4"/>
  <c r="AX53" i="4"/>
  <c r="AQ53" i="4"/>
  <c r="AJ53" i="4"/>
  <c r="AC53" i="4"/>
  <c r="V53" i="4"/>
  <c r="O53" i="4"/>
  <c r="HX52" i="4"/>
  <c r="HQ52" i="4"/>
  <c r="HJ52" i="4"/>
  <c r="HC52" i="4"/>
  <c r="GV52" i="4"/>
  <c r="GO52" i="4"/>
  <c r="GH52" i="4"/>
  <c r="GA52" i="4"/>
  <c r="FT52" i="4"/>
  <c r="FM52" i="4"/>
  <c r="FF52" i="4"/>
  <c r="EY52" i="4"/>
  <c r="ER52" i="4"/>
  <c r="EK52" i="4"/>
  <c r="ED52" i="4"/>
  <c r="DW52" i="4"/>
  <c r="DP52" i="4"/>
  <c r="DI52" i="4"/>
  <c r="DB52" i="4"/>
  <c r="CU52" i="4"/>
  <c r="CN52" i="4"/>
  <c r="CG52" i="4"/>
  <c r="BZ52" i="4"/>
  <c r="BS52" i="4"/>
  <c r="BL52" i="4"/>
  <c r="BE52" i="4"/>
  <c r="AX52" i="4"/>
  <c r="AQ52" i="4"/>
  <c r="AJ52" i="4"/>
  <c r="AC52" i="4"/>
  <c r="V52" i="4"/>
  <c r="O52" i="4"/>
  <c r="HX51" i="4"/>
  <c r="HQ51" i="4"/>
  <c r="HJ51" i="4"/>
  <c r="HC51" i="4"/>
  <c r="GV51" i="4"/>
  <c r="GO51" i="4"/>
  <c r="GH51" i="4"/>
  <c r="GA51" i="4"/>
  <c r="FT51" i="4"/>
  <c r="FM51" i="4"/>
  <c r="FF51" i="4"/>
  <c r="EY51" i="4"/>
  <c r="ER51" i="4"/>
  <c r="EK51" i="4"/>
  <c r="ED51" i="4"/>
  <c r="DW51" i="4"/>
  <c r="DP51" i="4"/>
  <c r="DI51" i="4"/>
  <c r="DB51" i="4"/>
  <c r="CU51" i="4"/>
  <c r="CN51" i="4"/>
  <c r="CG51" i="4"/>
  <c r="BZ51" i="4"/>
  <c r="BS51" i="4"/>
  <c r="BL51" i="4"/>
  <c r="BE51" i="4"/>
  <c r="AX51" i="4"/>
  <c r="AQ51" i="4"/>
  <c r="AJ51" i="4"/>
  <c r="AC51" i="4"/>
  <c r="V51" i="4"/>
  <c r="O51" i="4"/>
  <c r="HX50" i="4"/>
  <c r="HQ50" i="4"/>
  <c r="HJ50" i="4"/>
  <c r="HC50" i="4"/>
  <c r="GV50" i="4"/>
  <c r="GO50" i="4"/>
  <c r="GH50" i="4"/>
  <c r="GA50" i="4"/>
  <c r="FT50" i="4"/>
  <c r="FF50" i="4"/>
  <c r="EY50" i="4"/>
  <c r="ER50" i="4"/>
  <c r="EK50" i="4"/>
  <c r="ED50" i="4"/>
  <c r="DW50" i="4"/>
  <c r="DP50" i="4"/>
  <c r="DI50" i="4"/>
  <c r="DB50" i="4"/>
  <c r="CU50" i="4"/>
  <c r="CN50" i="4"/>
  <c r="CG50" i="4"/>
  <c r="BZ50" i="4"/>
  <c r="BS50" i="4"/>
  <c r="BL50" i="4"/>
  <c r="BE50" i="4"/>
  <c r="AX50" i="4"/>
  <c r="AQ50" i="4"/>
  <c r="AJ50" i="4"/>
  <c r="AC50" i="4"/>
  <c r="V50" i="4"/>
  <c r="O50" i="4"/>
  <c r="HX49" i="4"/>
  <c r="HQ49" i="4"/>
  <c r="HJ49" i="4"/>
  <c r="HC49" i="4"/>
  <c r="GV49" i="4"/>
  <c r="GO49" i="4"/>
  <c r="GH49" i="4"/>
  <c r="GA49" i="4"/>
  <c r="FT49" i="4"/>
  <c r="FM49" i="4"/>
  <c r="ER49" i="4"/>
  <c r="EK49" i="4"/>
  <c r="ED49" i="4"/>
  <c r="DW49" i="4"/>
  <c r="DP49" i="4"/>
  <c r="DI49" i="4"/>
  <c r="DB49" i="4"/>
  <c r="CU49" i="4"/>
  <c r="CN49" i="4"/>
  <c r="CG49" i="4"/>
  <c r="BZ49" i="4"/>
  <c r="BS49" i="4"/>
  <c r="BL49" i="4"/>
  <c r="BE49" i="4"/>
  <c r="AX49" i="4"/>
  <c r="AQ49" i="4"/>
  <c r="AJ49" i="4"/>
  <c r="AC49" i="4"/>
  <c r="V49" i="4"/>
  <c r="O49" i="4"/>
  <c r="HX48" i="4"/>
  <c r="HQ48" i="4"/>
  <c r="HJ48" i="4"/>
  <c r="HC48" i="4"/>
  <c r="GV48" i="4"/>
  <c r="GO48" i="4"/>
  <c r="GH48" i="4"/>
  <c r="GA48" i="4"/>
  <c r="FT48" i="4"/>
  <c r="EY48" i="4"/>
  <c r="ER48" i="4"/>
  <c r="EK48" i="4"/>
  <c r="ED48" i="4"/>
  <c r="DW48" i="4"/>
  <c r="DP48" i="4"/>
  <c r="DI48" i="4"/>
  <c r="DB48" i="4"/>
  <c r="CU48" i="4"/>
  <c r="CN48" i="4"/>
  <c r="CG48" i="4"/>
  <c r="BZ48" i="4"/>
  <c r="BS48" i="4"/>
  <c r="BL48" i="4"/>
  <c r="BE48" i="4"/>
  <c r="AX48" i="4"/>
  <c r="AQ48" i="4"/>
  <c r="AJ48" i="4"/>
  <c r="AC48" i="4"/>
  <c r="V48" i="4"/>
  <c r="O48" i="4"/>
  <c r="HX47" i="4"/>
  <c r="HQ47" i="4"/>
  <c r="HJ47" i="4"/>
  <c r="HC47" i="4"/>
  <c r="GV47" i="4"/>
  <c r="GO47" i="4"/>
  <c r="GH47" i="4"/>
  <c r="GA47" i="4"/>
  <c r="FT47" i="4"/>
  <c r="FM47" i="4"/>
  <c r="FF47" i="4"/>
  <c r="EY47" i="4"/>
  <c r="ER47" i="4"/>
  <c r="EK47" i="4"/>
  <c r="ED47" i="4"/>
  <c r="DW47" i="4"/>
  <c r="DP47" i="4"/>
  <c r="DI47" i="4"/>
  <c r="DB47" i="4"/>
  <c r="CU47" i="4"/>
  <c r="CN47" i="4"/>
  <c r="CG47" i="4"/>
  <c r="BZ47" i="4"/>
  <c r="BS47" i="4"/>
  <c r="BL47" i="4"/>
  <c r="BE47" i="4"/>
  <c r="AX47" i="4"/>
  <c r="AQ47" i="4"/>
  <c r="AJ47" i="4"/>
  <c r="AC47" i="4"/>
  <c r="V47" i="4"/>
  <c r="O47" i="4"/>
  <c r="HX46" i="4"/>
  <c r="HQ46" i="4"/>
  <c r="HJ46" i="4"/>
  <c r="HC46" i="4"/>
  <c r="GV46" i="4"/>
  <c r="GO46" i="4"/>
  <c r="GH46" i="4"/>
  <c r="GA46" i="4"/>
  <c r="FT46" i="4"/>
  <c r="FF46" i="4"/>
  <c r="ER46" i="4"/>
  <c r="EK46" i="4"/>
  <c r="ED46" i="4"/>
  <c r="DW46" i="4"/>
  <c r="DP46" i="4"/>
  <c r="DI46" i="4"/>
  <c r="DB46" i="4"/>
  <c r="CU46" i="4"/>
  <c r="CN46" i="4"/>
  <c r="CG46" i="4"/>
  <c r="BZ46" i="4"/>
  <c r="BS46" i="4"/>
  <c r="BL46" i="4"/>
  <c r="BE46" i="4"/>
  <c r="AX46" i="4"/>
  <c r="AQ46" i="4"/>
  <c r="AJ46" i="4"/>
  <c r="AC46" i="4"/>
  <c r="V46" i="4"/>
  <c r="O46" i="4"/>
  <c r="HX45" i="4"/>
  <c r="HQ45" i="4"/>
  <c r="HJ45" i="4"/>
  <c r="HC45" i="4"/>
  <c r="GV45" i="4"/>
  <c r="GO45" i="4"/>
  <c r="GH45" i="4"/>
  <c r="GA45" i="4"/>
  <c r="FT45" i="4"/>
  <c r="FM45" i="4"/>
  <c r="FF45" i="4"/>
  <c r="ER45" i="4"/>
  <c r="EK45" i="4"/>
  <c r="ED45" i="4"/>
  <c r="DW45" i="4"/>
  <c r="DP45" i="4"/>
  <c r="DI45" i="4"/>
  <c r="DB45" i="4"/>
  <c r="CU45" i="4"/>
  <c r="CN45" i="4"/>
  <c r="CG45" i="4"/>
  <c r="BZ45" i="4"/>
  <c r="BS45" i="4"/>
  <c r="BL45" i="4"/>
  <c r="BE45" i="4"/>
  <c r="AX45" i="4"/>
  <c r="AQ45" i="4"/>
  <c r="AJ45" i="4"/>
  <c r="AC45" i="4"/>
  <c r="V45" i="4"/>
  <c r="O45" i="4"/>
  <c r="HX44" i="4"/>
  <c r="HQ44" i="4"/>
  <c r="HJ44" i="4"/>
  <c r="HC44" i="4"/>
  <c r="GV44" i="4"/>
  <c r="GO44" i="4"/>
  <c r="GH44" i="4"/>
  <c r="GA44" i="4"/>
  <c r="FT44" i="4"/>
  <c r="FF44" i="4"/>
  <c r="EY44" i="4"/>
  <c r="ER44" i="4"/>
  <c r="EK44" i="4"/>
  <c r="ED44" i="4"/>
  <c r="DW44" i="4"/>
  <c r="DP44" i="4"/>
  <c r="DI44" i="4"/>
  <c r="DB44" i="4"/>
  <c r="CU44" i="4"/>
  <c r="CN44" i="4"/>
  <c r="CG44" i="4"/>
  <c r="BZ44" i="4"/>
  <c r="BS44" i="4"/>
  <c r="BL44" i="4"/>
  <c r="BE44" i="4"/>
  <c r="AX44" i="4"/>
  <c r="AQ44" i="4"/>
  <c r="AJ44" i="4"/>
  <c r="AC44" i="4"/>
  <c r="V44" i="4"/>
  <c r="O44" i="4"/>
  <c r="HX43" i="4"/>
  <c r="HQ43" i="4"/>
  <c r="HJ43" i="4"/>
  <c r="HC43" i="4"/>
  <c r="GV43" i="4"/>
  <c r="GO43" i="4"/>
  <c r="GH43" i="4"/>
  <c r="GA43" i="4"/>
  <c r="FT43" i="4"/>
  <c r="FF43" i="4"/>
  <c r="ER43" i="4"/>
  <c r="EK43" i="4"/>
  <c r="ED43" i="4"/>
  <c r="DW43" i="4"/>
  <c r="DP43" i="4"/>
  <c r="DI43" i="4"/>
  <c r="DB43" i="4"/>
  <c r="CU43" i="4"/>
  <c r="CN43" i="4"/>
  <c r="CG43" i="4"/>
  <c r="BZ43" i="4"/>
  <c r="BS43" i="4"/>
  <c r="BL43" i="4"/>
  <c r="BE43" i="4"/>
  <c r="AX43" i="4"/>
  <c r="AQ43" i="4"/>
  <c r="AJ43" i="4"/>
  <c r="AC43" i="4"/>
  <c r="V43" i="4"/>
  <c r="O43" i="4"/>
  <c r="HX42" i="4"/>
  <c r="HQ42" i="4"/>
  <c r="HJ42" i="4"/>
  <c r="HC42" i="4"/>
  <c r="GV42" i="4"/>
  <c r="GO42" i="4"/>
  <c r="GH42" i="4"/>
  <c r="GA42" i="4"/>
  <c r="FT42" i="4"/>
  <c r="FM42" i="4"/>
  <c r="FF42" i="4"/>
  <c r="ER42" i="4"/>
  <c r="EK42" i="4"/>
  <c r="ED42" i="4"/>
  <c r="DW42" i="4"/>
  <c r="DP42" i="4"/>
  <c r="DI42" i="4"/>
  <c r="DB42" i="4"/>
  <c r="CU42" i="4"/>
  <c r="CN42" i="4"/>
  <c r="CG42" i="4"/>
  <c r="BZ42" i="4"/>
  <c r="BS42" i="4"/>
  <c r="BL42" i="4"/>
  <c r="BE42" i="4"/>
  <c r="AX42" i="4"/>
  <c r="AQ42" i="4"/>
  <c r="AJ42" i="4"/>
  <c r="AC42" i="4"/>
  <c r="V42" i="4"/>
  <c r="O42" i="4"/>
  <c r="HX41" i="4"/>
  <c r="HQ41" i="4"/>
  <c r="HJ41" i="4"/>
  <c r="HC41" i="4"/>
  <c r="GV41" i="4"/>
  <c r="GO41" i="4"/>
  <c r="GH41" i="4"/>
  <c r="GA41" i="4"/>
  <c r="FT41" i="4"/>
  <c r="FM41" i="4"/>
  <c r="FF41" i="4"/>
  <c r="ER41" i="4"/>
  <c r="EK41" i="4"/>
  <c r="ED41" i="4"/>
  <c r="DW41" i="4"/>
  <c r="DP41" i="4"/>
  <c r="DI41" i="4"/>
  <c r="DB41" i="4"/>
  <c r="CU41" i="4"/>
  <c r="CN41" i="4"/>
  <c r="CG41" i="4"/>
  <c r="BZ41" i="4"/>
  <c r="BS41" i="4"/>
  <c r="BL41" i="4"/>
  <c r="BE41" i="4"/>
  <c r="AX41" i="4"/>
  <c r="AQ41" i="4"/>
  <c r="AJ41" i="4"/>
  <c r="AC41" i="4"/>
  <c r="V41" i="4"/>
  <c r="O41" i="4"/>
  <c r="HX40" i="4"/>
  <c r="HQ40" i="4"/>
  <c r="HJ40" i="4"/>
  <c r="HC40" i="4"/>
  <c r="GV40" i="4"/>
  <c r="GO40" i="4"/>
  <c r="GH40" i="4"/>
  <c r="GA40" i="4"/>
  <c r="FT40" i="4"/>
  <c r="FM40" i="4"/>
  <c r="FF40" i="4"/>
  <c r="EY40" i="4"/>
  <c r="ER40" i="4"/>
  <c r="EK40" i="4"/>
  <c r="ED40" i="4"/>
  <c r="DW40" i="4"/>
  <c r="DP40" i="4"/>
  <c r="DI40" i="4"/>
  <c r="DB40" i="4"/>
  <c r="CU40" i="4"/>
  <c r="CN40" i="4"/>
  <c r="CG40" i="4"/>
  <c r="BZ40" i="4"/>
  <c r="BS40" i="4"/>
  <c r="BL40" i="4"/>
  <c r="BE40" i="4"/>
  <c r="AX40" i="4"/>
  <c r="AQ40" i="4"/>
  <c r="AJ40" i="4"/>
  <c r="AC40" i="4"/>
  <c r="V40" i="4"/>
  <c r="O40" i="4"/>
  <c r="HX39" i="4"/>
  <c r="HQ39" i="4"/>
  <c r="HJ39" i="4"/>
  <c r="HC39" i="4"/>
  <c r="GV39" i="4"/>
  <c r="GO39" i="4"/>
  <c r="GH39" i="4"/>
  <c r="GA39" i="4"/>
  <c r="FT39" i="4"/>
  <c r="FM39" i="4"/>
  <c r="FF39" i="4"/>
  <c r="ER39" i="4"/>
  <c r="EK39" i="4"/>
  <c r="ED39" i="4"/>
  <c r="DW39" i="4"/>
  <c r="DP39" i="4"/>
  <c r="DI39" i="4"/>
  <c r="DB39" i="4"/>
  <c r="CU39" i="4"/>
  <c r="CN39" i="4"/>
  <c r="CG39" i="4"/>
  <c r="BZ39" i="4"/>
  <c r="BS39" i="4"/>
  <c r="BL39" i="4"/>
  <c r="BE39" i="4"/>
  <c r="AX39" i="4"/>
  <c r="AQ39" i="4"/>
  <c r="AJ39" i="4"/>
  <c r="AC39" i="4"/>
  <c r="V39" i="4"/>
  <c r="O39" i="4"/>
  <c r="HX38" i="4"/>
  <c r="HQ38" i="4"/>
  <c r="HJ38" i="4"/>
  <c r="HC38" i="4"/>
  <c r="GV38" i="4"/>
  <c r="GO38" i="4"/>
  <c r="GH38" i="4"/>
  <c r="GA38" i="4"/>
  <c r="FT38" i="4"/>
  <c r="FM38" i="4"/>
  <c r="ER38" i="4"/>
  <c r="EK38" i="4"/>
  <c r="ED38" i="4"/>
  <c r="DW38" i="4"/>
  <c r="DP38" i="4"/>
  <c r="DI38" i="4"/>
  <c r="DB38" i="4"/>
  <c r="CU38" i="4"/>
  <c r="CN38" i="4"/>
  <c r="CG38" i="4"/>
  <c r="BZ38" i="4"/>
  <c r="BS38" i="4"/>
  <c r="BL38" i="4"/>
  <c r="BE38" i="4"/>
  <c r="AX38" i="4"/>
  <c r="AQ38" i="4"/>
  <c r="AJ38" i="4"/>
  <c r="AC38" i="4"/>
  <c r="V38" i="4"/>
  <c r="O38" i="4"/>
  <c r="HX37" i="4"/>
  <c r="HQ37" i="4"/>
  <c r="HJ37" i="4"/>
  <c r="HC37" i="4"/>
  <c r="GV37" i="4"/>
  <c r="GO37" i="4"/>
  <c r="GH37" i="4"/>
  <c r="GA37" i="4"/>
  <c r="FT37" i="4"/>
  <c r="FM37" i="4"/>
  <c r="FF37" i="4"/>
  <c r="EY37" i="4"/>
  <c r="ER37" i="4"/>
  <c r="EK37" i="4"/>
  <c r="ED37" i="4"/>
  <c r="DW37" i="4"/>
  <c r="DP37" i="4"/>
  <c r="DI37" i="4"/>
  <c r="DB37" i="4"/>
  <c r="CU37" i="4"/>
  <c r="CN37" i="4"/>
  <c r="CG37" i="4"/>
  <c r="BZ37" i="4"/>
  <c r="BS37" i="4"/>
  <c r="BL37" i="4"/>
  <c r="BE37" i="4"/>
  <c r="AX37" i="4"/>
  <c r="AQ37" i="4"/>
  <c r="AJ37" i="4"/>
  <c r="AC37" i="4"/>
  <c r="V37" i="4"/>
  <c r="O37" i="4"/>
  <c r="HX36" i="4"/>
  <c r="HQ36" i="4"/>
  <c r="HJ36" i="4"/>
  <c r="HC36" i="4"/>
  <c r="GV36" i="4"/>
  <c r="GO36" i="4"/>
  <c r="GH36" i="4"/>
  <c r="GA36" i="4"/>
  <c r="FT36" i="4"/>
  <c r="FF36" i="4"/>
  <c r="EK36" i="4"/>
  <c r="ED36" i="4"/>
  <c r="DW36" i="4"/>
  <c r="DP36" i="4"/>
  <c r="DI36" i="4"/>
  <c r="DB36" i="4"/>
  <c r="CU36" i="4"/>
  <c r="CN36" i="4"/>
  <c r="CG36" i="4"/>
  <c r="BZ36" i="4"/>
  <c r="BS36" i="4"/>
  <c r="BL36" i="4"/>
  <c r="BE36" i="4"/>
  <c r="AX36" i="4"/>
  <c r="AQ36" i="4"/>
  <c r="AJ36" i="4"/>
  <c r="AC36" i="4"/>
  <c r="V36" i="4"/>
  <c r="O36" i="4"/>
  <c r="HX35" i="4"/>
  <c r="HQ35" i="4"/>
  <c r="HJ35" i="4"/>
  <c r="HC35" i="4"/>
  <c r="GV35" i="4"/>
  <c r="GO35" i="4"/>
  <c r="GH35" i="4"/>
  <c r="GA35" i="4"/>
  <c r="FT35" i="4"/>
  <c r="FM35" i="4"/>
  <c r="FF35" i="4"/>
  <c r="ER35" i="4"/>
  <c r="EK35" i="4"/>
  <c r="ED35" i="4"/>
  <c r="DW35" i="4"/>
  <c r="DP35" i="4"/>
  <c r="DI35" i="4"/>
  <c r="DB35" i="4"/>
  <c r="CU35" i="4"/>
  <c r="CN35" i="4"/>
  <c r="CG35" i="4"/>
  <c r="BZ35" i="4"/>
  <c r="BS35" i="4"/>
  <c r="BL35" i="4"/>
  <c r="BE35" i="4"/>
  <c r="AX35" i="4"/>
  <c r="AQ35" i="4"/>
  <c r="AJ35" i="4"/>
  <c r="AC35" i="4"/>
  <c r="V35" i="4"/>
  <c r="O35" i="4"/>
  <c r="HX34" i="4"/>
  <c r="HQ34" i="4"/>
  <c r="HJ34" i="4"/>
  <c r="HC34" i="4"/>
  <c r="GV34" i="4"/>
  <c r="GO34" i="4"/>
  <c r="GH34" i="4"/>
  <c r="GA34" i="4"/>
  <c r="FT34" i="4"/>
  <c r="FF34" i="4"/>
  <c r="EY34" i="4"/>
  <c r="ER34" i="4"/>
  <c r="EK34" i="4"/>
  <c r="ED34" i="4"/>
  <c r="DW34" i="4"/>
  <c r="DP34" i="4"/>
  <c r="DI34" i="4"/>
  <c r="DB34" i="4"/>
  <c r="CU34" i="4"/>
  <c r="CN34" i="4"/>
  <c r="CG34" i="4"/>
  <c r="BZ34" i="4"/>
  <c r="BS34" i="4"/>
  <c r="BL34" i="4"/>
  <c r="BE34" i="4"/>
  <c r="AX34" i="4"/>
  <c r="AQ34" i="4"/>
  <c r="AJ34" i="4"/>
  <c r="AC34" i="4"/>
  <c r="V34" i="4"/>
  <c r="O34" i="4"/>
  <c r="HX33" i="4"/>
  <c r="HQ33" i="4"/>
  <c r="HJ33" i="4"/>
  <c r="HC33" i="4"/>
  <c r="GV33" i="4"/>
  <c r="GO33" i="4"/>
  <c r="GH33" i="4"/>
  <c r="GA33" i="4"/>
  <c r="FT33" i="4"/>
  <c r="FM33" i="4"/>
  <c r="FF33" i="4"/>
  <c r="EY33" i="4"/>
  <c r="ER33" i="4"/>
  <c r="EK33" i="4"/>
  <c r="ED33" i="4"/>
  <c r="DW33" i="4"/>
  <c r="DP33" i="4"/>
  <c r="DI33" i="4"/>
  <c r="DB33" i="4"/>
  <c r="CU33" i="4"/>
  <c r="CN33" i="4"/>
  <c r="CG33" i="4"/>
  <c r="BZ33" i="4"/>
  <c r="BS33" i="4"/>
  <c r="BL33" i="4"/>
  <c r="BE33" i="4"/>
  <c r="AX33" i="4"/>
  <c r="AQ33" i="4"/>
  <c r="AJ33" i="4"/>
  <c r="AC33" i="4"/>
  <c r="V33" i="4"/>
  <c r="O33" i="4"/>
  <c r="HX32" i="4"/>
  <c r="HQ32" i="4"/>
  <c r="HJ32" i="4"/>
  <c r="HC32" i="4"/>
  <c r="GV32" i="4"/>
  <c r="GO32" i="4"/>
  <c r="GH32" i="4"/>
  <c r="GA32" i="4"/>
  <c r="FT32" i="4"/>
  <c r="FM32" i="4"/>
  <c r="FF32" i="4"/>
  <c r="EY32" i="4"/>
  <c r="ER32" i="4"/>
  <c r="EK32" i="4"/>
  <c r="ED32" i="4"/>
  <c r="DW32" i="4"/>
  <c r="DP32" i="4"/>
  <c r="DI32" i="4"/>
  <c r="DB32" i="4"/>
  <c r="CU32" i="4"/>
  <c r="CN32" i="4"/>
  <c r="CG32" i="4"/>
  <c r="BZ32" i="4"/>
  <c r="BS32" i="4"/>
  <c r="BL32" i="4"/>
  <c r="BE32" i="4"/>
  <c r="AX32" i="4"/>
  <c r="AQ32" i="4"/>
  <c r="AJ32" i="4"/>
  <c r="AC32" i="4"/>
  <c r="V32" i="4"/>
  <c r="O32" i="4"/>
  <c r="HX31" i="4"/>
  <c r="HQ31" i="4"/>
  <c r="HJ31" i="4"/>
  <c r="HC31" i="4"/>
  <c r="GV31" i="4"/>
  <c r="GO31" i="4"/>
  <c r="GH31" i="4"/>
  <c r="GA31" i="4"/>
  <c r="FT31" i="4"/>
  <c r="FM31" i="4"/>
  <c r="FF31" i="4"/>
  <c r="EY31" i="4"/>
  <c r="ER31" i="4"/>
  <c r="EK31" i="4"/>
  <c r="ED31" i="4"/>
  <c r="DW31" i="4"/>
  <c r="DP31" i="4"/>
  <c r="DI31" i="4"/>
  <c r="DB31" i="4"/>
  <c r="CU31" i="4"/>
  <c r="CN31" i="4"/>
  <c r="CG31" i="4"/>
  <c r="BZ31" i="4"/>
  <c r="BS31" i="4"/>
  <c r="BL31" i="4"/>
  <c r="BE31" i="4"/>
  <c r="AX31" i="4"/>
  <c r="AQ31" i="4"/>
  <c r="AJ31" i="4"/>
  <c r="AC31" i="4"/>
  <c r="V31" i="4"/>
  <c r="O31" i="4"/>
  <c r="HX30" i="4"/>
  <c r="HQ30" i="4"/>
  <c r="HJ30" i="4"/>
  <c r="HC30" i="4"/>
  <c r="GV30" i="4"/>
  <c r="GO30" i="4"/>
  <c r="GH30" i="4"/>
  <c r="GA30" i="4"/>
  <c r="FT30" i="4"/>
  <c r="FF30" i="4"/>
  <c r="ER30" i="4"/>
  <c r="EK30" i="4"/>
  <c r="ED30" i="4"/>
  <c r="DW30" i="4"/>
  <c r="DP30" i="4"/>
  <c r="DI30" i="4"/>
  <c r="DB30" i="4"/>
  <c r="CU30" i="4"/>
  <c r="CN30" i="4"/>
  <c r="CG30" i="4"/>
  <c r="BZ30" i="4"/>
  <c r="BS30" i="4"/>
  <c r="BL30" i="4"/>
  <c r="BE30" i="4"/>
  <c r="AX30" i="4"/>
  <c r="AQ30" i="4"/>
  <c r="AJ30" i="4"/>
  <c r="AC30" i="4"/>
  <c r="V30" i="4"/>
  <c r="O30" i="4"/>
  <c r="HX29" i="4"/>
  <c r="HQ29" i="4"/>
  <c r="HJ29" i="4"/>
  <c r="HC29" i="4"/>
  <c r="GV29" i="4"/>
  <c r="GO29" i="4"/>
  <c r="GH29" i="4"/>
  <c r="GA29" i="4"/>
  <c r="FT29" i="4"/>
  <c r="FF29" i="4"/>
  <c r="EY29" i="4"/>
  <c r="ER29" i="4"/>
  <c r="EK29" i="4"/>
  <c r="ED29" i="4"/>
  <c r="DW29" i="4"/>
  <c r="DP29" i="4"/>
  <c r="DI29" i="4"/>
  <c r="DB29" i="4"/>
  <c r="CU29" i="4"/>
  <c r="CN29" i="4"/>
  <c r="CG29" i="4"/>
  <c r="BZ29" i="4"/>
  <c r="BS29" i="4"/>
  <c r="BL29" i="4"/>
  <c r="BE29" i="4"/>
  <c r="AX29" i="4"/>
  <c r="AQ29" i="4"/>
  <c r="AJ29" i="4"/>
  <c r="AC29" i="4"/>
  <c r="V29" i="4"/>
  <c r="O29" i="4"/>
  <c r="HX28" i="4"/>
  <c r="HQ28" i="4"/>
  <c r="HJ28" i="4"/>
  <c r="HC28" i="4"/>
  <c r="GV28" i="4"/>
  <c r="GO28" i="4"/>
  <c r="GH28" i="4"/>
  <c r="GA28" i="4"/>
  <c r="FT28" i="4"/>
  <c r="FF28" i="4"/>
  <c r="EK28" i="4"/>
  <c r="ED28" i="4"/>
  <c r="DW28" i="4"/>
  <c r="DP28" i="4"/>
  <c r="DI28" i="4"/>
  <c r="DB28" i="4"/>
  <c r="CU28" i="4"/>
  <c r="CN28" i="4"/>
  <c r="CG28" i="4"/>
  <c r="BZ28" i="4"/>
  <c r="BS28" i="4"/>
  <c r="BL28" i="4"/>
  <c r="BE28" i="4"/>
  <c r="AX28" i="4"/>
  <c r="AQ28" i="4"/>
  <c r="AJ28" i="4"/>
  <c r="AC28" i="4"/>
  <c r="V28" i="4"/>
  <c r="O28" i="4"/>
  <c r="HX27" i="4"/>
  <c r="HQ27" i="4"/>
  <c r="HJ27" i="4"/>
  <c r="GV27" i="4"/>
  <c r="GO27" i="4"/>
  <c r="GH27" i="4"/>
  <c r="GA27" i="4"/>
  <c r="FT27" i="4"/>
  <c r="FF27" i="4"/>
  <c r="EK27" i="4"/>
  <c r="ED27" i="4"/>
  <c r="DW27" i="4"/>
  <c r="DP27" i="4"/>
  <c r="DI27" i="4"/>
  <c r="DB27" i="4"/>
  <c r="CU27" i="4"/>
  <c r="CN27" i="4"/>
  <c r="CG27" i="4"/>
  <c r="BZ27" i="4"/>
  <c r="BS27" i="4"/>
  <c r="BL27" i="4"/>
  <c r="BE27" i="4"/>
  <c r="AX27" i="4"/>
  <c r="AQ27" i="4"/>
  <c r="AJ27" i="4"/>
  <c r="AC27" i="4"/>
  <c r="V27" i="4"/>
  <c r="O27" i="4"/>
  <c r="HX26" i="4"/>
  <c r="HQ26" i="4"/>
  <c r="HJ26" i="4"/>
  <c r="HC26" i="4"/>
  <c r="GV26" i="4"/>
  <c r="GO26" i="4"/>
  <c r="GH26" i="4"/>
  <c r="GA26" i="4"/>
  <c r="FT26" i="4"/>
  <c r="FF26" i="4"/>
  <c r="ER26" i="4"/>
  <c r="EK26" i="4"/>
  <c r="ED26" i="4"/>
  <c r="DW26" i="4"/>
  <c r="DP26" i="4"/>
  <c r="DI26" i="4"/>
  <c r="DB26" i="4"/>
  <c r="CU26" i="4"/>
  <c r="CN26" i="4"/>
  <c r="CG26" i="4"/>
  <c r="BZ26" i="4"/>
  <c r="BS26" i="4"/>
  <c r="BL26" i="4"/>
  <c r="BE26" i="4"/>
  <c r="AX26" i="4"/>
  <c r="AQ26" i="4"/>
  <c r="AJ26" i="4"/>
  <c r="AC26" i="4"/>
  <c r="V26" i="4"/>
  <c r="O26" i="4"/>
  <c r="HX25" i="4"/>
  <c r="HQ25" i="4"/>
  <c r="HJ25" i="4"/>
  <c r="HC25" i="4"/>
  <c r="GV25" i="4"/>
  <c r="GO25" i="4"/>
  <c r="GH25" i="4"/>
  <c r="GA25" i="4"/>
  <c r="FT25" i="4"/>
  <c r="FM25" i="4"/>
  <c r="FF25" i="4"/>
  <c r="ER25" i="4"/>
  <c r="EK25" i="4"/>
  <c r="ED25" i="4"/>
  <c r="DW25" i="4"/>
  <c r="DP25" i="4"/>
  <c r="DI25" i="4"/>
  <c r="DB25" i="4"/>
  <c r="CU25" i="4"/>
  <c r="CN25" i="4"/>
  <c r="CG25" i="4"/>
  <c r="BZ25" i="4"/>
  <c r="BS25" i="4"/>
  <c r="BL25" i="4"/>
  <c r="BE25" i="4"/>
  <c r="AX25" i="4"/>
  <c r="AQ25" i="4"/>
  <c r="AJ25" i="4"/>
  <c r="AC25" i="4"/>
  <c r="V25" i="4"/>
  <c r="O25" i="4"/>
  <c r="HX24" i="4"/>
  <c r="HQ24" i="4"/>
  <c r="HJ24" i="4"/>
  <c r="HC24" i="4"/>
  <c r="GV24" i="4"/>
  <c r="GO24" i="4"/>
  <c r="GH24" i="4"/>
  <c r="GA24" i="4"/>
  <c r="FT24" i="4"/>
  <c r="FF24" i="4"/>
  <c r="EK24" i="4"/>
  <c r="ED24" i="4"/>
  <c r="DW24" i="4"/>
  <c r="DP24" i="4"/>
  <c r="DI24" i="4"/>
  <c r="DB24" i="4"/>
  <c r="CU24" i="4"/>
  <c r="CN24" i="4"/>
  <c r="CG24" i="4"/>
  <c r="BZ24" i="4"/>
  <c r="BS24" i="4"/>
  <c r="BL24" i="4"/>
  <c r="BE24" i="4"/>
  <c r="AX24" i="4"/>
  <c r="AQ24" i="4"/>
  <c r="AJ24" i="4"/>
  <c r="AC24" i="4"/>
  <c r="V24" i="4"/>
  <c r="O24" i="4"/>
  <c r="HX23" i="4"/>
  <c r="HQ23" i="4"/>
  <c r="HJ23" i="4"/>
  <c r="HC23" i="4"/>
  <c r="GV23" i="4"/>
  <c r="GO23" i="4"/>
  <c r="GH23" i="4"/>
  <c r="GA23" i="4"/>
  <c r="FT23" i="4"/>
  <c r="FF23" i="4"/>
  <c r="ER23" i="4"/>
  <c r="EK23" i="4"/>
  <c r="ED23" i="4"/>
  <c r="DW23" i="4"/>
  <c r="DP23" i="4"/>
  <c r="DI23" i="4"/>
  <c r="DB23" i="4"/>
  <c r="CU23" i="4"/>
  <c r="CN23" i="4"/>
  <c r="CG23" i="4"/>
  <c r="BZ23" i="4"/>
  <c r="BS23" i="4"/>
  <c r="BL23" i="4"/>
  <c r="BE23" i="4"/>
  <c r="AX23" i="4"/>
  <c r="AQ23" i="4"/>
  <c r="AJ23" i="4"/>
  <c r="AC23" i="4"/>
  <c r="V23" i="4"/>
  <c r="O23" i="4"/>
  <c r="HX22" i="4"/>
  <c r="HQ22" i="4"/>
  <c r="HJ22" i="4"/>
  <c r="HC22" i="4"/>
  <c r="GV22" i="4"/>
  <c r="GO22" i="4"/>
  <c r="GH22" i="4"/>
  <c r="GA22" i="4"/>
  <c r="FT22" i="4"/>
  <c r="FF22" i="4"/>
  <c r="EK22" i="4"/>
  <c r="ED22" i="4"/>
  <c r="DW22" i="4"/>
  <c r="DP22" i="4"/>
  <c r="DI22" i="4"/>
  <c r="DB22" i="4"/>
  <c r="CU22" i="4"/>
  <c r="CN22" i="4"/>
  <c r="CG22" i="4"/>
  <c r="BZ22" i="4"/>
  <c r="BS22" i="4"/>
  <c r="BL22" i="4"/>
  <c r="BE22" i="4"/>
  <c r="AX22" i="4"/>
  <c r="AQ22" i="4"/>
  <c r="AJ22" i="4"/>
  <c r="AC22" i="4"/>
  <c r="V22" i="4"/>
  <c r="O22" i="4"/>
  <c r="HX21" i="4"/>
  <c r="HQ21" i="4"/>
  <c r="HJ21" i="4"/>
  <c r="HC21" i="4"/>
  <c r="GV21" i="4"/>
  <c r="GO21" i="4"/>
  <c r="GH21" i="4"/>
  <c r="GA21" i="4"/>
  <c r="FT21" i="4"/>
  <c r="FM21" i="4"/>
  <c r="FF21" i="4"/>
  <c r="ER21" i="4"/>
  <c r="EK21" i="4"/>
  <c r="ED21" i="4"/>
  <c r="DW21" i="4"/>
  <c r="DP21" i="4"/>
  <c r="DI21" i="4"/>
  <c r="DB21" i="4"/>
  <c r="CU21" i="4"/>
  <c r="CN21" i="4"/>
  <c r="CG21" i="4"/>
  <c r="BZ21" i="4"/>
  <c r="BS21" i="4"/>
  <c r="BL21" i="4"/>
  <c r="BE21" i="4"/>
  <c r="AX21" i="4"/>
  <c r="AQ21" i="4"/>
  <c r="AJ21" i="4"/>
  <c r="AC21" i="4"/>
  <c r="V21" i="4"/>
  <c r="O21" i="4"/>
  <c r="HX20" i="4"/>
  <c r="HQ20" i="4"/>
  <c r="HJ20" i="4"/>
  <c r="HC20" i="4"/>
  <c r="GV20" i="4"/>
  <c r="GO20" i="4"/>
  <c r="GH20" i="4"/>
  <c r="GA20" i="4"/>
  <c r="FT20" i="4"/>
  <c r="FM20" i="4"/>
  <c r="FF20" i="4"/>
  <c r="EY20" i="4"/>
  <c r="ER20" i="4"/>
  <c r="EK20" i="4"/>
  <c r="ED20" i="4"/>
  <c r="DW20" i="4"/>
  <c r="DP20" i="4"/>
  <c r="DI20" i="4"/>
  <c r="DB20" i="4"/>
  <c r="CU20" i="4"/>
  <c r="CN20" i="4"/>
  <c r="CG20" i="4"/>
  <c r="BZ20" i="4"/>
  <c r="BS20" i="4"/>
  <c r="BL20" i="4"/>
  <c r="BE20" i="4"/>
  <c r="AX20" i="4"/>
  <c r="AQ20" i="4"/>
  <c r="AJ20" i="4"/>
  <c r="AC20" i="4"/>
  <c r="V20" i="4"/>
  <c r="O20" i="4"/>
  <c r="HX19" i="4"/>
  <c r="HQ19" i="4"/>
  <c r="HJ19" i="4"/>
  <c r="HC19" i="4"/>
  <c r="GV19" i="4"/>
  <c r="GO19" i="4"/>
  <c r="GH19" i="4"/>
  <c r="GA19" i="4"/>
  <c r="FT19" i="4"/>
  <c r="FM19" i="4"/>
  <c r="FF19" i="4"/>
  <c r="ER19" i="4"/>
  <c r="EK19" i="4"/>
  <c r="ED19" i="4"/>
  <c r="DW19" i="4"/>
  <c r="DP19" i="4"/>
  <c r="DI19" i="4"/>
  <c r="DB19" i="4"/>
  <c r="CU19" i="4"/>
  <c r="CN19" i="4"/>
  <c r="CG19" i="4"/>
  <c r="BZ19" i="4"/>
  <c r="BS19" i="4"/>
  <c r="BL19" i="4"/>
  <c r="BE19" i="4"/>
  <c r="AX19" i="4"/>
  <c r="AQ19" i="4"/>
  <c r="AJ19" i="4"/>
  <c r="AC19" i="4"/>
  <c r="V19" i="4"/>
  <c r="O19" i="4"/>
  <c r="HX18" i="4"/>
  <c r="HQ18" i="4"/>
  <c r="HJ18" i="4"/>
  <c r="HC18" i="4"/>
  <c r="GV18" i="4"/>
  <c r="GO18" i="4"/>
  <c r="GH18" i="4"/>
  <c r="GA18" i="4"/>
  <c r="FT18" i="4"/>
  <c r="FF18" i="4"/>
  <c r="ER18" i="4"/>
  <c r="EK18" i="4"/>
  <c r="ED18" i="4"/>
  <c r="DW18" i="4"/>
  <c r="DP18" i="4"/>
  <c r="DI18" i="4"/>
  <c r="DB18" i="4"/>
  <c r="CU18" i="4"/>
  <c r="CN18" i="4"/>
  <c r="CG18" i="4"/>
  <c r="BZ18" i="4"/>
  <c r="BS18" i="4"/>
  <c r="BL18" i="4"/>
  <c r="BE18" i="4"/>
  <c r="AX18" i="4"/>
  <c r="AQ18" i="4"/>
  <c r="AJ18" i="4"/>
  <c r="AC18" i="4"/>
  <c r="V18" i="4"/>
  <c r="O18" i="4"/>
  <c r="HX17" i="4"/>
  <c r="HQ17" i="4"/>
  <c r="HJ17" i="4"/>
  <c r="HC17" i="4"/>
  <c r="GV17" i="4"/>
  <c r="GO17" i="4"/>
  <c r="GH17" i="4"/>
  <c r="GA17" i="4"/>
  <c r="FT17" i="4"/>
  <c r="FM17" i="4"/>
  <c r="FF17" i="4"/>
  <c r="ER17" i="4"/>
  <c r="EK17" i="4"/>
  <c r="ED17" i="4"/>
  <c r="DW17" i="4"/>
  <c r="DP17" i="4"/>
  <c r="DI17" i="4"/>
  <c r="DB17" i="4"/>
  <c r="CU17" i="4"/>
  <c r="CN17" i="4"/>
  <c r="CG17" i="4"/>
  <c r="BZ17" i="4"/>
  <c r="BS17" i="4"/>
  <c r="BL17" i="4"/>
  <c r="BE17" i="4"/>
  <c r="AX17" i="4"/>
  <c r="AQ17" i="4"/>
  <c r="AJ17" i="4"/>
  <c r="AC17" i="4"/>
  <c r="V17" i="4"/>
  <c r="O17" i="4"/>
  <c r="HX16" i="4"/>
  <c r="HQ16" i="4"/>
  <c r="HJ16" i="4"/>
  <c r="HC16" i="4"/>
  <c r="GV16" i="4"/>
  <c r="GO16" i="4"/>
  <c r="GH16" i="4"/>
  <c r="GA16" i="4"/>
  <c r="FT16" i="4"/>
  <c r="FF16" i="4"/>
  <c r="ER16" i="4"/>
  <c r="EK16" i="4"/>
  <c r="ED16" i="4"/>
  <c r="DW16" i="4"/>
  <c r="DP16" i="4"/>
  <c r="DI16" i="4"/>
  <c r="DB16" i="4"/>
  <c r="CU16" i="4"/>
  <c r="CN16" i="4"/>
  <c r="CG16" i="4"/>
  <c r="BZ16" i="4"/>
  <c r="BS16" i="4"/>
  <c r="BL16" i="4"/>
  <c r="BE16" i="4"/>
  <c r="AX16" i="4"/>
  <c r="AQ16" i="4"/>
  <c r="AJ16" i="4"/>
  <c r="AC16" i="4"/>
  <c r="V16" i="4"/>
  <c r="O16" i="4"/>
  <c r="HX15" i="4"/>
  <c r="HQ15" i="4"/>
  <c r="HJ15" i="4"/>
  <c r="HC15" i="4"/>
  <c r="GV15" i="4"/>
  <c r="GO15" i="4"/>
  <c r="GH15" i="4"/>
  <c r="GA15" i="4"/>
  <c r="FT15" i="4"/>
  <c r="FF15" i="4"/>
  <c r="ER15" i="4"/>
  <c r="EK15" i="4"/>
  <c r="ED15" i="4"/>
  <c r="DW15" i="4"/>
  <c r="DP15" i="4"/>
  <c r="DI15" i="4"/>
  <c r="DB15" i="4"/>
  <c r="CU15" i="4"/>
  <c r="CN15" i="4"/>
  <c r="CG15" i="4"/>
  <c r="BZ15" i="4"/>
  <c r="BS15" i="4"/>
  <c r="BL15" i="4"/>
  <c r="BE15" i="4"/>
  <c r="AX15" i="4"/>
  <c r="AQ15" i="4"/>
  <c r="AJ15" i="4"/>
  <c r="AC15" i="4"/>
  <c r="V15" i="4"/>
  <c r="O15" i="4"/>
  <c r="HX14" i="4"/>
  <c r="HQ14" i="4"/>
  <c r="HJ14" i="4"/>
  <c r="HC14" i="4"/>
  <c r="GV14" i="4"/>
  <c r="GO14" i="4"/>
  <c r="GH14" i="4"/>
  <c r="GA14" i="4"/>
  <c r="FT14" i="4"/>
  <c r="FF14" i="4"/>
  <c r="ER14" i="4"/>
  <c r="EK14" i="4"/>
  <c r="ED14" i="4"/>
  <c r="DW14" i="4"/>
  <c r="DP14" i="4"/>
  <c r="DI14" i="4"/>
  <c r="DB14" i="4"/>
  <c r="CU14" i="4"/>
  <c r="CN14" i="4"/>
  <c r="CG14" i="4"/>
  <c r="BZ14" i="4"/>
  <c r="BS14" i="4"/>
  <c r="BL14" i="4"/>
  <c r="BE14" i="4"/>
  <c r="AX14" i="4"/>
  <c r="AQ14" i="4"/>
  <c r="AJ14" i="4"/>
  <c r="AC14" i="4"/>
  <c r="V14" i="4"/>
  <c r="O14" i="4"/>
  <c r="HX13" i="4"/>
  <c r="HQ13" i="4"/>
  <c r="HJ13" i="4"/>
  <c r="HC13" i="4"/>
  <c r="GO13" i="4"/>
  <c r="GH13" i="4"/>
  <c r="GA13" i="4"/>
  <c r="FT13" i="4"/>
  <c r="FF13" i="4"/>
  <c r="EK13" i="4"/>
  <c r="ED13" i="4"/>
  <c r="DW13" i="4"/>
  <c r="DP13" i="4"/>
  <c r="DI13" i="4"/>
  <c r="DB13" i="4"/>
  <c r="CU13" i="4"/>
  <c r="CN13" i="4"/>
  <c r="CG13" i="4"/>
  <c r="BZ13" i="4"/>
  <c r="BS13" i="4"/>
  <c r="BL13" i="4"/>
  <c r="BE13" i="4"/>
  <c r="AX13" i="4"/>
  <c r="AQ13" i="4"/>
  <c r="AJ13" i="4"/>
  <c r="AC13" i="4"/>
  <c r="V13" i="4"/>
  <c r="O13" i="4"/>
  <c r="HX12" i="4"/>
  <c r="HQ12" i="4"/>
  <c r="HJ12" i="4"/>
  <c r="HC12" i="4"/>
  <c r="GV12" i="4"/>
  <c r="GO12" i="4"/>
  <c r="GH12" i="4"/>
  <c r="GA12" i="4"/>
  <c r="FT12" i="4"/>
  <c r="FM12" i="4"/>
  <c r="FF12" i="4"/>
  <c r="EY12" i="4"/>
  <c r="ER12" i="4"/>
  <c r="EK12" i="4"/>
  <c r="ED12" i="4"/>
  <c r="DW12" i="4"/>
  <c r="DP12" i="4"/>
  <c r="DI12" i="4"/>
  <c r="DB12" i="4"/>
  <c r="CU12" i="4"/>
  <c r="CN12" i="4"/>
  <c r="CG12" i="4"/>
  <c r="BZ12" i="4"/>
  <c r="BS12" i="4"/>
  <c r="BL12" i="4"/>
  <c r="BE12" i="4"/>
  <c r="AX12" i="4"/>
  <c r="AQ12" i="4"/>
  <c r="AJ12" i="4"/>
  <c r="AC12" i="4"/>
  <c r="V12" i="4"/>
  <c r="O12" i="4"/>
  <c r="HX11" i="4"/>
  <c r="HQ11" i="4"/>
  <c r="HJ11" i="4"/>
  <c r="HC11" i="4"/>
  <c r="GV11" i="4"/>
  <c r="GO11" i="4"/>
  <c r="GH11" i="4"/>
  <c r="GA11" i="4"/>
  <c r="FT11" i="4"/>
  <c r="FM11" i="4"/>
  <c r="FF11" i="4"/>
  <c r="EY11" i="4"/>
  <c r="ER11" i="4"/>
  <c r="EK11" i="4"/>
  <c r="ED11" i="4"/>
  <c r="DW11" i="4"/>
  <c r="DP11" i="4"/>
  <c r="DI11" i="4"/>
  <c r="DB11" i="4"/>
  <c r="CU11" i="4"/>
  <c r="CN11" i="4"/>
  <c r="CG11" i="4"/>
  <c r="BZ11" i="4"/>
  <c r="BS11" i="4"/>
  <c r="BL11" i="4"/>
  <c r="BE11" i="4"/>
  <c r="AX11" i="4"/>
  <c r="AQ11" i="4"/>
  <c r="AJ11" i="4"/>
  <c r="AC11" i="4"/>
  <c r="V11" i="4"/>
  <c r="O11" i="4"/>
  <c r="HX10" i="4"/>
  <c r="HQ10" i="4"/>
  <c r="HJ10" i="4"/>
  <c r="HC10" i="4"/>
  <c r="GV10" i="4"/>
  <c r="GO10" i="4"/>
  <c r="GH10" i="4"/>
  <c r="GA10" i="4"/>
  <c r="FT10" i="4"/>
  <c r="FM10" i="4"/>
  <c r="FF10" i="4"/>
  <c r="EY10" i="4"/>
  <c r="ER10" i="4"/>
  <c r="EK10" i="4"/>
  <c r="ED10" i="4"/>
  <c r="DW10" i="4"/>
  <c r="DP10" i="4"/>
  <c r="DI10" i="4"/>
  <c r="DB10" i="4"/>
  <c r="CU10" i="4"/>
  <c r="CN10" i="4"/>
  <c r="CG10" i="4"/>
  <c r="BZ10" i="4"/>
  <c r="BS10" i="4"/>
  <c r="BL10" i="4"/>
  <c r="BE10" i="4"/>
  <c r="AX10" i="4"/>
  <c r="AQ10" i="4"/>
  <c r="AJ10" i="4"/>
  <c r="AC10" i="4"/>
  <c r="V10" i="4"/>
  <c r="O10" i="4"/>
  <c r="HX9" i="4"/>
  <c r="HQ9" i="4"/>
  <c r="HJ9" i="4"/>
  <c r="HC9" i="4"/>
  <c r="GV9" i="4"/>
  <c r="GO9" i="4"/>
  <c r="GH9" i="4"/>
  <c r="GA9" i="4"/>
  <c r="FT9" i="4"/>
  <c r="FF9" i="4"/>
  <c r="ER9" i="4"/>
  <c r="EK9" i="4"/>
  <c r="ED9" i="4"/>
  <c r="DW9" i="4"/>
  <c r="DP9" i="4"/>
  <c r="DI9" i="4"/>
  <c r="DB9" i="4"/>
  <c r="CU9" i="4"/>
  <c r="CN9" i="4"/>
  <c r="CG9" i="4"/>
  <c r="BZ9" i="4"/>
  <c r="BS9" i="4"/>
  <c r="BL9" i="4"/>
  <c r="BE9" i="4"/>
  <c r="AX9" i="4"/>
  <c r="AQ9" i="4"/>
  <c r="AJ9" i="4"/>
  <c r="AC9" i="4"/>
  <c r="V9" i="4"/>
  <c r="O9" i="4"/>
  <c r="HX8" i="4"/>
  <c r="HQ8" i="4"/>
  <c r="HJ8" i="4"/>
  <c r="HC8" i="4"/>
  <c r="GV8" i="4"/>
  <c r="GO8" i="4"/>
  <c r="GH8" i="4"/>
  <c r="GA8" i="4"/>
  <c r="FT8" i="4"/>
  <c r="FM8" i="4"/>
  <c r="FF8" i="4"/>
  <c r="EY8" i="4"/>
  <c r="ER8" i="4"/>
  <c r="EK8" i="4"/>
  <c r="ED8" i="4"/>
  <c r="DW8" i="4"/>
  <c r="DP8" i="4"/>
  <c r="DI8" i="4"/>
  <c r="DB8" i="4"/>
  <c r="CU8" i="4"/>
  <c r="CN8" i="4"/>
  <c r="CG8" i="4"/>
  <c r="BZ8" i="4"/>
  <c r="BS8" i="4"/>
  <c r="BL8" i="4"/>
  <c r="BE8" i="4"/>
  <c r="AX8" i="4"/>
  <c r="AQ8" i="4"/>
  <c r="AJ8" i="4"/>
  <c r="AC8" i="4"/>
  <c r="V8" i="4"/>
  <c r="O8" i="4"/>
  <c r="HX7" i="4"/>
  <c r="HQ7" i="4"/>
  <c r="HJ7" i="4"/>
  <c r="HC7" i="4"/>
  <c r="GV7" i="4"/>
  <c r="GO7" i="4"/>
  <c r="GH7" i="4"/>
  <c r="GA7" i="4"/>
  <c r="FT7" i="4"/>
  <c r="FF7" i="4"/>
  <c r="EY7" i="4"/>
  <c r="ER7" i="4"/>
  <c r="EK7" i="4"/>
  <c r="ED7" i="4"/>
  <c r="DW7" i="4"/>
  <c r="DP7" i="4"/>
  <c r="DI7" i="4"/>
  <c r="DB7" i="4"/>
  <c r="CU7" i="4"/>
  <c r="CN7" i="4"/>
  <c r="CG7" i="4"/>
  <c r="BZ7" i="4"/>
  <c r="BS7" i="4"/>
  <c r="BL7" i="4"/>
  <c r="BE7" i="4"/>
  <c r="AX7" i="4"/>
  <c r="AQ7" i="4"/>
  <c r="AJ7" i="4"/>
  <c r="AC7" i="4"/>
  <c r="V7" i="4"/>
  <c r="O7" i="4"/>
  <c r="HX6" i="4"/>
  <c r="HQ6" i="4"/>
  <c r="HJ6" i="4"/>
  <c r="HC6" i="4"/>
  <c r="GV6" i="4"/>
  <c r="GO6" i="4"/>
  <c r="GH6" i="4"/>
  <c r="GA6" i="4"/>
  <c r="FT6" i="4"/>
  <c r="FM6" i="4"/>
  <c r="FF6" i="4"/>
  <c r="EY6" i="4"/>
  <c r="ER6" i="4"/>
  <c r="EK6" i="4"/>
  <c r="ED6" i="4"/>
  <c r="DW6" i="4"/>
  <c r="DP6" i="4"/>
  <c r="DI6" i="4"/>
  <c r="DB6" i="4"/>
  <c r="CU6" i="4"/>
  <c r="CN6" i="4"/>
  <c r="CG6" i="4"/>
  <c r="BZ6" i="4"/>
  <c r="BS6" i="4"/>
  <c r="BL6" i="4"/>
  <c r="BE6" i="4"/>
  <c r="AX6" i="4"/>
  <c r="AQ6" i="4"/>
  <c r="AJ6" i="4"/>
  <c r="AC6" i="4"/>
  <c r="V6" i="4"/>
  <c r="O6" i="4"/>
  <c r="HX5" i="4"/>
  <c r="HQ5" i="4"/>
  <c r="HJ5" i="4"/>
  <c r="HC5" i="4"/>
  <c r="GV5" i="4"/>
  <c r="GO5" i="4"/>
  <c r="GH5" i="4"/>
  <c r="GA5" i="4"/>
  <c r="FT5" i="4"/>
  <c r="FM5" i="4"/>
  <c r="FF5" i="4"/>
  <c r="EY5" i="4"/>
  <c r="ER5" i="4"/>
  <c r="EK5" i="4"/>
  <c r="ED5" i="4"/>
  <c r="DW5" i="4"/>
  <c r="DP5" i="4"/>
  <c r="DI5" i="4"/>
  <c r="DB5" i="4"/>
  <c r="CU5" i="4"/>
  <c r="CN5" i="4"/>
  <c r="CG5" i="4"/>
  <c r="BZ5" i="4"/>
  <c r="BS5" i="4"/>
  <c r="BL5" i="4"/>
  <c r="BE5" i="4"/>
  <c r="AX5" i="4"/>
  <c r="AQ5" i="4"/>
  <c r="AJ5" i="4"/>
  <c r="AC5" i="4"/>
  <c r="V5" i="4"/>
  <c r="O5" i="4"/>
  <c r="HX4" i="4"/>
  <c r="HQ4" i="4"/>
  <c r="HJ4" i="4"/>
  <c r="HC4" i="4"/>
  <c r="GV4" i="4"/>
  <c r="GO4" i="4"/>
  <c r="GH4" i="4"/>
  <c r="GA4" i="4"/>
  <c r="FT4" i="4"/>
  <c r="FM4" i="4"/>
  <c r="FF4" i="4"/>
  <c r="EY4" i="4"/>
  <c r="ER4" i="4"/>
  <c r="EK4" i="4"/>
  <c r="ED4" i="4"/>
  <c r="DW4" i="4"/>
  <c r="DP4" i="4"/>
  <c r="DI4" i="4"/>
  <c r="DB4" i="4"/>
  <c r="CU4" i="4"/>
  <c r="CN4" i="4"/>
  <c r="CG4" i="4"/>
  <c r="BZ4" i="4"/>
  <c r="BS4" i="4"/>
  <c r="BL4" i="4"/>
  <c r="BE4" i="4"/>
  <c r="AX4" i="4"/>
  <c r="AQ4" i="4"/>
  <c r="AJ4" i="4"/>
  <c r="AC4" i="4"/>
  <c r="V4" i="4"/>
  <c r="O4" i="4"/>
  <c r="HQ257" i="3" l="1"/>
  <c r="HJ257" i="3"/>
  <c r="HC257" i="3"/>
  <c r="GV257" i="3"/>
  <c r="GO257" i="3"/>
  <c r="GH257" i="3"/>
  <c r="GA257" i="3"/>
  <c r="FT257" i="3"/>
  <c r="FM257" i="3"/>
  <c r="FF257" i="3"/>
  <c r="EY257" i="3"/>
  <c r="ER257" i="3"/>
  <c r="EK257" i="3"/>
  <c r="ED257" i="3"/>
  <c r="DW257" i="3"/>
  <c r="DP257" i="3"/>
  <c r="DI257" i="3"/>
  <c r="DB257" i="3"/>
  <c r="CU257" i="3"/>
  <c r="CN257" i="3"/>
  <c r="CG257" i="3"/>
  <c r="BZ257" i="3"/>
  <c r="BS257" i="3"/>
  <c r="BL257" i="3"/>
  <c r="BE257" i="3"/>
  <c r="AX257" i="3"/>
  <c r="AQ257" i="3"/>
  <c r="AJ257" i="3"/>
  <c r="AC257" i="3"/>
  <c r="V257" i="3"/>
  <c r="O257" i="3"/>
  <c r="HQ256" i="3"/>
  <c r="GV256" i="3"/>
  <c r="GO256" i="3"/>
  <c r="GH256" i="3"/>
  <c r="GA256" i="3"/>
  <c r="FT256" i="3"/>
  <c r="FM256" i="3"/>
  <c r="FF256" i="3"/>
  <c r="EY256" i="3"/>
  <c r="ER256" i="3"/>
  <c r="EK256" i="3"/>
  <c r="ED256" i="3"/>
  <c r="DW256" i="3"/>
  <c r="DP256" i="3"/>
  <c r="DI256" i="3"/>
  <c r="DB256" i="3"/>
  <c r="CU256" i="3"/>
  <c r="CN256" i="3"/>
  <c r="CG256" i="3"/>
  <c r="BZ256" i="3"/>
  <c r="BS256" i="3"/>
  <c r="BL256" i="3"/>
  <c r="BE256" i="3"/>
  <c r="AX256" i="3"/>
  <c r="AQ256" i="3"/>
  <c r="AJ256" i="3"/>
  <c r="AC256" i="3"/>
  <c r="V256" i="3"/>
  <c r="O256" i="3"/>
  <c r="HX255" i="3"/>
  <c r="HQ255" i="3"/>
  <c r="HJ255" i="3"/>
  <c r="HC255" i="3"/>
  <c r="GV255" i="3"/>
  <c r="GO255" i="3"/>
  <c r="GH255" i="3"/>
  <c r="GA255" i="3"/>
  <c r="FT255" i="3"/>
  <c r="FM255" i="3"/>
  <c r="FF255" i="3"/>
  <c r="EY255" i="3"/>
  <c r="ER255" i="3"/>
  <c r="EK255" i="3"/>
  <c r="ED255" i="3"/>
  <c r="DW255" i="3"/>
  <c r="DP255" i="3"/>
  <c r="DI255" i="3"/>
  <c r="DB255" i="3"/>
  <c r="CU255" i="3"/>
  <c r="CN255" i="3"/>
  <c r="CG255" i="3"/>
  <c r="BZ255" i="3"/>
  <c r="BS255" i="3"/>
  <c r="BL255" i="3"/>
  <c r="BE255" i="3"/>
  <c r="AX255" i="3"/>
  <c r="AQ255" i="3"/>
  <c r="AJ255" i="3"/>
  <c r="AC255" i="3"/>
  <c r="V255" i="3"/>
  <c r="O255" i="3"/>
  <c r="HX254" i="3"/>
  <c r="HQ254" i="3"/>
  <c r="HJ254" i="3"/>
  <c r="HC254" i="3"/>
  <c r="GV254" i="3"/>
  <c r="GO254" i="3"/>
  <c r="GH254" i="3"/>
  <c r="GA254" i="3"/>
  <c r="FT254" i="3"/>
  <c r="FM254" i="3"/>
  <c r="FF254" i="3"/>
  <c r="EY254" i="3"/>
  <c r="ER254" i="3"/>
  <c r="EK254" i="3"/>
  <c r="ED254" i="3"/>
  <c r="DW254" i="3"/>
  <c r="DP254" i="3"/>
  <c r="DI254" i="3"/>
  <c r="DB254" i="3"/>
  <c r="CU254" i="3"/>
  <c r="CN254" i="3"/>
  <c r="CG254" i="3"/>
  <c r="BZ254" i="3"/>
  <c r="BS254" i="3"/>
  <c r="BL254" i="3"/>
  <c r="BE254" i="3"/>
  <c r="AX254" i="3"/>
  <c r="AQ254" i="3"/>
  <c r="AJ254" i="3"/>
  <c r="AC254" i="3"/>
  <c r="V254" i="3"/>
  <c r="O254" i="3"/>
  <c r="HX253" i="3"/>
  <c r="HQ253" i="3"/>
  <c r="HJ253" i="3"/>
  <c r="HC253" i="3"/>
  <c r="GV253" i="3"/>
  <c r="GO253" i="3"/>
  <c r="GH253" i="3"/>
  <c r="GA253" i="3"/>
  <c r="FT253" i="3"/>
  <c r="FM253" i="3"/>
  <c r="FF253" i="3"/>
  <c r="EY253" i="3"/>
  <c r="ER253" i="3"/>
  <c r="EK253" i="3"/>
  <c r="ED253" i="3"/>
  <c r="DW253" i="3"/>
  <c r="DP253" i="3"/>
  <c r="DI253" i="3"/>
  <c r="DB253" i="3"/>
  <c r="CU253" i="3"/>
  <c r="CN253" i="3"/>
  <c r="CG253" i="3"/>
  <c r="BZ253" i="3"/>
  <c r="BS253" i="3"/>
  <c r="BL253" i="3"/>
  <c r="BE253" i="3"/>
  <c r="AX253" i="3"/>
  <c r="AQ253" i="3"/>
  <c r="AJ253" i="3"/>
  <c r="AC253" i="3"/>
  <c r="V253" i="3"/>
  <c r="O253" i="3"/>
  <c r="HX252" i="3"/>
  <c r="HQ252" i="3"/>
  <c r="HJ252" i="3"/>
  <c r="HC252" i="3"/>
  <c r="GV252" i="3"/>
  <c r="GO252" i="3"/>
  <c r="GH252" i="3"/>
  <c r="GA252" i="3"/>
  <c r="FT252" i="3"/>
  <c r="FM252" i="3"/>
  <c r="FF252" i="3"/>
  <c r="EY252" i="3"/>
  <c r="ER252" i="3"/>
  <c r="EK252" i="3"/>
  <c r="ED252" i="3"/>
  <c r="DW252" i="3"/>
  <c r="DP252" i="3"/>
  <c r="DI252" i="3"/>
  <c r="DB252" i="3"/>
  <c r="CU252" i="3"/>
  <c r="CN252" i="3"/>
  <c r="CG252" i="3"/>
  <c r="BZ252" i="3"/>
  <c r="BS252" i="3"/>
  <c r="BL252" i="3"/>
  <c r="BE252" i="3"/>
  <c r="AX252" i="3"/>
  <c r="AQ252" i="3"/>
  <c r="AJ252" i="3"/>
  <c r="AC252" i="3"/>
  <c r="V252" i="3"/>
  <c r="O252" i="3"/>
  <c r="HX251" i="3"/>
  <c r="HQ251" i="3"/>
  <c r="HJ251" i="3"/>
  <c r="HC251" i="3"/>
  <c r="GV251" i="3"/>
  <c r="GO251" i="3"/>
  <c r="GH251" i="3"/>
  <c r="GA251" i="3"/>
  <c r="FT251" i="3"/>
  <c r="FM251" i="3"/>
  <c r="FF251" i="3"/>
  <c r="EY251" i="3"/>
  <c r="ER251" i="3"/>
  <c r="EK251" i="3"/>
  <c r="ED251" i="3"/>
  <c r="DW251" i="3"/>
  <c r="DP251" i="3"/>
  <c r="DI251" i="3"/>
  <c r="DB251" i="3"/>
  <c r="CU251" i="3"/>
  <c r="CN251" i="3"/>
  <c r="CG251" i="3"/>
  <c r="BZ251" i="3"/>
  <c r="BS251" i="3"/>
  <c r="BL251" i="3"/>
  <c r="BE251" i="3"/>
  <c r="AX251" i="3"/>
  <c r="AQ251" i="3"/>
  <c r="AJ251" i="3"/>
  <c r="AC251" i="3"/>
  <c r="V251" i="3"/>
  <c r="O251" i="3"/>
  <c r="HX250" i="3"/>
  <c r="HQ250" i="3"/>
  <c r="HJ250" i="3"/>
  <c r="HC250" i="3"/>
  <c r="GV250" i="3"/>
  <c r="GO250" i="3"/>
  <c r="GH250" i="3"/>
  <c r="GA250" i="3"/>
  <c r="FT250" i="3"/>
  <c r="FM250" i="3"/>
  <c r="FF250" i="3"/>
  <c r="EY250" i="3"/>
  <c r="ER250" i="3"/>
  <c r="EK250" i="3"/>
  <c r="ED250" i="3"/>
  <c r="DW250" i="3"/>
  <c r="DP250" i="3"/>
  <c r="DI250" i="3"/>
  <c r="DB250" i="3"/>
  <c r="CU250" i="3"/>
  <c r="CN250" i="3"/>
  <c r="CG250" i="3"/>
  <c r="BZ250" i="3"/>
  <c r="BS250" i="3"/>
  <c r="BL250" i="3"/>
  <c r="BE250" i="3"/>
  <c r="AX250" i="3"/>
  <c r="AQ250" i="3"/>
  <c r="AJ250" i="3"/>
  <c r="AC250" i="3"/>
  <c r="V250" i="3"/>
  <c r="O250" i="3"/>
  <c r="HX249" i="3"/>
  <c r="HQ249" i="3"/>
  <c r="HJ249" i="3"/>
  <c r="HC249" i="3"/>
  <c r="GV249" i="3"/>
  <c r="GO249" i="3"/>
  <c r="GH249" i="3"/>
  <c r="GA249" i="3"/>
  <c r="FT249" i="3"/>
  <c r="FM249" i="3"/>
  <c r="FF249" i="3"/>
  <c r="EY249" i="3"/>
  <c r="ER249" i="3"/>
  <c r="EK249" i="3"/>
  <c r="ED249" i="3"/>
  <c r="DW249" i="3"/>
  <c r="DP249" i="3"/>
  <c r="DI249" i="3"/>
  <c r="DB249" i="3"/>
  <c r="CU249" i="3"/>
  <c r="CN249" i="3"/>
  <c r="CG249" i="3"/>
  <c r="BZ249" i="3"/>
  <c r="BS249" i="3"/>
  <c r="BL249" i="3"/>
  <c r="BE249" i="3"/>
  <c r="AX249" i="3"/>
  <c r="AQ249" i="3"/>
  <c r="AJ249" i="3"/>
  <c r="AC249" i="3"/>
  <c r="V249" i="3"/>
  <c r="O249" i="3"/>
  <c r="HX248" i="3"/>
  <c r="HQ248" i="3"/>
  <c r="HJ248" i="3"/>
  <c r="HC248" i="3"/>
  <c r="GV248" i="3"/>
  <c r="GO248" i="3"/>
  <c r="GH248" i="3"/>
  <c r="GA248" i="3"/>
  <c r="FT248" i="3"/>
  <c r="FM248" i="3"/>
  <c r="FF248" i="3"/>
  <c r="EY248" i="3"/>
  <c r="ER248" i="3"/>
  <c r="EK248" i="3"/>
  <c r="ED248" i="3"/>
  <c r="DW248" i="3"/>
  <c r="DP248" i="3"/>
  <c r="DI248" i="3"/>
  <c r="DB248" i="3"/>
  <c r="CU248" i="3"/>
  <c r="CN248" i="3"/>
  <c r="CG248" i="3"/>
  <c r="BZ248" i="3"/>
  <c r="BS248" i="3"/>
  <c r="BL248" i="3"/>
  <c r="BE248" i="3"/>
  <c r="AX248" i="3"/>
  <c r="AQ248" i="3"/>
  <c r="AJ248" i="3"/>
  <c r="AC248" i="3"/>
  <c r="V248" i="3"/>
  <c r="O248" i="3"/>
  <c r="HQ247" i="3"/>
  <c r="HJ247" i="3"/>
  <c r="HC247" i="3"/>
  <c r="GV247" i="3"/>
  <c r="GH247" i="3"/>
  <c r="GA247" i="3"/>
  <c r="FT247" i="3"/>
  <c r="FM247" i="3"/>
  <c r="FF247" i="3"/>
  <c r="EY247" i="3"/>
  <c r="ER247" i="3"/>
  <c r="EK247" i="3"/>
  <c r="ED247" i="3"/>
  <c r="DW247" i="3"/>
  <c r="DP247" i="3"/>
  <c r="DI247" i="3"/>
  <c r="DB247" i="3"/>
  <c r="CU247" i="3"/>
  <c r="CN247" i="3"/>
  <c r="CG247" i="3"/>
  <c r="BZ247" i="3"/>
  <c r="BS247" i="3"/>
  <c r="BL247" i="3"/>
  <c r="BE247" i="3"/>
  <c r="AX247" i="3"/>
  <c r="AQ247" i="3"/>
  <c r="AJ247" i="3"/>
  <c r="AC247" i="3"/>
  <c r="V247" i="3"/>
  <c r="O247" i="3"/>
  <c r="HQ246" i="3"/>
  <c r="HJ246" i="3"/>
  <c r="HC246" i="3"/>
  <c r="GV246" i="3"/>
  <c r="GO246" i="3"/>
  <c r="GH246" i="3"/>
  <c r="GA246" i="3"/>
  <c r="FT246" i="3"/>
  <c r="FM246" i="3"/>
  <c r="FF246" i="3"/>
  <c r="EY246" i="3"/>
  <c r="ER246" i="3"/>
  <c r="EK246" i="3"/>
  <c r="ED246" i="3"/>
  <c r="DW246" i="3"/>
  <c r="DP246" i="3"/>
  <c r="DI246" i="3"/>
  <c r="DB246" i="3"/>
  <c r="CU246" i="3"/>
  <c r="CN246" i="3"/>
  <c r="CG246" i="3"/>
  <c r="BZ246" i="3"/>
  <c r="BS246" i="3"/>
  <c r="BL246" i="3"/>
  <c r="BE246" i="3"/>
  <c r="AX246" i="3"/>
  <c r="AQ246" i="3"/>
  <c r="AJ246" i="3"/>
  <c r="AC246" i="3"/>
  <c r="V246" i="3"/>
  <c r="O246" i="3"/>
  <c r="HX245" i="3"/>
  <c r="HQ245" i="3"/>
  <c r="HJ245" i="3"/>
  <c r="HC245" i="3"/>
  <c r="GV245" i="3"/>
  <c r="GO245" i="3"/>
  <c r="GH245" i="3"/>
  <c r="GA245" i="3"/>
  <c r="FT245" i="3"/>
  <c r="FM245" i="3"/>
  <c r="FF245" i="3"/>
  <c r="EY245" i="3"/>
  <c r="ER245" i="3"/>
  <c r="EK245" i="3"/>
  <c r="ED245" i="3"/>
  <c r="DW245" i="3"/>
  <c r="DP245" i="3"/>
  <c r="DI245" i="3"/>
  <c r="DB245" i="3"/>
  <c r="CU245" i="3"/>
  <c r="CN245" i="3"/>
  <c r="CG245" i="3"/>
  <c r="BZ245" i="3"/>
  <c r="BS245" i="3"/>
  <c r="BL245" i="3"/>
  <c r="BE245" i="3"/>
  <c r="AX245" i="3"/>
  <c r="AQ245" i="3"/>
  <c r="AJ245" i="3"/>
  <c r="AC245" i="3"/>
  <c r="V245" i="3"/>
  <c r="O245" i="3"/>
  <c r="HX244" i="3"/>
  <c r="HQ244" i="3"/>
  <c r="HJ244" i="3"/>
  <c r="HC244" i="3"/>
  <c r="GV244" i="3"/>
  <c r="GO244" i="3"/>
  <c r="GH244" i="3"/>
  <c r="GA244" i="3"/>
  <c r="FT244" i="3"/>
  <c r="FM244" i="3"/>
  <c r="FF244" i="3"/>
  <c r="EY244" i="3"/>
  <c r="ER244" i="3"/>
  <c r="EK244" i="3"/>
  <c r="ED244" i="3"/>
  <c r="DW244" i="3"/>
  <c r="DP244" i="3"/>
  <c r="DI244" i="3"/>
  <c r="DB244" i="3"/>
  <c r="CU244" i="3"/>
  <c r="CN244" i="3"/>
  <c r="CG244" i="3"/>
  <c r="BZ244" i="3"/>
  <c r="BS244" i="3"/>
  <c r="BL244" i="3"/>
  <c r="BE244" i="3"/>
  <c r="AX244" i="3"/>
  <c r="AQ244" i="3"/>
  <c r="AJ244" i="3"/>
  <c r="AC244" i="3"/>
  <c r="V244" i="3"/>
  <c r="O244" i="3"/>
  <c r="HX243" i="3"/>
  <c r="HQ243" i="3"/>
  <c r="HJ243" i="3"/>
  <c r="HC243" i="3"/>
  <c r="GV243" i="3"/>
  <c r="GO243" i="3"/>
  <c r="GH243" i="3"/>
  <c r="GA243" i="3"/>
  <c r="FT243" i="3"/>
  <c r="FM243" i="3"/>
  <c r="FF243" i="3"/>
  <c r="EY243" i="3"/>
  <c r="ER243" i="3"/>
  <c r="EK243" i="3"/>
  <c r="ED243" i="3"/>
  <c r="DW243" i="3"/>
  <c r="DP243" i="3"/>
  <c r="DI243" i="3"/>
  <c r="DB243" i="3"/>
  <c r="CU243" i="3"/>
  <c r="CN243" i="3"/>
  <c r="CG243" i="3"/>
  <c r="BZ243" i="3"/>
  <c r="BS243" i="3"/>
  <c r="BL243" i="3"/>
  <c r="BE243" i="3"/>
  <c r="AX243" i="3"/>
  <c r="AQ243" i="3"/>
  <c r="AJ243" i="3"/>
  <c r="AC243" i="3"/>
  <c r="V243" i="3"/>
  <c r="O243" i="3"/>
  <c r="HX242" i="3"/>
  <c r="HQ242" i="3"/>
  <c r="HJ242" i="3"/>
  <c r="HC242" i="3"/>
  <c r="GV242" i="3"/>
  <c r="GO242" i="3"/>
  <c r="GH242" i="3"/>
  <c r="GA242" i="3"/>
  <c r="FT242" i="3"/>
  <c r="FM242" i="3"/>
  <c r="FF242" i="3"/>
  <c r="EY242" i="3"/>
  <c r="ER242" i="3"/>
  <c r="EK242" i="3"/>
  <c r="ED242" i="3"/>
  <c r="DW242" i="3"/>
  <c r="DP242" i="3"/>
  <c r="DI242" i="3"/>
  <c r="DB242" i="3"/>
  <c r="CU242" i="3"/>
  <c r="CN242" i="3"/>
  <c r="CG242" i="3"/>
  <c r="BZ242" i="3"/>
  <c r="BS242" i="3"/>
  <c r="BL242" i="3"/>
  <c r="BE242" i="3"/>
  <c r="AX242" i="3"/>
  <c r="AQ242" i="3"/>
  <c r="AJ242" i="3"/>
  <c r="AC242" i="3"/>
  <c r="V242" i="3"/>
  <c r="O242" i="3"/>
  <c r="HX241" i="3"/>
  <c r="HQ241" i="3"/>
  <c r="HJ241" i="3"/>
  <c r="HC241" i="3"/>
  <c r="GV241" i="3"/>
  <c r="GO241" i="3"/>
  <c r="GH241" i="3"/>
  <c r="GA241" i="3"/>
  <c r="FT241" i="3"/>
  <c r="FM241" i="3"/>
  <c r="FF241" i="3"/>
  <c r="EY241" i="3"/>
  <c r="ER241" i="3"/>
  <c r="EK241" i="3"/>
  <c r="ED241" i="3"/>
  <c r="DW241" i="3"/>
  <c r="DP241" i="3"/>
  <c r="CG241" i="3"/>
  <c r="BZ241" i="3"/>
  <c r="BS241" i="3"/>
  <c r="BL241" i="3"/>
  <c r="BE241" i="3"/>
  <c r="AX241" i="3"/>
  <c r="AQ241" i="3"/>
  <c r="AJ241" i="3"/>
  <c r="AC241" i="3"/>
  <c r="V241" i="3"/>
  <c r="O241" i="3"/>
  <c r="HX240" i="3"/>
  <c r="HQ240" i="3"/>
  <c r="HJ240" i="3"/>
  <c r="HC240" i="3"/>
  <c r="GV240" i="3"/>
  <c r="GO240" i="3"/>
  <c r="GH240" i="3"/>
  <c r="GA240" i="3"/>
  <c r="FT240" i="3"/>
  <c r="FM240" i="3"/>
  <c r="FF240" i="3"/>
  <c r="EY240" i="3"/>
  <c r="ER240" i="3"/>
  <c r="EK240" i="3"/>
  <c r="ED240" i="3"/>
  <c r="DW240" i="3"/>
  <c r="DP240" i="3"/>
  <c r="DI240" i="3"/>
  <c r="DB240" i="3"/>
  <c r="CU240" i="3"/>
  <c r="CN240" i="3"/>
  <c r="CG240" i="3"/>
  <c r="BZ240" i="3"/>
  <c r="BS240" i="3"/>
  <c r="BL240" i="3"/>
  <c r="BE240" i="3"/>
  <c r="AX240" i="3"/>
  <c r="AQ240" i="3"/>
  <c r="AJ240" i="3"/>
  <c r="AC240" i="3"/>
  <c r="V240" i="3"/>
  <c r="O240" i="3"/>
  <c r="HX239" i="3"/>
  <c r="HQ239" i="3"/>
  <c r="HJ239" i="3"/>
  <c r="HC239" i="3"/>
  <c r="GV239" i="3"/>
  <c r="GO239" i="3"/>
  <c r="GH239" i="3"/>
  <c r="GA239" i="3"/>
  <c r="FT239" i="3"/>
  <c r="FM239" i="3"/>
  <c r="FF239" i="3"/>
  <c r="EY239" i="3"/>
  <c r="ER239" i="3"/>
  <c r="EK239" i="3"/>
  <c r="ED239" i="3"/>
  <c r="DW239" i="3"/>
  <c r="DP239" i="3"/>
  <c r="DI239" i="3"/>
  <c r="DB239" i="3"/>
  <c r="CU239" i="3"/>
  <c r="CN239" i="3"/>
  <c r="CG239" i="3"/>
  <c r="BZ239" i="3"/>
  <c r="BS239" i="3"/>
  <c r="BL239" i="3"/>
  <c r="BE239" i="3"/>
  <c r="AX239" i="3"/>
  <c r="AQ239" i="3"/>
  <c r="AJ239" i="3"/>
  <c r="AC239" i="3"/>
  <c r="V239" i="3"/>
  <c r="O239" i="3"/>
  <c r="HX238" i="3"/>
  <c r="HQ238" i="3"/>
  <c r="HJ238" i="3"/>
  <c r="HC238" i="3"/>
  <c r="GV238" i="3"/>
  <c r="GO238" i="3"/>
  <c r="GH238" i="3"/>
  <c r="GA238" i="3"/>
  <c r="FT238" i="3"/>
  <c r="FM238" i="3"/>
  <c r="FF238" i="3"/>
  <c r="EY238" i="3"/>
  <c r="ER238" i="3"/>
  <c r="EK238" i="3"/>
  <c r="ED238" i="3"/>
  <c r="DW238" i="3"/>
  <c r="DP238" i="3"/>
  <c r="DI238" i="3"/>
  <c r="DB238" i="3"/>
  <c r="CU238" i="3"/>
  <c r="CN238" i="3"/>
  <c r="CG238" i="3"/>
  <c r="BZ238" i="3"/>
  <c r="BS238" i="3"/>
  <c r="BL238" i="3"/>
  <c r="BE238" i="3"/>
  <c r="AX238" i="3"/>
  <c r="AQ238" i="3"/>
  <c r="AJ238" i="3"/>
  <c r="AC238" i="3"/>
  <c r="V238" i="3"/>
  <c r="O238" i="3"/>
  <c r="HX237" i="3"/>
  <c r="HQ237" i="3"/>
  <c r="HJ237" i="3"/>
  <c r="HC237" i="3"/>
  <c r="GV237" i="3"/>
  <c r="GO237" i="3"/>
  <c r="GH237" i="3"/>
  <c r="GA237" i="3"/>
  <c r="FT237" i="3"/>
  <c r="FM237" i="3"/>
  <c r="FF237" i="3"/>
  <c r="EY237" i="3"/>
  <c r="ER237" i="3"/>
  <c r="EK237" i="3"/>
  <c r="ED237" i="3"/>
  <c r="DW237" i="3"/>
  <c r="DP237" i="3"/>
  <c r="DI237" i="3"/>
  <c r="DB237" i="3"/>
  <c r="CU237" i="3"/>
  <c r="CN237" i="3"/>
  <c r="CG237" i="3"/>
  <c r="BZ237" i="3"/>
  <c r="BS237" i="3"/>
  <c r="BL237" i="3"/>
  <c r="BE237" i="3"/>
  <c r="AX237" i="3"/>
  <c r="AQ237" i="3"/>
  <c r="AJ237" i="3"/>
  <c r="AC237" i="3"/>
  <c r="V237" i="3"/>
  <c r="O237" i="3"/>
  <c r="HX236" i="3"/>
  <c r="HQ236" i="3"/>
  <c r="HJ236" i="3"/>
  <c r="HC236" i="3"/>
  <c r="GV236" i="3"/>
  <c r="GO236" i="3"/>
  <c r="GH236" i="3"/>
  <c r="GA236" i="3"/>
  <c r="FT236" i="3"/>
  <c r="FM236" i="3"/>
  <c r="FF236" i="3"/>
  <c r="EY236" i="3"/>
  <c r="ER236" i="3"/>
  <c r="EK236" i="3"/>
  <c r="ED236" i="3"/>
  <c r="DW236" i="3"/>
  <c r="DP236" i="3"/>
  <c r="DI236" i="3"/>
  <c r="DB236" i="3"/>
  <c r="CU236" i="3"/>
  <c r="CN236" i="3"/>
  <c r="CG236" i="3"/>
  <c r="BZ236" i="3"/>
  <c r="BS236" i="3"/>
  <c r="BL236" i="3"/>
  <c r="BE236" i="3"/>
  <c r="AX236" i="3"/>
  <c r="AQ236" i="3"/>
  <c r="AJ236" i="3"/>
  <c r="AC236" i="3"/>
  <c r="V236" i="3"/>
  <c r="O236" i="3"/>
  <c r="HX235" i="3"/>
  <c r="HQ235" i="3"/>
  <c r="HJ235" i="3"/>
  <c r="HC235" i="3"/>
  <c r="GV235" i="3"/>
  <c r="GO235" i="3"/>
  <c r="GH235" i="3"/>
  <c r="GA235" i="3"/>
  <c r="FT235" i="3"/>
  <c r="FM235" i="3"/>
  <c r="FF235" i="3"/>
  <c r="EY235" i="3"/>
  <c r="ER235" i="3"/>
  <c r="EK235" i="3"/>
  <c r="ED235" i="3"/>
  <c r="DW235" i="3"/>
  <c r="DP235" i="3"/>
  <c r="DI235" i="3"/>
  <c r="DB235" i="3"/>
  <c r="CU235" i="3"/>
  <c r="CN235" i="3"/>
  <c r="CG235" i="3"/>
  <c r="BZ235" i="3"/>
  <c r="BS235" i="3"/>
  <c r="BL235" i="3"/>
  <c r="BE235" i="3"/>
  <c r="AX235" i="3"/>
  <c r="AQ235" i="3"/>
  <c r="AJ235" i="3"/>
  <c r="AC235" i="3"/>
  <c r="V235" i="3"/>
  <c r="O235" i="3"/>
  <c r="HX234" i="3"/>
  <c r="HQ234" i="3"/>
  <c r="HJ234" i="3"/>
  <c r="HC234" i="3"/>
  <c r="GV234" i="3"/>
  <c r="GO234" i="3"/>
  <c r="GH234" i="3"/>
  <c r="GA234" i="3"/>
  <c r="FT234" i="3"/>
  <c r="FM234" i="3"/>
  <c r="FF234" i="3"/>
  <c r="EY234" i="3"/>
  <c r="ER234" i="3"/>
  <c r="EK234" i="3"/>
  <c r="ED234" i="3"/>
  <c r="DW234" i="3"/>
  <c r="DP234" i="3"/>
  <c r="DI234" i="3"/>
  <c r="DB234" i="3"/>
  <c r="CU234" i="3"/>
  <c r="CN234" i="3"/>
  <c r="CG234" i="3"/>
  <c r="BZ234" i="3"/>
  <c r="BS234" i="3"/>
  <c r="BL234" i="3"/>
  <c r="BE234" i="3"/>
  <c r="AX234" i="3"/>
  <c r="AQ234" i="3"/>
  <c r="AJ234" i="3"/>
  <c r="AC234" i="3"/>
  <c r="V234" i="3"/>
  <c r="O234" i="3"/>
  <c r="HX233" i="3"/>
  <c r="HQ233" i="3"/>
  <c r="HJ233" i="3"/>
  <c r="HC233" i="3"/>
  <c r="GV233" i="3"/>
  <c r="GO233" i="3"/>
  <c r="GH233" i="3"/>
  <c r="GA233" i="3"/>
  <c r="FT233" i="3"/>
  <c r="FM233" i="3"/>
  <c r="FF233" i="3"/>
  <c r="EY233" i="3"/>
  <c r="ER233" i="3"/>
  <c r="EK233" i="3"/>
  <c r="ED233" i="3"/>
  <c r="DW233" i="3"/>
  <c r="DP233" i="3"/>
  <c r="DI233" i="3"/>
  <c r="DB233" i="3"/>
  <c r="CU233" i="3"/>
  <c r="CN233" i="3"/>
  <c r="CG233" i="3"/>
  <c r="BZ233" i="3"/>
  <c r="BS233" i="3"/>
  <c r="BL233" i="3"/>
  <c r="BE233" i="3"/>
  <c r="AX233" i="3"/>
  <c r="AQ233" i="3"/>
  <c r="AJ233" i="3"/>
  <c r="AC233" i="3"/>
  <c r="V233" i="3"/>
  <c r="O233" i="3"/>
  <c r="HX232" i="3"/>
  <c r="HQ232" i="3"/>
  <c r="HJ232" i="3"/>
  <c r="HC232" i="3"/>
  <c r="GV232" i="3"/>
  <c r="GO232" i="3"/>
  <c r="GH232" i="3"/>
  <c r="GA232" i="3"/>
  <c r="FT232" i="3"/>
  <c r="FM232" i="3"/>
  <c r="FF232" i="3"/>
  <c r="EY232" i="3"/>
  <c r="ER232" i="3"/>
  <c r="EK232" i="3"/>
  <c r="ED232" i="3"/>
  <c r="DW232" i="3"/>
  <c r="DP232" i="3"/>
  <c r="DI232" i="3"/>
  <c r="DB232" i="3"/>
  <c r="CU232" i="3"/>
  <c r="CN232" i="3"/>
  <c r="CG232" i="3"/>
  <c r="BZ232" i="3"/>
  <c r="BS232" i="3"/>
  <c r="BL232" i="3"/>
  <c r="BE232" i="3"/>
  <c r="AX232" i="3"/>
  <c r="AQ232" i="3"/>
  <c r="AJ232" i="3"/>
  <c r="AC232" i="3"/>
  <c r="V232" i="3"/>
  <c r="O232" i="3"/>
  <c r="HX231" i="3"/>
  <c r="HQ231" i="3"/>
  <c r="HJ231" i="3"/>
  <c r="HC231" i="3"/>
  <c r="GV231" i="3"/>
  <c r="GO231" i="3"/>
  <c r="GH231" i="3"/>
  <c r="GA231" i="3"/>
  <c r="FT231" i="3"/>
  <c r="FM231" i="3"/>
  <c r="FF231" i="3"/>
  <c r="EY231" i="3"/>
  <c r="ER231" i="3"/>
  <c r="EK231" i="3"/>
  <c r="ED231" i="3"/>
  <c r="DW231" i="3"/>
  <c r="DP231" i="3"/>
  <c r="DI231" i="3"/>
  <c r="DB231" i="3"/>
  <c r="CU231" i="3"/>
  <c r="CN231" i="3"/>
  <c r="CG231" i="3"/>
  <c r="BZ231" i="3"/>
  <c r="BS231" i="3"/>
  <c r="BL231" i="3"/>
  <c r="BE231" i="3"/>
  <c r="AX231" i="3"/>
  <c r="AQ231" i="3"/>
  <c r="AJ231" i="3"/>
  <c r="AC231" i="3"/>
  <c r="V231" i="3"/>
  <c r="O231" i="3"/>
  <c r="HX230" i="3"/>
  <c r="HQ230" i="3"/>
  <c r="HJ230" i="3"/>
  <c r="HC230" i="3"/>
  <c r="GV230" i="3"/>
  <c r="GO230" i="3"/>
  <c r="GH230" i="3"/>
  <c r="GA230" i="3"/>
  <c r="FT230" i="3"/>
  <c r="FM230" i="3"/>
  <c r="FF230" i="3"/>
  <c r="EY230" i="3"/>
  <c r="ER230" i="3"/>
  <c r="EK230" i="3"/>
  <c r="ED230" i="3"/>
  <c r="DW230" i="3"/>
  <c r="DP230" i="3"/>
  <c r="DI230" i="3"/>
  <c r="DB230" i="3"/>
  <c r="CU230" i="3"/>
  <c r="CN230" i="3"/>
  <c r="CG230" i="3"/>
  <c r="BZ230" i="3"/>
  <c r="BS230" i="3"/>
  <c r="BL230" i="3"/>
  <c r="BE230" i="3"/>
  <c r="AX230" i="3"/>
  <c r="AQ230" i="3"/>
  <c r="AJ230" i="3"/>
  <c r="AC230" i="3"/>
  <c r="V230" i="3"/>
  <c r="O230" i="3"/>
  <c r="HX229" i="3"/>
  <c r="HQ229" i="3"/>
  <c r="HJ229" i="3"/>
  <c r="HC229" i="3"/>
  <c r="GV229" i="3"/>
  <c r="GO229" i="3"/>
  <c r="GH229" i="3"/>
  <c r="GA229" i="3"/>
  <c r="FT229" i="3"/>
  <c r="FM229" i="3"/>
  <c r="FF229" i="3"/>
  <c r="EY229" i="3"/>
  <c r="ER229" i="3"/>
  <c r="EK229" i="3"/>
  <c r="ED229" i="3"/>
  <c r="DW229" i="3"/>
  <c r="DP229" i="3"/>
  <c r="DI229" i="3"/>
  <c r="DB229" i="3"/>
  <c r="CU229" i="3"/>
  <c r="CN229" i="3"/>
  <c r="CG229" i="3"/>
  <c r="BZ229" i="3"/>
  <c r="BS229" i="3"/>
  <c r="BL229" i="3"/>
  <c r="BE229" i="3"/>
  <c r="AX229" i="3"/>
  <c r="AQ229" i="3"/>
  <c r="AJ229" i="3"/>
  <c r="AC229" i="3"/>
  <c r="V229" i="3"/>
  <c r="O229" i="3"/>
  <c r="HX228" i="3"/>
  <c r="HQ228" i="3"/>
  <c r="HJ228" i="3"/>
  <c r="HC228" i="3"/>
  <c r="GV228" i="3"/>
  <c r="GO228" i="3"/>
  <c r="GH228" i="3"/>
  <c r="GA228" i="3"/>
  <c r="FT228" i="3"/>
  <c r="FM228" i="3"/>
  <c r="FF228" i="3"/>
  <c r="EY228" i="3"/>
  <c r="ER228" i="3"/>
  <c r="EK228" i="3"/>
  <c r="ED228" i="3"/>
  <c r="DW228" i="3"/>
  <c r="DP228" i="3"/>
  <c r="DI228" i="3"/>
  <c r="DB228" i="3"/>
  <c r="CU228" i="3"/>
  <c r="CN228" i="3"/>
  <c r="CG228" i="3"/>
  <c r="BZ228" i="3"/>
  <c r="BS228" i="3"/>
  <c r="BL228" i="3"/>
  <c r="BE228" i="3"/>
  <c r="AX228" i="3"/>
  <c r="AQ228" i="3"/>
  <c r="AJ228" i="3"/>
  <c r="AC228" i="3"/>
  <c r="V228" i="3"/>
  <c r="O228" i="3"/>
  <c r="HX227" i="3"/>
  <c r="HQ227" i="3"/>
  <c r="HJ227" i="3"/>
  <c r="HC227" i="3"/>
  <c r="GV227" i="3"/>
  <c r="GO227" i="3"/>
  <c r="GH227" i="3"/>
  <c r="GA227" i="3"/>
  <c r="FT227" i="3"/>
  <c r="FM227" i="3"/>
  <c r="FF227" i="3"/>
  <c r="EY227" i="3"/>
  <c r="ER227" i="3"/>
  <c r="EK227" i="3"/>
  <c r="ED227" i="3"/>
  <c r="DW227" i="3"/>
  <c r="DP227" i="3"/>
  <c r="DI227" i="3"/>
  <c r="DB227" i="3"/>
  <c r="CU227" i="3"/>
  <c r="CN227" i="3"/>
  <c r="CG227" i="3"/>
  <c r="BZ227" i="3"/>
  <c r="BS227" i="3"/>
  <c r="BL227" i="3"/>
  <c r="BE227" i="3"/>
  <c r="AX227" i="3"/>
  <c r="AQ227" i="3"/>
  <c r="AJ227" i="3"/>
  <c r="AC227" i="3"/>
  <c r="V227" i="3"/>
  <c r="O227" i="3"/>
  <c r="HX226" i="3"/>
  <c r="HQ226" i="3"/>
  <c r="HJ226" i="3"/>
  <c r="HC226" i="3"/>
  <c r="GV226" i="3"/>
  <c r="GO226" i="3"/>
  <c r="GH226" i="3"/>
  <c r="GA226" i="3"/>
  <c r="FT226" i="3"/>
  <c r="FM226" i="3"/>
  <c r="FF226" i="3"/>
  <c r="EY226" i="3"/>
  <c r="ER226" i="3"/>
  <c r="EK226" i="3"/>
  <c r="ED226" i="3"/>
  <c r="DW226" i="3"/>
  <c r="DP226" i="3"/>
  <c r="DI226" i="3"/>
  <c r="DB226" i="3"/>
  <c r="CU226" i="3"/>
  <c r="CN226" i="3"/>
  <c r="CG226" i="3"/>
  <c r="BZ226" i="3"/>
  <c r="BS226" i="3"/>
  <c r="BL226" i="3"/>
  <c r="BE226" i="3"/>
  <c r="AX226" i="3"/>
  <c r="AQ226" i="3"/>
  <c r="AJ226" i="3"/>
  <c r="AC226" i="3"/>
  <c r="V226" i="3"/>
  <c r="O226" i="3"/>
  <c r="HX225" i="3"/>
  <c r="HQ225" i="3"/>
  <c r="HJ225" i="3"/>
  <c r="HC225" i="3"/>
  <c r="GV225" i="3"/>
  <c r="GO225" i="3"/>
  <c r="GH225" i="3"/>
  <c r="GA225" i="3"/>
  <c r="FT225" i="3"/>
  <c r="FM225" i="3"/>
  <c r="FF225" i="3"/>
  <c r="EY225" i="3"/>
  <c r="ER225" i="3"/>
  <c r="EK225" i="3"/>
  <c r="ED225" i="3"/>
  <c r="DW225" i="3"/>
  <c r="DP225" i="3"/>
  <c r="DI225" i="3"/>
  <c r="DB225" i="3"/>
  <c r="CU225" i="3"/>
  <c r="CN225" i="3"/>
  <c r="CG225" i="3"/>
  <c r="BZ225" i="3"/>
  <c r="BS225" i="3"/>
  <c r="BL225" i="3"/>
  <c r="BE225" i="3"/>
  <c r="AX225" i="3"/>
  <c r="AQ225" i="3"/>
  <c r="AJ225" i="3"/>
  <c r="AC225" i="3"/>
  <c r="V225" i="3"/>
  <c r="O225" i="3"/>
  <c r="HX224" i="3"/>
  <c r="HQ224" i="3"/>
  <c r="HJ224" i="3"/>
  <c r="HC224" i="3"/>
  <c r="GV224" i="3"/>
  <c r="GO224" i="3"/>
  <c r="GH224" i="3"/>
  <c r="GA224" i="3"/>
  <c r="FT224" i="3"/>
  <c r="FM224" i="3"/>
  <c r="FF224" i="3"/>
  <c r="EY224" i="3"/>
  <c r="ER224" i="3"/>
  <c r="EK224" i="3"/>
  <c r="ED224" i="3"/>
  <c r="DW224" i="3"/>
  <c r="DP224" i="3"/>
  <c r="DI224" i="3"/>
  <c r="DB224" i="3"/>
  <c r="CU224" i="3"/>
  <c r="CN224" i="3"/>
  <c r="CG224" i="3"/>
  <c r="BZ224" i="3"/>
  <c r="BS224" i="3"/>
  <c r="BL224" i="3"/>
  <c r="BE224" i="3"/>
  <c r="AX224" i="3"/>
  <c r="AQ224" i="3"/>
  <c r="AJ224" i="3"/>
  <c r="AC224" i="3"/>
  <c r="V224" i="3"/>
  <c r="O224" i="3"/>
  <c r="HX223" i="3"/>
  <c r="HQ223" i="3"/>
  <c r="HJ223" i="3"/>
  <c r="HC223" i="3"/>
  <c r="GV223" i="3"/>
  <c r="GO223" i="3"/>
  <c r="GH223" i="3"/>
  <c r="GA223" i="3"/>
  <c r="FT223" i="3"/>
  <c r="FM223" i="3"/>
  <c r="FF223" i="3"/>
  <c r="EY223" i="3"/>
  <c r="ER223" i="3"/>
  <c r="EK223" i="3"/>
  <c r="ED223" i="3"/>
  <c r="DW223" i="3"/>
  <c r="DP223" i="3"/>
  <c r="DI223" i="3"/>
  <c r="DB223" i="3"/>
  <c r="CU223" i="3"/>
  <c r="CN223" i="3"/>
  <c r="CG223" i="3"/>
  <c r="BZ223" i="3"/>
  <c r="BS223" i="3"/>
  <c r="BL223" i="3"/>
  <c r="BE223" i="3"/>
  <c r="AX223" i="3"/>
  <c r="AQ223" i="3"/>
  <c r="AJ223" i="3"/>
  <c r="AC223" i="3"/>
  <c r="V223" i="3"/>
  <c r="O223" i="3"/>
  <c r="HX222" i="3"/>
  <c r="HQ222" i="3"/>
  <c r="HJ222" i="3"/>
  <c r="HC222" i="3"/>
  <c r="GV222" i="3"/>
  <c r="GO222" i="3"/>
  <c r="GH222" i="3"/>
  <c r="GA222" i="3"/>
  <c r="FT222" i="3"/>
  <c r="FM222" i="3"/>
  <c r="FF222" i="3"/>
  <c r="EY222" i="3"/>
  <c r="ER222" i="3"/>
  <c r="EK222" i="3"/>
  <c r="ED222" i="3"/>
  <c r="DW222" i="3"/>
  <c r="DP222" i="3"/>
  <c r="DI222" i="3"/>
  <c r="DB222" i="3"/>
  <c r="CU222" i="3"/>
  <c r="CN222" i="3"/>
  <c r="CG222" i="3"/>
  <c r="BZ222" i="3"/>
  <c r="BS222" i="3"/>
  <c r="BL222" i="3"/>
  <c r="BE222" i="3"/>
  <c r="AX222" i="3"/>
  <c r="AQ222" i="3"/>
  <c r="AJ222" i="3"/>
  <c r="AC222" i="3"/>
  <c r="V222" i="3"/>
  <c r="O222" i="3"/>
  <c r="HX221" i="3"/>
  <c r="HQ221" i="3"/>
  <c r="HJ221" i="3"/>
  <c r="HC221" i="3"/>
  <c r="GV221" i="3"/>
  <c r="GO221" i="3"/>
  <c r="GH221" i="3"/>
  <c r="GA221" i="3"/>
  <c r="FT221" i="3"/>
  <c r="FM221" i="3"/>
  <c r="FF221" i="3"/>
  <c r="EY221" i="3"/>
  <c r="ER221" i="3"/>
  <c r="EK221" i="3"/>
  <c r="ED221" i="3"/>
  <c r="DW221" i="3"/>
  <c r="DP221" i="3"/>
  <c r="DI221" i="3"/>
  <c r="DB221" i="3"/>
  <c r="CU221" i="3"/>
  <c r="CN221" i="3"/>
  <c r="CG221" i="3"/>
  <c r="BZ221" i="3"/>
  <c r="BS221" i="3"/>
  <c r="BL221" i="3"/>
  <c r="BE221" i="3"/>
  <c r="AX221" i="3"/>
  <c r="AQ221" i="3"/>
  <c r="AJ221" i="3"/>
  <c r="AC221" i="3"/>
  <c r="V221" i="3"/>
  <c r="O221" i="3"/>
  <c r="HX220" i="3"/>
  <c r="HQ220" i="3"/>
  <c r="HJ220" i="3"/>
  <c r="HC220" i="3"/>
  <c r="GV220" i="3"/>
  <c r="GO220" i="3"/>
  <c r="GH220" i="3"/>
  <c r="GA220" i="3"/>
  <c r="FT220" i="3"/>
  <c r="FM220" i="3"/>
  <c r="FF220" i="3"/>
  <c r="EY220" i="3"/>
  <c r="ER220" i="3"/>
  <c r="EK220" i="3"/>
  <c r="ED220" i="3"/>
  <c r="DW220" i="3"/>
  <c r="DP220" i="3"/>
  <c r="DI220" i="3"/>
  <c r="DB220" i="3"/>
  <c r="CU220" i="3"/>
  <c r="CN220" i="3"/>
  <c r="CG220" i="3"/>
  <c r="BZ220" i="3"/>
  <c r="BS220" i="3"/>
  <c r="BL220" i="3"/>
  <c r="BE220" i="3"/>
  <c r="AX220" i="3"/>
  <c r="AQ220" i="3"/>
  <c r="AJ220" i="3"/>
  <c r="AC220" i="3"/>
  <c r="V220" i="3"/>
  <c r="O220" i="3"/>
  <c r="HX219" i="3"/>
  <c r="HQ219" i="3"/>
  <c r="HJ219" i="3"/>
  <c r="HC219" i="3"/>
  <c r="GV219" i="3"/>
  <c r="GO219" i="3"/>
  <c r="GH219" i="3"/>
  <c r="GA219" i="3"/>
  <c r="FT219" i="3"/>
  <c r="FM219" i="3"/>
  <c r="FF219" i="3"/>
  <c r="EY219" i="3"/>
  <c r="ER219" i="3"/>
  <c r="EK219" i="3"/>
  <c r="ED219" i="3"/>
  <c r="DW219" i="3"/>
  <c r="DP219" i="3"/>
  <c r="DI219" i="3"/>
  <c r="DB219" i="3"/>
  <c r="CU219" i="3"/>
  <c r="CN219" i="3"/>
  <c r="CG219" i="3"/>
  <c r="BZ219" i="3"/>
  <c r="BS219" i="3"/>
  <c r="BL219" i="3"/>
  <c r="BE219" i="3"/>
  <c r="AX219" i="3"/>
  <c r="AQ219" i="3"/>
  <c r="AJ219" i="3"/>
  <c r="AC219" i="3"/>
  <c r="V219" i="3"/>
  <c r="O219" i="3"/>
  <c r="HX218" i="3"/>
  <c r="HQ218" i="3"/>
  <c r="HJ218" i="3"/>
  <c r="HC218" i="3"/>
  <c r="GV218" i="3"/>
  <c r="GO218" i="3"/>
  <c r="GH218" i="3"/>
  <c r="GA218" i="3"/>
  <c r="FT218" i="3"/>
  <c r="FM218" i="3"/>
  <c r="FF218" i="3"/>
  <c r="EY218" i="3"/>
  <c r="ER218" i="3"/>
  <c r="EK218" i="3"/>
  <c r="ED218" i="3"/>
  <c r="DW218" i="3"/>
  <c r="DP218" i="3"/>
  <c r="DI218" i="3"/>
  <c r="DB218" i="3"/>
  <c r="CU218" i="3"/>
  <c r="CN218" i="3"/>
  <c r="CG218" i="3"/>
  <c r="BZ218" i="3"/>
  <c r="BS218" i="3"/>
  <c r="BL218" i="3"/>
  <c r="BE218" i="3"/>
  <c r="AX218" i="3"/>
  <c r="AQ218" i="3"/>
  <c r="AJ218" i="3"/>
  <c r="AC218" i="3"/>
  <c r="V218" i="3"/>
  <c r="O218" i="3"/>
  <c r="HX217" i="3"/>
  <c r="HQ217" i="3"/>
  <c r="HJ217" i="3"/>
  <c r="HC217" i="3"/>
  <c r="GV217" i="3"/>
  <c r="GO217" i="3"/>
  <c r="GH217" i="3"/>
  <c r="GA217" i="3"/>
  <c r="FT217" i="3"/>
  <c r="FM217" i="3"/>
  <c r="FF217" i="3"/>
  <c r="EY217" i="3"/>
  <c r="ER217" i="3"/>
  <c r="EK217" i="3"/>
  <c r="ED217" i="3"/>
  <c r="DW217" i="3"/>
  <c r="DP217" i="3"/>
  <c r="DI217" i="3"/>
  <c r="DB217" i="3"/>
  <c r="CU217" i="3"/>
  <c r="CN217" i="3"/>
  <c r="CG217" i="3"/>
  <c r="BZ217" i="3"/>
  <c r="BS217" i="3"/>
  <c r="BL217" i="3"/>
  <c r="BE217" i="3"/>
  <c r="AX217" i="3"/>
  <c r="AQ217" i="3"/>
  <c r="AJ217" i="3"/>
  <c r="AC217" i="3"/>
  <c r="V217" i="3"/>
  <c r="O217" i="3"/>
  <c r="HX216" i="3"/>
  <c r="HQ216" i="3"/>
  <c r="HJ216" i="3"/>
  <c r="HC216" i="3"/>
  <c r="GV216" i="3"/>
  <c r="GO216" i="3"/>
  <c r="GH216" i="3"/>
  <c r="GA216" i="3"/>
  <c r="FT216" i="3"/>
  <c r="FM216" i="3"/>
  <c r="FF216" i="3"/>
  <c r="EY216" i="3"/>
  <c r="ER216" i="3"/>
  <c r="EK216" i="3"/>
  <c r="ED216" i="3"/>
  <c r="DW216" i="3"/>
  <c r="DP216" i="3"/>
  <c r="DI216" i="3"/>
  <c r="DB216" i="3"/>
  <c r="CU216" i="3"/>
  <c r="CN216" i="3"/>
  <c r="CG216" i="3"/>
  <c r="BZ216" i="3"/>
  <c r="BS216" i="3"/>
  <c r="BL216" i="3"/>
  <c r="BE216" i="3"/>
  <c r="AX216" i="3"/>
  <c r="AQ216" i="3"/>
  <c r="AJ216" i="3"/>
  <c r="AC216" i="3"/>
  <c r="V216" i="3"/>
  <c r="O216" i="3"/>
  <c r="HX215" i="3"/>
  <c r="HQ215" i="3"/>
  <c r="HJ215" i="3"/>
  <c r="HC215" i="3"/>
  <c r="GV215" i="3"/>
  <c r="GO215" i="3"/>
  <c r="GH215" i="3"/>
  <c r="GA215" i="3"/>
  <c r="FT215" i="3"/>
  <c r="FM215" i="3"/>
  <c r="FF215" i="3"/>
  <c r="EY215" i="3"/>
  <c r="ER215" i="3"/>
  <c r="EK215" i="3"/>
  <c r="ED215" i="3"/>
  <c r="DW215" i="3"/>
  <c r="DP215" i="3"/>
  <c r="DI215" i="3"/>
  <c r="DB215" i="3"/>
  <c r="CU215" i="3"/>
  <c r="CN215" i="3"/>
  <c r="CG215" i="3"/>
  <c r="BZ215" i="3"/>
  <c r="BS215" i="3"/>
  <c r="BL215" i="3"/>
  <c r="BE215" i="3"/>
  <c r="AX215" i="3"/>
  <c r="AQ215" i="3"/>
  <c r="AJ215" i="3"/>
  <c r="AC215" i="3"/>
  <c r="V215" i="3"/>
  <c r="O215" i="3"/>
  <c r="HX214" i="3"/>
  <c r="HQ214" i="3"/>
  <c r="HJ214" i="3"/>
  <c r="HC214" i="3"/>
  <c r="GV214" i="3"/>
  <c r="GO214" i="3"/>
  <c r="GH214" i="3"/>
  <c r="GA214" i="3"/>
  <c r="FT214" i="3"/>
  <c r="FM214" i="3"/>
  <c r="FF214" i="3"/>
  <c r="EY214" i="3"/>
  <c r="ER214" i="3"/>
  <c r="EK214" i="3"/>
  <c r="ED214" i="3"/>
  <c r="DW214" i="3"/>
  <c r="DP214" i="3"/>
  <c r="DI214" i="3"/>
  <c r="DB214" i="3"/>
  <c r="CU214" i="3"/>
  <c r="CN214" i="3"/>
  <c r="CG214" i="3"/>
  <c r="BZ214" i="3"/>
  <c r="BS214" i="3"/>
  <c r="BL214" i="3"/>
  <c r="BE214" i="3"/>
  <c r="AX214" i="3"/>
  <c r="AQ214" i="3"/>
  <c r="AJ214" i="3"/>
  <c r="AC214" i="3"/>
  <c r="V214" i="3"/>
  <c r="O214" i="3"/>
  <c r="HX213" i="3"/>
  <c r="HQ213" i="3"/>
  <c r="HJ213" i="3"/>
  <c r="HC213" i="3"/>
  <c r="GV213" i="3"/>
  <c r="GO213" i="3"/>
  <c r="GH213" i="3"/>
  <c r="GA213" i="3"/>
  <c r="FT213" i="3"/>
  <c r="FM213" i="3"/>
  <c r="FF213" i="3"/>
  <c r="EY213" i="3"/>
  <c r="ER213" i="3"/>
  <c r="EK213" i="3"/>
  <c r="ED213" i="3"/>
  <c r="DW213" i="3"/>
  <c r="DP213" i="3"/>
  <c r="DI213" i="3"/>
  <c r="DB213" i="3"/>
  <c r="CU213" i="3"/>
  <c r="CN213" i="3"/>
  <c r="CG213" i="3"/>
  <c r="BZ213" i="3"/>
  <c r="BS213" i="3"/>
  <c r="BL213" i="3"/>
  <c r="BE213" i="3"/>
  <c r="AX213" i="3"/>
  <c r="AQ213" i="3"/>
  <c r="AJ213" i="3"/>
  <c r="AC213" i="3"/>
  <c r="V213" i="3"/>
  <c r="O213" i="3"/>
  <c r="HX212" i="3"/>
  <c r="HQ212" i="3"/>
  <c r="HJ212" i="3"/>
  <c r="HC212" i="3"/>
  <c r="GV212" i="3"/>
  <c r="GO212" i="3"/>
  <c r="GH212" i="3"/>
  <c r="GA212" i="3"/>
  <c r="FT212" i="3"/>
  <c r="FM212" i="3"/>
  <c r="FF212" i="3"/>
  <c r="EY212" i="3"/>
  <c r="ER212" i="3"/>
  <c r="EK212" i="3"/>
  <c r="ED212" i="3"/>
  <c r="DW212" i="3"/>
  <c r="DP212" i="3"/>
  <c r="DI212" i="3"/>
  <c r="DB212" i="3"/>
  <c r="CU212" i="3"/>
  <c r="CN212" i="3"/>
  <c r="CG212" i="3"/>
  <c r="BZ212" i="3"/>
  <c r="BS212" i="3"/>
  <c r="BL212" i="3"/>
  <c r="BE212" i="3"/>
  <c r="AX212" i="3"/>
  <c r="AQ212" i="3"/>
  <c r="AJ212" i="3"/>
  <c r="AC212" i="3"/>
  <c r="V212" i="3"/>
  <c r="O212" i="3"/>
  <c r="HX211" i="3"/>
  <c r="HQ211" i="3"/>
  <c r="HJ211" i="3"/>
  <c r="HC211" i="3"/>
  <c r="GV211" i="3"/>
  <c r="GO211" i="3"/>
  <c r="GH211" i="3"/>
  <c r="GA211" i="3"/>
  <c r="FT211" i="3"/>
  <c r="FM211" i="3"/>
  <c r="FF211" i="3"/>
  <c r="EY211" i="3"/>
  <c r="ER211" i="3"/>
  <c r="EK211" i="3"/>
  <c r="ED211" i="3"/>
  <c r="DW211" i="3"/>
  <c r="DP211" i="3"/>
  <c r="DI211" i="3"/>
  <c r="DB211" i="3"/>
  <c r="CU211" i="3"/>
  <c r="CN211" i="3"/>
  <c r="CG211" i="3"/>
  <c r="BZ211" i="3"/>
  <c r="BS211" i="3"/>
  <c r="BL211" i="3"/>
  <c r="BE211" i="3"/>
  <c r="AX211" i="3"/>
  <c r="AQ211" i="3"/>
  <c r="AJ211" i="3"/>
  <c r="AC211" i="3"/>
  <c r="V211" i="3"/>
  <c r="O211" i="3"/>
  <c r="HX210" i="3"/>
  <c r="HQ210" i="3"/>
  <c r="HJ210" i="3"/>
  <c r="HC210" i="3"/>
  <c r="GV210" i="3"/>
  <c r="GO210" i="3"/>
  <c r="GH210" i="3"/>
  <c r="GA210" i="3"/>
  <c r="FT210" i="3"/>
  <c r="FM210" i="3"/>
  <c r="FF210" i="3"/>
  <c r="EY210" i="3"/>
  <c r="ER210" i="3"/>
  <c r="EK210" i="3"/>
  <c r="ED210" i="3"/>
  <c r="DW210" i="3"/>
  <c r="DP210" i="3"/>
  <c r="DI210" i="3"/>
  <c r="DB210" i="3"/>
  <c r="CU210" i="3"/>
  <c r="CN210" i="3"/>
  <c r="CG210" i="3"/>
  <c r="BZ210" i="3"/>
  <c r="BS210" i="3"/>
  <c r="BL210" i="3"/>
  <c r="BE210" i="3"/>
  <c r="AX210" i="3"/>
  <c r="AQ210" i="3"/>
  <c r="AJ210" i="3"/>
  <c r="AC210" i="3"/>
  <c r="V210" i="3"/>
  <c r="O210" i="3"/>
  <c r="HX209" i="3"/>
  <c r="HQ209" i="3"/>
  <c r="HJ209" i="3"/>
  <c r="HC209" i="3"/>
  <c r="GV209" i="3"/>
  <c r="GO209" i="3"/>
  <c r="GH209" i="3"/>
  <c r="GA209" i="3"/>
  <c r="FT209" i="3"/>
  <c r="FM209" i="3"/>
  <c r="FF209" i="3"/>
  <c r="EY209" i="3"/>
  <c r="ER209" i="3"/>
  <c r="EK209" i="3"/>
  <c r="ED209" i="3"/>
  <c r="DW209" i="3"/>
  <c r="DP209" i="3"/>
  <c r="DI209" i="3"/>
  <c r="DB209" i="3"/>
  <c r="CU209" i="3"/>
  <c r="CN209" i="3"/>
  <c r="CG209" i="3"/>
  <c r="BZ209" i="3"/>
  <c r="BS209" i="3"/>
  <c r="BL209" i="3"/>
  <c r="BE209" i="3"/>
  <c r="AX209" i="3"/>
  <c r="AQ209" i="3"/>
  <c r="AJ209" i="3"/>
  <c r="AC209" i="3"/>
  <c r="V209" i="3"/>
  <c r="O209" i="3"/>
  <c r="HX208" i="3"/>
  <c r="HQ208" i="3"/>
  <c r="HJ208" i="3"/>
  <c r="HC208" i="3"/>
  <c r="GV208" i="3"/>
  <c r="GO208" i="3"/>
  <c r="GH208" i="3"/>
  <c r="GA208" i="3"/>
  <c r="FT208" i="3"/>
  <c r="FM208" i="3"/>
  <c r="FF208" i="3"/>
  <c r="EY208" i="3"/>
  <c r="ER208" i="3"/>
  <c r="EK208" i="3"/>
  <c r="ED208" i="3"/>
  <c r="DW208" i="3"/>
  <c r="DP208" i="3"/>
  <c r="DI208" i="3"/>
  <c r="DB208" i="3"/>
  <c r="CU208" i="3"/>
  <c r="CN208" i="3"/>
  <c r="CG208" i="3"/>
  <c r="BZ208" i="3"/>
  <c r="BS208" i="3"/>
  <c r="BL208" i="3"/>
  <c r="BE208" i="3"/>
  <c r="AX208" i="3"/>
  <c r="AQ208" i="3"/>
  <c r="AJ208" i="3"/>
  <c r="AC208" i="3"/>
  <c r="V208" i="3"/>
  <c r="O208" i="3"/>
  <c r="HX207" i="3"/>
  <c r="HQ207" i="3"/>
  <c r="HJ207" i="3"/>
  <c r="HC207" i="3"/>
  <c r="GV207" i="3"/>
  <c r="GO207" i="3"/>
  <c r="GH207" i="3"/>
  <c r="GA207" i="3"/>
  <c r="FT207" i="3"/>
  <c r="FM207" i="3"/>
  <c r="FF207" i="3"/>
  <c r="EY207" i="3"/>
  <c r="ER207" i="3"/>
  <c r="EK207" i="3"/>
  <c r="ED207" i="3"/>
  <c r="DW207" i="3"/>
  <c r="DP207" i="3"/>
  <c r="DI207" i="3"/>
  <c r="DB207" i="3"/>
  <c r="CU207" i="3"/>
  <c r="CN207" i="3"/>
  <c r="CG207" i="3"/>
  <c r="BZ207" i="3"/>
  <c r="BS207" i="3"/>
  <c r="BL207" i="3"/>
  <c r="BE207" i="3"/>
  <c r="AX207" i="3"/>
  <c r="AQ207" i="3"/>
  <c r="AJ207" i="3"/>
  <c r="AC207" i="3"/>
  <c r="V207" i="3"/>
  <c r="O207" i="3"/>
  <c r="HX206" i="3"/>
  <c r="HQ206" i="3"/>
  <c r="HJ206" i="3"/>
  <c r="HC206" i="3"/>
  <c r="GV206" i="3"/>
  <c r="GO206" i="3"/>
  <c r="GH206" i="3"/>
  <c r="GA206" i="3"/>
  <c r="FT206" i="3"/>
  <c r="FM206" i="3"/>
  <c r="FF206" i="3"/>
  <c r="EY206" i="3"/>
  <c r="ER206" i="3"/>
  <c r="EK206" i="3"/>
  <c r="ED206" i="3"/>
  <c r="DW206" i="3"/>
  <c r="DP206" i="3"/>
  <c r="DI206" i="3"/>
  <c r="DB206" i="3"/>
  <c r="CU206" i="3"/>
  <c r="CN206" i="3"/>
  <c r="CG206" i="3"/>
  <c r="BZ206" i="3"/>
  <c r="BS206" i="3"/>
  <c r="BL206" i="3"/>
  <c r="BE206" i="3"/>
  <c r="AX206" i="3"/>
  <c r="AQ206" i="3"/>
  <c r="AJ206" i="3"/>
  <c r="AC206" i="3"/>
  <c r="V206" i="3"/>
  <c r="O206" i="3"/>
  <c r="HX205" i="3"/>
  <c r="HQ205" i="3"/>
  <c r="HJ205" i="3"/>
  <c r="HC205" i="3"/>
  <c r="GV205" i="3"/>
  <c r="GO205" i="3"/>
  <c r="GH205" i="3"/>
  <c r="GA205" i="3"/>
  <c r="FT205" i="3"/>
  <c r="FM205" i="3"/>
  <c r="FF205" i="3"/>
  <c r="EY205" i="3"/>
  <c r="ER205" i="3"/>
  <c r="EK205" i="3"/>
  <c r="ED205" i="3"/>
  <c r="DW205" i="3"/>
  <c r="DP205" i="3"/>
  <c r="DI205" i="3"/>
  <c r="DB205" i="3"/>
  <c r="CU205" i="3"/>
  <c r="CN205" i="3"/>
  <c r="CG205" i="3"/>
  <c r="BZ205" i="3"/>
  <c r="BS205" i="3"/>
  <c r="BL205" i="3"/>
  <c r="BE205" i="3"/>
  <c r="AX205" i="3"/>
  <c r="AQ205" i="3"/>
  <c r="AJ205" i="3"/>
  <c r="AC205" i="3"/>
  <c r="V205" i="3"/>
  <c r="O205" i="3"/>
  <c r="HX204" i="3"/>
  <c r="HQ204" i="3"/>
  <c r="HJ204" i="3"/>
  <c r="HC204" i="3"/>
  <c r="GV204" i="3"/>
  <c r="GO204" i="3"/>
  <c r="GH204" i="3"/>
  <c r="GA204" i="3"/>
  <c r="FT204" i="3"/>
  <c r="FM204" i="3"/>
  <c r="FF204" i="3"/>
  <c r="EY204" i="3"/>
  <c r="ER204" i="3"/>
  <c r="EK204" i="3"/>
  <c r="ED204" i="3"/>
  <c r="DW204" i="3"/>
  <c r="DP204" i="3"/>
  <c r="DI204" i="3"/>
  <c r="DB204" i="3"/>
  <c r="CU204" i="3"/>
  <c r="CN204" i="3"/>
  <c r="CG204" i="3"/>
  <c r="BZ204" i="3"/>
  <c r="BS204" i="3"/>
  <c r="BL204" i="3"/>
  <c r="BE204" i="3"/>
  <c r="AX204" i="3"/>
  <c r="AQ204" i="3"/>
  <c r="AJ204" i="3"/>
  <c r="AC204" i="3"/>
  <c r="V204" i="3"/>
  <c r="O204" i="3"/>
  <c r="HX203" i="3"/>
  <c r="HQ203" i="3"/>
  <c r="HJ203" i="3"/>
  <c r="HC203" i="3"/>
  <c r="GV203" i="3"/>
  <c r="GO203" i="3"/>
  <c r="GH203" i="3"/>
  <c r="GA203" i="3"/>
  <c r="FT203" i="3"/>
  <c r="FM203" i="3"/>
  <c r="FF203" i="3"/>
  <c r="EY203" i="3"/>
  <c r="ER203" i="3"/>
  <c r="EK203" i="3"/>
  <c r="ED203" i="3"/>
  <c r="DW203" i="3"/>
  <c r="DP203" i="3"/>
  <c r="DI203" i="3"/>
  <c r="DB203" i="3"/>
  <c r="CU203" i="3"/>
  <c r="CN203" i="3"/>
  <c r="CG203" i="3"/>
  <c r="BZ203" i="3"/>
  <c r="BS203" i="3"/>
  <c r="BL203" i="3"/>
  <c r="BE203" i="3"/>
  <c r="AX203" i="3"/>
  <c r="AQ203" i="3"/>
  <c r="AJ203" i="3"/>
  <c r="AC203" i="3"/>
  <c r="V203" i="3"/>
  <c r="O203" i="3"/>
  <c r="HX202" i="3"/>
  <c r="HQ202" i="3"/>
  <c r="HJ202" i="3"/>
  <c r="HC202" i="3"/>
  <c r="GV202" i="3"/>
  <c r="GO202" i="3"/>
  <c r="GH202" i="3"/>
  <c r="GA202" i="3"/>
  <c r="FT202" i="3"/>
  <c r="FM202" i="3"/>
  <c r="FF202" i="3"/>
  <c r="EY202" i="3"/>
  <c r="ER202" i="3"/>
  <c r="EK202" i="3"/>
  <c r="ED202" i="3"/>
  <c r="DW202" i="3"/>
  <c r="DP202" i="3"/>
  <c r="DI202" i="3"/>
  <c r="DB202" i="3"/>
  <c r="CU202" i="3"/>
  <c r="CN202" i="3"/>
  <c r="CG202" i="3"/>
  <c r="BZ202" i="3"/>
  <c r="BS202" i="3"/>
  <c r="BL202" i="3"/>
  <c r="BE202" i="3"/>
  <c r="AX202" i="3"/>
  <c r="AQ202" i="3"/>
  <c r="AJ202" i="3"/>
  <c r="AC202" i="3"/>
  <c r="V202" i="3"/>
  <c r="O202" i="3"/>
  <c r="HX201" i="3"/>
  <c r="HQ201" i="3"/>
  <c r="HJ201" i="3"/>
  <c r="HC201" i="3"/>
  <c r="GV201" i="3"/>
  <c r="GO201" i="3"/>
  <c r="GH201" i="3"/>
  <c r="GA201" i="3"/>
  <c r="FT201" i="3"/>
  <c r="FM201" i="3"/>
  <c r="FF201" i="3"/>
  <c r="EY201" i="3"/>
  <c r="ER201" i="3"/>
  <c r="EK201" i="3"/>
  <c r="ED201" i="3"/>
  <c r="DW201" i="3"/>
  <c r="DP201" i="3"/>
  <c r="DI201" i="3"/>
  <c r="DB201" i="3"/>
  <c r="CU201" i="3"/>
  <c r="CN201" i="3"/>
  <c r="CG201" i="3"/>
  <c r="BZ201" i="3"/>
  <c r="BS201" i="3"/>
  <c r="BL201" i="3"/>
  <c r="BE201" i="3"/>
  <c r="AX201" i="3"/>
  <c r="AQ201" i="3"/>
  <c r="AJ201" i="3"/>
  <c r="AC201" i="3"/>
  <c r="V201" i="3"/>
  <c r="O201" i="3"/>
  <c r="HX200" i="3"/>
  <c r="HQ200" i="3"/>
  <c r="HJ200" i="3"/>
  <c r="HC200" i="3"/>
  <c r="GV200" i="3"/>
  <c r="GO200" i="3"/>
  <c r="GH200" i="3"/>
  <c r="GA200" i="3"/>
  <c r="FT200" i="3"/>
  <c r="FM200" i="3"/>
  <c r="FF200" i="3"/>
  <c r="EY200" i="3"/>
  <c r="ER200" i="3"/>
  <c r="EK200" i="3"/>
  <c r="ED200" i="3"/>
  <c r="DW200" i="3"/>
  <c r="DP200" i="3"/>
  <c r="DI200" i="3"/>
  <c r="DB200" i="3"/>
  <c r="CU200" i="3"/>
  <c r="CN200" i="3"/>
  <c r="CG200" i="3"/>
  <c r="BZ200" i="3"/>
  <c r="BS200" i="3"/>
  <c r="BL200" i="3"/>
  <c r="BE200" i="3"/>
  <c r="AX200" i="3"/>
  <c r="AQ200" i="3"/>
  <c r="AJ200" i="3"/>
  <c r="AC200" i="3"/>
  <c r="V200" i="3"/>
  <c r="O200" i="3"/>
  <c r="HX199" i="3"/>
  <c r="HQ199" i="3"/>
  <c r="HJ199" i="3"/>
  <c r="HC199" i="3"/>
  <c r="GV199" i="3"/>
  <c r="GO199" i="3"/>
  <c r="GH199" i="3"/>
  <c r="GA199" i="3"/>
  <c r="FT199" i="3"/>
  <c r="FM199" i="3"/>
  <c r="FF199" i="3"/>
  <c r="EY199" i="3"/>
  <c r="ER199" i="3"/>
  <c r="EK199" i="3"/>
  <c r="ED199" i="3"/>
  <c r="DW199" i="3"/>
  <c r="DP199" i="3"/>
  <c r="DI199" i="3"/>
  <c r="DB199" i="3"/>
  <c r="CU199" i="3"/>
  <c r="CN199" i="3"/>
  <c r="CG199" i="3"/>
  <c r="BZ199" i="3"/>
  <c r="BS199" i="3"/>
  <c r="BL199" i="3"/>
  <c r="BE199" i="3"/>
  <c r="AX199" i="3"/>
  <c r="AQ199" i="3"/>
  <c r="AJ199" i="3"/>
  <c r="AC199" i="3"/>
  <c r="V199" i="3"/>
  <c r="O199" i="3"/>
  <c r="HX198" i="3"/>
  <c r="HQ198" i="3"/>
  <c r="HJ198" i="3"/>
  <c r="HC198" i="3"/>
  <c r="GV198" i="3"/>
  <c r="GO198" i="3"/>
  <c r="GH198" i="3"/>
  <c r="GA198" i="3"/>
  <c r="FT198" i="3"/>
  <c r="FM198" i="3"/>
  <c r="FF198" i="3"/>
  <c r="EY198" i="3"/>
  <c r="ER198" i="3"/>
  <c r="EK198" i="3"/>
  <c r="ED198" i="3"/>
  <c r="DW198" i="3"/>
  <c r="DP198" i="3"/>
  <c r="DI198" i="3"/>
  <c r="DB198" i="3"/>
  <c r="CU198" i="3"/>
  <c r="CN198" i="3"/>
  <c r="CG198" i="3"/>
  <c r="BZ198" i="3"/>
  <c r="BS198" i="3"/>
  <c r="BL198" i="3"/>
  <c r="BE198" i="3"/>
  <c r="AX198" i="3"/>
  <c r="AQ198" i="3"/>
  <c r="AJ198" i="3"/>
  <c r="AC198" i="3"/>
  <c r="V198" i="3"/>
  <c r="O198" i="3"/>
  <c r="HX197" i="3"/>
  <c r="HQ197" i="3"/>
  <c r="HJ197" i="3"/>
  <c r="HC197" i="3"/>
  <c r="GV197" i="3"/>
  <c r="GO197" i="3"/>
  <c r="GH197" i="3"/>
  <c r="GA197" i="3"/>
  <c r="FT197" i="3"/>
  <c r="FM197" i="3"/>
  <c r="FF197" i="3"/>
  <c r="EY197" i="3"/>
  <c r="ER197" i="3"/>
  <c r="EK197" i="3"/>
  <c r="ED197" i="3"/>
  <c r="DW197" i="3"/>
  <c r="DP197" i="3"/>
  <c r="DI197" i="3"/>
  <c r="DB197" i="3"/>
  <c r="CU197" i="3"/>
  <c r="CN197" i="3"/>
  <c r="CG197" i="3"/>
  <c r="BZ197" i="3"/>
  <c r="BS197" i="3"/>
  <c r="BL197" i="3"/>
  <c r="BE197" i="3"/>
  <c r="AX197" i="3"/>
  <c r="AQ197" i="3"/>
  <c r="AJ197" i="3"/>
  <c r="AC197" i="3"/>
  <c r="V197" i="3"/>
  <c r="O197" i="3"/>
  <c r="HX196" i="3"/>
  <c r="HQ196" i="3"/>
  <c r="HJ196" i="3"/>
  <c r="HC196" i="3"/>
  <c r="GV196" i="3"/>
  <c r="GO196" i="3"/>
  <c r="GH196" i="3"/>
  <c r="GA196" i="3"/>
  <c r="FT196" i="3"/>
  <c r="FM196" i="3"/>
  <c r="FF196" i="3"/>
  <c r="EY196" i="3"/>
  <c r="ER196" i="3"/>
  <c r="EK196" i="3"/>
  <c r="ED196" i="3"/>
  <c r="DW196" i="3"/>
  <c r="DP196" i="3"/>
  <c r="DI196" i="3"/>
  <c r="DB196" i="3"/>
  <c r="CU196" i="3"/>
  <c r="CN196" i="3"/>
  <c r="CG196" i="3"/>
  <c r="BZ196" i="3"/>
  <c r="BS196" i="3"/>
  <c r="BL196" i="3"/>
  <c r="BE196" i="3"/>
  <c r="AX196" i="3"/>
  <c r="AQ196" i="3"/>
  <c r="AJ196" i="3"/>
  <c r="AC196" i="3"/>
  <c r="V196" i="3"/>
  <c r="O196" i="3"/>
  <c r="HX195" i="3"/>
  <c r="HQ195" i="3"/>
  <c r="HJ195" i="3"/>
  <c r="HC195" i="3"/>
  <c r="GV195" i="3"/>
  <c r="GO195" i="3"/>
  <c r="GH195" i="3"/>
  <c r="GA195" i="3"/>
  <c r="FT195" i="3"/>
  <c r="FM195" i="3"/>
  <c r="FF195" i="3"/>
  <c r="EY195" i="3"/>
  <c r="ER195" i="3"/>
  <c r="EK195" i="3"/>
  <c r="ED195" i="3"/>
  <c r="DW195" i="3"/>
  <c r="DP195" i="3"/>
  <c r="DI195" i="3"/>
  <c r="DB195" i="3"/>
  <c r="CU195" i="3"/>
  <c r="CN195" i="3"/>
  <c r="CG195" i="3"/>
  <c r="BZ195" i="3"/>
  <c r="BS195" i="3"/>
  <c r="BL195" i="3"/>
  <c r="BE195" i="3"/>
  <c r="AX195" i="3"/>
  <c r="AQ195" i="3"/>
  <c r="AJ195" i="3"/>
  <c r="AC195" i="3"/>
  <c r="V195" i="3"/>
  <c r="O195" i="3"/>
  <c r="HX194" i="3"/>
  <c r="HQ194" i="3"/>
  <c r="HJ194" i="3"/>
  <c r="HC194" i="3"/>
  <c r="GV194" i="3"/>
  <c r="GO194" i="3"/>
  <c r="GH194" i="3"/>
  <c r="GA194" i="3"/>
  <c r="FT194" i="3"/>
  <c r="FM194" i="3"/>
  <c r="FF194" i="3"/>
  <c r="EY194" i="3"/>
  <c r="ER194" i="3"/>
  <c r="EK194" i="3"/>
  <c r="ED194" i="3"/>
  <c r="DW194" i="3"/>
  <c r="DP194" i="3"/>
  <c r="DI194" i="3"/>
  <c r="DB194" i="3"/>
  <c r="CU194" i="3"/>
  <c r="CN194" i="3"/>
  <c r="CG194" i="3"/>
  <c r="BZ194" i="3"/>
  <c r="BS194" i="3"/>
  <c r="BL194" i="3"/>
  <c r="BE194" i="3"/>
  <c r="AX194" i="3"/>
  <c r="AQ194" i="3"/>
  <c r="AJ194" i="3"/>
  <c r="AC194" i="3"/>
  <c r="V194" i="3"/>
  <c r="O194" i="3"/>
  <c r="HX193" i="3"/>
  <c r="HQ193" i="3"/>
  <c r="HJ193" i="3"/>
  <c r="HC193" i="3"/>
  <c r="GV193" i="3"/>
  <c r="GO193" i="3"/>
  <c r="GH193" i="3"/>
  <c r="GA193" i="3"/>
  <c r="FT193" i="3"/>
  <c r="FM193" i="3"/>
  <c r="FF193" i="3"/>
  <c r="EY193" i="3"/>
  <c r="ER193" i="3"/>
  <c r="EK193" i="3"/>
  <c r="ED193" i="3"/>
  <c r="DW193" i="3"/>
  <c r="DP193" i="3"/>
  <c r="DI193" i="3"/>
  <c r="DB193" i="3"/>
  <c r="CU193" i="3"/>
  <c r="CN193" i="3"/>
  <c r="CG193" i="3"/>
  <c r="BZ193" i="3"/>
  <c r="BS193" i="3"/>
  <c r="BL193" i="3"/>
  <c r="BE193" i="3"/>
  <c r="AX193" i="3"/>
  <c r="AQ193" i="3"/>
  <c r="AJ193" i="3"/>
  <c r="AC193" i="3"/>
  <c r="V193" i="3"/>
  <c r="O193" i="3"/>
  <c r="HX192" i="3"/>
  <c r="HQ192" i="3"/>
  <c r="HJ192" i="3"/>
  <c r="HC192" i="3"/>
  <c r="GV192" i="3"/>
  <c r="GO192" i="3"/>
  <c r="GH192" i="3"/>
  <c r="GA192" i="3"/>
  <c r="FT192" i="3"/>
  <c r="FM192" i="3"/>
  <c r="FF192" i="3"/>
  <c r="EY192" i="3"/>
  <c r="ER192" i="3"/>
  <c r="EK192" i="3"/>
  <c r="ED192" i="3"/>
  <c r="DW192" i="3"/>
  <c r="DP192" i="3"/>
  <c r="DI192" i="3"/>
  <c r="DB192" i="3"/>
  <c r="CU192" i="3"/>
  <c r="CN192" i="3"/>
  <c r="CG192" i="3"/>
  <c r="BZ192" i="3"/>
  <c r="BS192" i="3"/>
  <c r="BL192" i="3"/>
  <c r="BE192" i="3"/>
  <c r="AX192" i="3"/>
  <c r="AQ192" i="3"/>
  <c r="AJ192" i="3"/>
  <c r="AC192" i="3"/>
  <c r="V192" i="3"/>
  <c r="O192" i="3"/>
  <c r="HX191" i="3"/>
  <c r="HQ191" i="3"/>
  <c r="HJ191" i="3"/>
  <c r="HC191" i="3"/>
  <c r="GV191" i="3"/>
  <c r="GO191" i="3"/>
  <c r="GH191" i="3"/>
  <c r="GA191" i="3"/>
  <c r="FT191" i="3"/>
  <c r="FM191" i="3"/>
  <c r="FF191" i="3"/>
  <c r="EY191" i="3"/>
  <c r="ER191" i="3"/>
  <c r="EK191" i="3"/>
  <c r="ED191" i="3"/>
  <c r="DW191" i="3"/>
  <c r="DP191" i="3"/>
  <c r="DI191" i="3"/>
  <c r="DB191" i="3"/>
  <c r="CU191" i="3"/>
  <c r="CN191" i="3"/>
  <c r="CG191" i="3"/>
  <c r="BZ191" i="3"/>
  <c r="BS191" i="3"/>
  <c r="BL191" i="3"/>
  <c r="BE191" i="3"/>
  <c r="AX191" i="3"/>
  <c r="AQ191" i="3"/>
  <c r="AJ191" i="3"/>
  <c r="AC191" i="3"/>
  <c r="V191" i="3"/>
  <c r="O191" i="3"/>
  <c r="HX190" i="3"/>
  <c r="HQ190" i="3"/>
  <c r="HJ190" i="3"/>
  <c r="HC190" i="3"/>
  <c r="GV190" i="3"/>
  <c r="GO190" i="3"/>
  <c r="GH190" i="3"/>
  <c r="GA190" i="3"/>
  <c r="FT190" i="3"/>
  <c r="FM190" i="3"/>
  <c r="FF190" i="3"/>
  <c r="EY190" i="3"/>
  <c r="ER190" i="3"/>
  <c r="EK190" i="3"/>
  <c r="ED190" i="3"/>
  <c r="DW190" i="3"/>
  <c r="DP190" i="3"/>
  <c r="DI190" i="3"/>
  <c r="DB190" i="3"/>
  <c r="CU190" i="3"/>
  <c r="CN190" i="3"/>
  <c r="CG190" i="3"/>
  <c r="BZ190" i="3"/>
  <c r="BS190" i="3"/>
  <c r="BL190" i="3"/>
  <c r="BE190" i="3"/>
  <c r="AX190" i="3"/>
  <c r="AQ190" i="3"/>
  <c r="AJ190" i="3"/>
  <c r="AC190" i="3"/>
  <c r="V190" i="3"/>
  <c r="O190" i="3"/>
  <c r="HX189" i="3"/>
  <c r="HQ189" i="3"/>
  <c r="HJ189" i="3"/>
  <c r="HC189" i="3"/>
  <c r="GV189" i="3"/>
  <c r="GO189" i="3"/>
  <c r="GH189" i="3"/>
  <c r="GA189" i="3"/>
  <c r="FT189" i="3"/>
  <c r="FM189" i="3"/>
  <c r="FF189" i="3"/>
  <c r="EY189" i="3"/>
  <c r="ER189" i="3"/>
  <c r="EK189" i="3"/>
  <c r="ED189" i="3"/>
  <c r="DW189" i="3"/>
  <c r="DP189" i="3"/>
  <c r="DI189" i="3"/>
  <c r="DB189" i="3"/>
  <c r="CU189" i="3"/>
  <c r="CN189" i="3"/>
  <c r="CG189" i="3"/>
  <c r="BZ189" i="3"/>
  <c r="BS189" i="3"/>
  <c r="BL189" i="3"/>
  <c r="BE189" i="3"/>
  <c r="AX189" i="3"/>
  <c r="AQ189" i="3"/>
  <c r="AJ189" i="3"/>
  <c r="AC189" i="3"/>
  <c r="V189" i="3"/>
  <c r="O189" i="3"/>
  <c r="HX188" i="3"/>
  <c r="HQ188" i="3"/>
  <c r="HJ188" i="3"/>
  <c r="HC188" i="3"/>
  <c r="GV188" i="3"/>
  <c r="GO188" i="3"/>
  <c r="GH188" i="3"/>
  <c r="GA188" i="3"/>
  <c r="FT188" i="3"/>
  <c r="FM188" i="3"/>
  <c r="FF188" i="3"/>
  <c r="EY188" i="3"/>
  <c r="ER188" i="3"/>
  <c r="EK188" i="3"/>
  <c r="ED188" i="3"/>
  <c r="DW188" i="3"/>
  <c r="DP188" i="3"/>
  <c r="DI188" i="3"/>
  <c r="DB188" i="3"/>
  <c r="CU188" i="3"/>
  <c r="CN188" i="3"/>
  <c r="CG188" i="3"/>
  <c r="BZ188" i="3"/>
  <c r="BS188" i="3"/>
  <c r="BL188" i="3"/>
  <c r="BE188" i="3"/>
  <c r="AX188" i="3"/>
  <c r="AQ188" i="3"/>
  <c r="AJ188" i="3"/>
  <c r="AC188" i="3"/>
  <c r="V188" i="3"/>
  <c r="O188" i="3"/>
  <c r="HX187" i="3"/>
  <c r="HQ187" i="3"/>
  <c r="HJ187" i="3"/>
  <c r="HC187" i="3"/>
  <c r="GV187" i="3"/>
  <c r="GO187" i="3"/>
  <c r="GH187" i="3"/>
  <c r="GA187" i="3"/>
  <c r="FT187" i="3"/>
  <c r="FM187" i="3"/>
  <c r="FF187" i="3"/>
  <c r="EY187" i="3"/>
  <c r="ER187" i="3"/>
  <c r="EK187" i="3"/>
  <c r="ED187" i="3"/>
  <c r="DW187" i="3"/>
  <c r="DP187" i="3"/>
  <c r="DI187" i="3"/>
  <c r="DB187" i="3"/>
  <c r="CU187" i="3"/>
  <c r="CN187" i="3"/>
  <c r="CG187" i="3"/>
  <c r="BZ187" i="3"/>
  <c r="BS187" i="3"/>
  <c r="BL187" i="3"/>
  <c r="BE187" i="3"/>
  <c r="AX187" i="3"/>
  <c r="AQ187" i="3"/>
  <c r="AJ187" i="3"/>
  <c r="AC187" i="3"/>
  <c r="V187" i="3"/>
  <c r="O187" i="3"/>
  <c r="HX186" i="3"/>
  <c r="HQ186" i="3"/>
  <c r="HJ186" i="3"/>
  <c r="HC186" i="3"/>
  <c r="GV186" i="3"/>
  <c r="GO186" i="3"/>
  <c r="GH186" i="3"/>
  <c r="GA186" i="3"/>
  <c r="FT186" i="3"/>
  <c r="FM186" i="3"/>
  <c r="FF186" i="3"/>
  <c r="EY186" i="3"/>
  <c r="ER186" i="3"/>
  <c r="EK186" i="3"/>
  <c r="ED186" i="3"/>
  <c r="DW186" i="3"/>
  <c r="DP186" i="3"/>
  <c r="DI186" i="3"/>
  <c r="DB186" i="3"/>
  <c r="CU186" i="3"/>
  <c r="CN186" i="3"/>
  <c r="CG186" i="3"/>
  <c r="BZ186" i="3"/>
  <c r="BS186" i="3"/>
  <c r="BL186" i="3"/>
  <c r="BE186" i="3"/>
  <c r="AX186" i="3"/>
  <c r="AQ186" i="3"/>
  <c r="AJ186" i="3"/>
  <c r="AC186" i="3"/>
  <c r="V186" i="3"/>
  <c r="O186" i="3"/>
  <c r="HX185" i="3"/>
  <c r="HQ185" i="3"/>
  <c r="HJ185" i="3"/>
  <c r="HC185" i="3"/>
  <c r="GV185" i="3"/>
  <c r="GO185" i="3"/>
  <c r="GH185" i="3"/>
  <c r="GA185" i="3"/>
  <c r="FT185" i="3"/>
  <c r="FM185" i="3"/>
  <c r="FF185" i="3"/>
  <c r="EY185" i="3"/>
  <c r="ER185" i="3"/>
  <c r="EK185" i="3"/>
  <c r="ED185" i="3"/>
  <c r="DW185" i="3"/>
  <c r="DP185" i="3"/>
  <c r="DI185" i="3"/>
  <c r="DB185" i="3"/>
  <c r="CU185" i="3"/>
  <c r="CN185" i="3"/>
  <c r="CG185" i="3"/>
  <c r="BZ185" i="3"/>
  <c r="BS185" i="3"/>
  <c r="BL185" i="3"/>
  <c r="BE185" i="3"/>
  <c r="AX185" i="3"/>
  <c r="AQ185" i="3"/>
  <c r="AJ185" i="3"/>
  <c r="AC185" i="3"/>
  <c r="V185" i="3"/>
  <c r="O185" i="3"/>
  <c r="HX184" i="3"/>
  <c r="HQ184" i="3"/>
  <c r="HJ184" i="3"/>
  <c r="HC184" i="3"/>
  <c r="GV184" i="3"/>
  <c r="GO184" i="3"/>
  <c r="GH184" i="3"/>
  <c r="GA184" i="3"/>
  <c r="FT184" i="3"/>
  <c r="FM184" i="3"/>
  <c r="FF184" i="3"/>
  <c r="EY184" i="3"/>
  <c r="ER184" i="3"/>
  <c r="EK184" i="3"/>
  <c r="ED184" i="3"/>
  <c r="DW184" i="3"/>
  <c r="DP184" i="3"/>
  <c r="DI184" i="3"/>
  <c r="DB184" i="3"/>
  <c r="CU184" i="3"/>
  <c r="CN184" i="3"/>
  <c r="CG184" i="3"/>
  <c r="BZ184" i="3"/>
  <c r="BS184" i="3"/>
  <c r="BL184" i="3"/>
  <c r="BE184" i="3"/>
  <c r="AX184" i="3"/>
  <c r="AQ184" i="3"/>
  <c r="AJ184" i="3"/>
  <c r="AC184" i="3"/>
  <c r="V184" i="3"/>
  <c r="O184" i="3"/>
  <c r="HX183" i="3"/>
  <c r="HQ183" i="3"/>
  <c r="HJ183" i="3"/>
  <c r="HC183" i="3"/>
  <c r="GV183" i="3"/>
  <c r="GO183" i="3"/>
  <c r="GH183" i="3"/>
  <c r="GA183" i="3"/>
  <c r="FT183" i="3"/>
  <c r="FM183" i="3"/>
  <c r="FF183" i="3"/>
  <c r="EY183" i="3"/>
  <c r="ER183" i="3"/>
  <c r="EK183" i="3"/>
  <c r="ED183" i="3"/>
  <c r="DW183" i="3"/>
  <c r="DP183" i="3"/>
  <c r="DI183" i="3"/>
  <c r="DB183" i="3"/>
  <c r="CU183" i="3"/>
  <c r="CN183" i="3"/>
  <c r="CG183" i="3"/>
  <c r="BZ183" i="3"/>
  <c r="BS183" i="3"/>
  <c r="BL183" i="3"/>
  <c r="BE183" i="3"/>
  <c r="AX183" i="3"/>
  <c r="AQ183" i="3"/>
  <c r="AJ183" i="3"/>
  <c r="AC183" i="3"/>
  <c r="V183" i="3"/>
  <c r="O183" i="3"/>
  <c r="HX182" i="3"/>
  <c r="HQ182" i="3"/>
  <c r="HJ182" i="3"/>
  <c r="HC182" i="3"/>
  <c r="GV182" i="3"/>
  <c r="GO182" i="3"/>
  <c r="GH182" i="3"/>
  <c r="GA182" i="3"/>
  <c r="FT182" i="3"/>
  <c r="FM182" i="3"/>
  <c r="FF182" i="3"/>
  <c r="EY182" i="3"/>
  <c r="ER182" i="3"/>
  <c r="EK182" i="3"/>
  <c r="ED182" i="3"/>
  <c r="DW182" i="3"/>
  <c r="DP182" i="3"/>
  <c r="DI182" i="3"/>
  <c r="DB182" i="3"/>
  <c r="CU182" i="3"/>
  <c r="CN182" i="3"/>
  <c r="CG182" i="3"/>
  <c r="BZ182" i="3"/>
  <c r="BS182" i="3"/>
  <c r="BL182" i="3"/>
  <c r="BE182" i="3"/>
  <c r="AX182" i="3"/>
  <c r="AQ182" i="3"/>
  <c r="AJ182" i="3"/>
  <c r="AC182" i="3"/>
  <c r="V182" i="3"/>
  <c r="O182" i="3"/>
  <c r="HX181" i="3"/>
  <c r="HQ181" i="3"/>
  <c r="HJ181" i="3"/>
  <c r="HC181" i="3"/>
  <c r="GV181" i="3"/>
  <c r="GO181" i="3"/>
  <c r="GH181" i="3"/>
  <c r="GA181" i="3"/>
  <c r="FT181" i="3"/>
  <c r="FM181" i="3"/>
  <c r="FF181" i="3"/>
  <c r="EY181" i="3"/>
  <c r="ER181" i="3"/>
  <c r="EK181" i="3"/>
  <c r="ED181" i="3"/>
  <c r="DW181" i="3"/>
  <c r="DP181" i="3"/>
  <c r="DI181" i="3"/>
  <c r="DB181" i="3"/>
  <c r="CU181" i="3"/>
  <c r="CN181" i="3"/>
  <c r="CG181" i="3"/>
  <c r="BZ181" i="3"/>
  <c r="BS181" i="3"/>
  <c r="BL181" i="3"/>
  <c r="BE181" i="3"/>
  <c r="AX181" i="3"/>
  <c r="AQ181" i="3"/>
  <c r="AJ181" i="3"/>
  <c r="AC181" i="3"/>
  <c r="V181" i="3"/>
  <c r="D14" i="1" s="1"/>
  <c r="O181" i="3"/>
  <c r="HX180" i="3"/>
  <c r="HQ180" i="3"/>
  <c r="HJ180" i="3"/>
  <c r="HC180" i="3"/>
  <c r="GV180" i="3"/>
  <c r="GO180" i="3"/>
  <c r="GH180" i="3"/>
  <c r="GA180" i="3"/>
  <c r="FT180" i="3"/>
  <c r="FM180" i="3"/>
  <c r="FF180" i="3"/>
  <c r="EY180" i="3"/>
  <c r="ER180" i="3"/>
  <c r="EK180" i="3"/>
  <c r="ED180" i="3"/>
  <c r="DW180" i="3"/>
  <c r="DP180" i="3"/>
  <c r="DI180" i="3"/>
  <c r="DB180" i="3"/>
  <c r="CU180" i="3"/>
  <c r="CN180" i="3"/>
  <c r="CG180" i="3"/>
  <c r="BZ180" i="3"/>
  <c r="BS180" i="3"/>
  <c r="BL180" i="3"/>
  <c r="BE180" i="3"/>
  <c r="AX180" i="3"/>
  <c r="AQ180" i="3"/>
  <c r="AJ180" i="3"/>
  <c r="AC180" i="3"/>
  <c r="V180" i="3"/>
  <c r="O180" i="3"/>
  <c r="HX179" i="3"/>
  <c r="HQ179" i="3"/>
  <c r="HJ179" i="3"/>
  <c r="HC179" i="3"/>
  <c r="GV179" i="3"/>
  <c r="GO179" i="3"/>
  <c r="GH179" i="3"/>
  <c r="GA179" i="3"/>
  <c r="FT179" i="3"/>
  <c r="FM179" i="3"/>
  <c r="FF179" i="3"/>
  <c r="EY179" i="3"/>
  <c r="ER179" i="3"/>
  <c r="EK179" i="3"/>
  <c r="ED179" i="3"/>
  <c r="DW179" i="3"/>
  <c r="DP179" i="3"/>
  <c r="DI179" i="3"/>
  <c r="DB179" i="3"/>
  <c r="CU179" i="3"/>
  <c r="CN179" i="3"/>
  <c r="CG179" i="3"/>
  <c r="BZ179" i="3"/>
  <c r="BS179" i="3"/>
  <c r="BL179" i="3"/>
  <c r="BE179" i="3"/>
  <c r="AX179" i="3"/>
  <c r="AQ179" i="3"/>
  <c r="AJ179" i="3"/>
  <c r="AC179" i="3"/>
  <c r="V179" i="3"/>
  <c r="O179" i="3"/>
  <c r="HQ178" i="3"/>
  <c r="HJ178" i="3"/>
  <c r="HC178" i="3"/>
  <c r="GV178" i="3"/>
  <c r="GO178" i="3"/>
  <c r="GH178" i="3"/>
  <c r="GA178" i="3"/>
  <c r="FT178" i="3"/>
  <c r="FM178" i="3"/>
  <c r="FF178" i="3"/>
  <c r="EY178" i="3"/>
  <c r="ER178" i="3"/>
  <c r="EK178" i="3"/>
  <c r="ED178" i="3"/>
  <c r="DW178" i="3"/>
  <c r="DP178" i="3"/>
  <c r="DI178" i="3"/>
  <c r="DB178" i="3"/>
  <c r="CU178" i="3"/>
  <c r="CN178" i="3"/>
  <c r="CG178" i="3"/>
  <c r="BZ178" i="3"/>
  <c r="BS178" i="3"/>
  <c r="BL178" i="3"/>
  <c r="BE178" i="3"/>
  <c r="AX178" i="3"/>
  <c r="AQ178" i="3"/>
  <c r="AJ178" i="3"/>
  <c r="AC178" i="3"/>
  <c r="V178" i="3"/>
  <c r="O178" i="3"/>
  <c r="HX177" i="3"/>
  <c r="HQ177" i="3"/>
  <c r="HJ177" i="3"/>
  <c r="HC177" i="3"/>
  <c r="GV177" i="3"/>
  <c r="GO177" i="3"/>
  <c r="GH177" i="3"/>
  <c r="GA177" i="3"/>
  <c r="FT177" i="3"/>
  <c r="FM177" i="3"/>
  <c r="FF177" i="3"/>
  <c r="EY177" i="3"/>
  <c r="ER177" i="3"/>
  <c r="EK177" i="3"/>
  <c r="ED177" i="3"/>
  <c r="DW177" i="3"/>
  <c r="DP177" i="3"/>
  <c r="DI177" i="3"/>
  <c r="DB177" i="3"/>
  <c r="CU177" i="3"/>
  <c r="CN177" i="3"/>
  <c r="CG177" i="3"/>
  <c r="BZ177" i="3"/>
  <c r="BS177" i="3"/>
  <c r="BL177" i="3"/>
  <c r="BE177" i="3"/>
  <c r="AX177" i="3"/>
  <c r="AQ177" i="3"/>
  <c r="AJ177" i="3"/>
  <c r="AC177" i="3"/>
  <c r="V177" i="3"/>
  <c r="O177" i="3"/>
  <c r="HX176" i="3"/>
  <c r="HQ176" i="3"/>
  <c r="HJ176" i="3"/>
  <c r="HC176" i="3"/>
  <c r="GV176" i="3"/>
  <c r="GO176" i="3"/>
  <c r="GH176" i="3"/>
  <c r="GA176" i="3"/>
  <c r="FT176" i="3"/>
  <c r="FM176" i="3"/>
  <c r="FF176" i="3"/>
  <c r="EY176" i="3"/>
  <c r="ER176" i="3"/>
  <c r="EK176" i="3"/>
  <c r="ED176" i="3"/>
  <c r="DW176" i="3"/>
  <c r="DP176" i="3"/>
  <c r="DI176" i="3"/>
  <c r="DB176" i="3"/>
  <c r="CU176" i="3"/>
  <c r="CN176" i="3"/>
  <c r="CG176" i="3"/>
  <c r="BZ176" i="3"/>
  <c r="BS176" i="3"/>
  <c r="BL176" i="3"/>
  <c r="BE176" i="3"/>
  <c r="AX176" i="3"/>
  <c r="AQ176" i="3"/>
  <c r="AJ176" i="3"/>
  <c r="AC176" i="3"/>
  <c r="V176" i="3"/>
  <c r="O176" i="3"/>
  <c r="HX175" i="3"/>
  <c r="HQ175" i="3"/>
  <c r="HJ175" i="3"/>
  <c r="HC175" i="3"/>
  <c r="GV175" i="3"/>
  <c r="GO175" i="3"/>
  <c r="GH175" i="3"/>
  <c r="GA175" i="3"/>
  <c r="FT175" i="3"/>
  <c r="FM175" i="3"/>
  <c r="FF175" i="3"/>
  <c r="EY175" i="3"/>
  <c r="ER175" i="3"/>
  <c r="EK175" i="3"/>
  <c r="ED175" i="3"/>
  <c r="DW175" i="3"/>
  <c r="DP175" i="3"/>
  <c r="DI175" i="3"/>
  <c r="DB175" i="3"/>
  <c r="CU175" i="3"/>
  <c r="CN175" i="3"/>
  <c r="CG175" i="3"/>
  <c r="BZ175" i="3"/>
  <c r="BS175" i="3"/>
  <c r="BL175" i="3"/>
  <c r="BE175" i="3"/>
  <c r="AX175" i="3"/>
  <c r="AQ175" i="3"/>
  <c r="AJ175" i="3"/>
  <c r="AC175" i="3"/>
  <c r="V175" i="3"/>
  <c r="O175" i="3"/>
  <c r="HX174" i="3"/>
  <c r="HQ174" i="3"/>
  <c r="HJ174" i="3"/>
  <c r="HC174" i="3"/>
  <c r="GV174" i="3"/>
  <c r="GO174" i="3"/>
  <c r="GH174" i="3"/>
  <c r="GA174" i="3"/>
  <c r="FT174" i="3"/>
  <c r="FM174" i="3"/>
  <c r="FF174" i="3"/>
  <c r="EY174" i="3"/>
  <c r="ER174" i="3"/>
  <c r="EK174" i="3"/>
  <c r="ED174" i="3"/>
  <c r="DW174" i="3"/>
  <c r="DP174" i="3"/>
  <c r="DI174" i="3"/>
  <c r="DB174" i="3"/>
  <c r="CU174" i="3"/>
  <c r="CN174" i="3"/>
  <c r="CG174" i="3"/>
  <c r="BZ174" i="3"/>
  <c r="BS174" i="3"/>
  <c r="BL174" i="3"/>
  <c r="BE174" i="3"/>
  <c r="AX174" i="3"/>
  <c r="AQ174" i="3"/>
  <c r="AJ174" i="3"/>
  <c r="AC174" i="3"/>
  <c r="V174" i="3"/>
  <c r="O174" i="3"/>
  <c r="HX173" i="3"/>
  <c r="HQ173" i="3"/>
  <c r="HJ173" i="3"/>
  <c r="HC173" i="3"/>
  <c r="GV173" i="3"/>
  <c r="GO173" i="3"/>
  <c r="GH173" i="3"/>
  <c r="GA173" i="3"/>
  <c r="FT173" i="3"/>
  <c r="FM173" i="3"/>
  <c r="FF173" i="3"/>
  <c r="EY173" i="3"/>
  <c r="ER173" i="3"/>
  <c r="EK173" i="3"/>
  <c r="ED173" i="3"/>
  <c r="DW173" i="3"/>
  <c r="DP173" i="3"/>
  <c r="DI173" i="3"/>
  <c r="DB173" i="3"/>
  <c r="CU173" i="3"/>
  <c r="CN173" i="3"/>
  <c r="CG173" i="3"/>
  <c r="BZ173" i="3"/>
  <c r="BS173" i="3"/>
  <c r="BL173" i="3"/>
  <c r="BE173" i="3"/>
  <c r="AX173" i="3"/>
  <c r="AQ173" i="3"/>
  <c r="AJ173" i="3"/>
  <c r="AC173" i="3"/>
  <c r="V173" i="3"/>
  <c r="O173" i="3"/>
  <c r="HX172" i="3"/>
  <c r="HQ172" i="3"/>
  <c r="HJ172" i="3"/>
  <c r="HC172" i="3"/>
  <c r="GV172" i="3"/>
  <c r="GO172" i="3"/>
  <c r="GH172" i="3"/>
  <c r="GA172" i="3"/>
  <c r="FT172" i="3"/>
  <c r="FM172" i="3"/>
  <c r="FF172" i="3"/>
  <c r="EY172" i="3"/>
  <c r="ER172" i="3"/>
  <c r="EK172" i="3"/>
  <c r="ED172" i="3"/>
  <c r="DW172" i="3"/>
  <c r="DP172" i="3"/>
  <c r="DI172" i="3"/>
  <c r="DB172" i="3"/>
  <c r="CU172" i="3"/>
  <c r="CN172" i="3"/>
  <c r="CG172" i="3"/>
  <c r="BZ172" i="3"/>
  <c r="BS172" i="3"/>
  <c r="BL172" i="3"/>
  <c r="BE172" i="3"/>
  <c r="AX172" i="3"/>
  <c r="AQ172" i="3"/>
  <c r="AJ172" i="3"/>
  <c r="AC172" i="3"/>
  <c r="V172" i="3"/>
  <c r="O172" i="3"/>
  <c r="HX171" i="3"/>
  <c r="HQ171" i="3"/>
  <c r="HJ171" i="3"/>
  <c r="HC171" i="3"/>
  <c r="GV171" i="3"/>
  <c r="GO171" i="3"/>
  <c r="GH171" i="3"/>
  <c r="GA171" i="3"/>
  <c r="FT171" i="3"/>
  <c r="FM171" i="3"/>
  <c r="FF171" i="3"/>
  <c r="EY171" i="3"/>
  <c r="ER171" i="3"/>
  <c r="EK171" i="3"/>
  <c r="ED171" i="3"/>
  <c r="DW171" i="3"/>
  <c r="DP171" i="3"/>
  <c r="DI171" i="3"/>
  <c r="DB171" i="3"/>
  <c r="CU171" i="3"/>
  <c r="CN171" i="3"/>
  <c r="CG171" i="3"/>
  <c r="BZ171" i="3"/>
  <c r="BS171" i="3"/>
  <c r="BL171" i="3"/>
  <c r="BE171" i="3"/>
  <c r="AX171" i="3"/>
  <c r="AQ171" i="3"/>
  <c r="AJ171" i="3"/>
  <c r="AC171" i="3"/>
  <c r="V171" i="3"/>
  <c r="O171" i="3"/>
  <c r="HX170" i="3"/>
  <c r="HQ170" i="3"/>
  <c r="HJ170" i="3"/>
  <c r="HC170" i="3"/>
  <c r="GV170" i="3"/>
  <c r="GO170" i="3"/>
  <c r="GH170" i="3"/>
  <c r="GA170" i="3"/>
  <c r="FT170" i="3"/>
  <c r="FM170" i="3"/>
  <c r="FF170" i="3"/>
  <c r="EY170" i="3"/>
  <c r="ER170" i="3"/>
  <c r="EK170" i="3"/>
  <c r="ED170" i="3"/>
  <c r="DW170" i="3"/>
  <c r="DP170" i="3"/>
  <c r="DI170" i="3"/>
  <c r="DB170" i="3"/>
  <c r="CU170" i="3"/>
  <c r="CN170" i="3"/>
  <c r="CG170" i="3"/>
  <c r="BZ170" i="3"/>
  <c r="BS170" i="3"/>
  <c r="BL170" i="3"/>
  <c r="BE170" i="3"/>
  <c r="AX170" i="3"/>
  <c r="AQ170" i="3"/>
  <c r="AJ170" i="3"/>
  <c r="AC170" i="3"/>
  <c r="V170" i="3"/>
  <c r="O170" i="3"/>
  <c r="HX169" i="3"/>
  <c r="HQ169" i="3"/>
  <c r="HJ169" i="3"/>
  <c r="HC169" i="3"/>
  <c r="GV169" i="3"/>
  <c r="GO169" i="3"/>
  <c r="GH169" i="3"/>
  <c r="GA169" i="3"/>
  <c r="FT169" i="3"/>
  <c r="FM169" i="3"/>
  <c r="FF169" i="3"/>
  <c r="EY169" i="3"/>
  <c r="ER169" i="3"/>
  <c r="EK169" i="3"/>
  <c r="ED169" i="3"/>
  <c r="DW169" i="3"/>
  <c r="DP169" i="3"/>
  <c r="DI169" i="3"/>
  <c r="DB169" i="3"/>
  <c r="CU169" i="3"/>
  <c r="CN169" i="3"/>
  <c r="CG169" i="3"/>
  <c r="BZ169" i="3"/>
  <c r="BS169" i="3"/>
  <c r="BL169" i="3"/>
  <c r="BE169" i="3"/>
  <c r="AX169" i="3"/>
  <c r="AQ169" i="3"/>
  <c r="AJ169" i="3"/>
  <c r="AC169" i="3"/>
  <c r="V169" i="3"/>
  <c r="O169" i="3"/>
  <c r="HX168" i="3"/>
  <c r="HQ168" i="3"/>
  <c r="HJ168" i="3"/>
  <c r="HC168" i="3"/>
  <c r="GV168" i="3"/>
  <c r="GO168" i="3"/>
  <c r="GH168" i="3"/>
  <c r="GA168" i="3"/>
  <c r="FT168" i="3"/>
  <c r="FM168" i="3"/>
  <c r="FF168" i="3"/>
  <c r="EY168" i="3"/>
  <c r="ER168" i="3"/>
  <c r="EK168" i="3"/>
  <c r="ED168" i="3"/>
  <c r="DW168" i="3"/>
  <c r="DP168" i="3"/>
  <c r="DI168" i="3"/>
  <c r="DB168" i="3"/>
  <c r="CU168" i="3"/>
  <c r="CN168" i="3"/>
  <c r="CG168" i="3"/>
  <c r="BZ168" i="3"/>
  <c r="BS168" i="3"/>
  <c r="BL168" i="3"/>
  <c r="BE168" i="3"/>
  <c r="AX168" i="3"/>
  <c r="AQ168" i="3"/>
  <c r="AJ168" i="3"/>
  <c r="AC168" i="3"/>
  <c r="V168" i="3"/>
  <c r="O168" i="3"/>
  <c r="HX167" i="3"/>
  <c r="HQ167" i="3"/>
  <c r="HJ167" i="3"/>
  <c r="HC167" i="3"/>
  <c r="GV167" i="3"/>
  <c r="GO167" i="3"/>
  <c r="FM167" i="3"/>
  <c r="FF167" i="3"/>
  <c r="EY167" i="3"/>
  <c r="ER167" i="3"/>
  <c r="EK167" i="3"/>
  <c r="ED167" i="3"/>
  <c r="DW167" i="3"/>
  <c r="DP167" i="3"/>
  <c r="DI167" i="3"/>
  <c r="DB167" i="3"/>
  <c r="CU167" i="3"/>
  <c r="CN167" i="3"/>
  <c r="CG167" i="3"/>
  <c r="BZ167" i="3"/>
  <c r="BS167" i="3"/>
  <c r="BL167" i="3"/>
  <c r="BE167" i="3"/>
  <c r="AX167" i="3"/>
  <c r="AQ167" i="3"/>
  <c r="AJ167" i="3"/>
  <c r="AC167" i="3"/>
  <c r="V167" i="3"/>
  <c r="O167" i="3"/>
  <c r="HX166" i="3"/>
  <c r="HQ166" i="3"/>
  <c r="HJ166" i="3"/>
  <c r="HC166" i="3"/>
  <c r="GV166" i="3"/>
  <c r="GO166" i="3"/>
  <c r="GH166" i="3"/>
  <c r="GA166" i="3"/>
  <c r="FT166" i="3"/>
  <c r="FM166" i="3"/>
  <c r="FF166" i="3"/>
  <c r="EY166" i="3"/>
  <c r="ER166" i="3"/>
  <c r="EK166" i="3"/>
  <c r="ED166" i="3"/>
  <c r="DW166" i="3"/>
  <c r="DP166" i="3"/>
  <c r="DI166" i="3"/>
  <c r="DB166" i="3"/>
  <c r="CU166" i="3"/>
  <c r="CN166" i="3"/>
  <c r="CG166" i="3"/>
  <c r="BZ166" i="3"/>
  <c r="BS166" i="3"/>
  <c r="BL166" i="3"/>
  <c r="BE166" i="3"/>
  <c r="AX166" i="3"/>
  <c r="AQ166" i="3"/>
  <c r="AJ166" i="3"/>
  <c r="AC166" i="3"/>
  <c r="V166" i="3"/>
  <c r="O166" i="3"/>
  <c r="HX165" i="3"/>
  <c r="HQ165" i="3"/>
  <c r="HJ165" i="3"/>
  <c r="HC165" i="3"/>
  <c r="GV165" i="3"/>
  <c r="GO165" i="3"/>
  <c r="GH165" i="3"/>
  <c r="GA165" i="3"/>
  <c r="FT165" i="3"/>
  <c r="FM165" i="3"/>
  <c r="FF165" i="3"/>
  <c r="EY165" i="3"/>
  <c r="ER165" i="3"/>
  <c r="EK165" i="3"/>
  <c r="ED165" i="3"/>
  <c r="DW165" i="3"/>
  <c r="DP165" i="3"/>
  <c r="DI165" i="3"/>
  <c r="DB165" i="3"/>
  <c r="CU165" i="3"/>
  <c r="CN165" i="3"/>
  <c r="CG165" i="3"/>
  <c r="BZ165" i="3"/>
  <c r="BS165" i="3"/>
  <c r="BL165" i="3"/>
  <c r="BE165" i="3"/>
  <c r="AX165" i="3"/>
  <c r="AQ165" i="3"/>
  <c r="AJ165" i="3"/>
  <c r="AC165" i="3"/>
  <c r="V165" i="3"/>
  <c r="O165" i="3"/>
  <c r="HX164" i="3"/>
  <c r="HQ164" i="3"/>
  <c r="HJ164" i="3"/>
  <c r="HC164" i="3"/>
  <c r="GV164" i="3"/>
  <c r="GO164" i="3"/>
  <c r="GH164" i="3"/>
  <c r="GA164" i="3"/>
  <c r="FT164" i="3"/>
  <c r="FM164" i="3"/>
  <c r="FF164" i="3"/>
  <c r="EY164" i="3"/>
  <c r="ER164" i="3"/>
  <c r="EK164" i="3"/>
  <c r="ED164" i="3"/>
  <c r="DW164" i="3"/>
  <c r="DP164" i="3"/>
  <c r="DI164" i="3"/>
  <c r="DB164" i="3"/>
  <c r="CU164" i="3"/>
  <c r="CN164" i="3"/>
  <c r="CG164" i="3"/>
  <c r="BZ164" i="3"/>
  <c r="BS164" i="3"/>
  <c r="BL164" i="3"/>
  <c r="BE164" i="3"/>
  <c r="AX164" i="3"/>
  <c r="AQ164" i="3"/>
  <c r="AJ164" i="3"/>
  <c r="AC164" i="3"/>
  <c r="V164" i="3"/>
  <c r="O164" i="3"/>
  <c r="HX163" i="3"/>
  <c r="HQ163" i="3"/>
  <c r="HJ163" i="3"/>
  <c r="HC163" i="3"/>
  <c r="GV163" i="3"/>
  <c r="GO163" i="3"/>
  <c r="GH163" i="3"/>
  <c r="GA163" i="3"/>
  <c r="FT163" i="3"/>
  <c r="FM163" i="3"/>
  <c r="FF163" i="3"/>
  <c r="EY163" i="3"/>
  <c r="ER163" i="3"/>
  <c r="EK163" i="3"/>
  <c r="ED163" i="3"/>
  <c r="DW163" i="3"/>
  <c r="DP163" i="3"/>
  <c r="DI163" i="3"/>
  <c r="DB163" i="3"/>
  <c r="CU163" i="3"/>
  <c r="CN163" i="3"/>
  <c r="CG163" i="3"/>
  <c r="BZ163" i="3"/>
  <c r="BS163" i="3"/>
  <c r="BL163" i="3"/>
  <c r="BE163" i="3"/>
  <c r="AX163" i="3"/>
  <c r="AQ163" i="3"/>
  <c r="AJ163" i="3"/>
  <c r="AC163" i="3"/>
  <c r="V163" i="3"/>
  <c r="O163" i="3"/>
  <c r="HX162" i="3"/>
  <c r="HQ162" i="3"/>
  <c r="HJ162" i="3"/>
  <c r="HC162" i="3"/>
  <c r="GV162" i="3"/>
  <c r="GO162" i="3"/>
  <c r="GH162" i="3"/>
  <c r="GA162" i="3"/>
  <c r="FT162" i="3"/>
  <c r="FM162" i="3"/>
  <c r="FF162" i="3"/>
  <c r="EY162" i="3"/>
  <c r="ER162" i="3"/>
  <c r="EK162" i="3"/>
  <c r="ED162" i="3"/>
  <c r="DW162" i="3"/>
  <c r="DP162" i="3"/>
  <c r="DI162" i="3"/>
  <c r="DB162" i="3"/>
  <c r="CU162" i="3"/>
  <c r="CN162" i="3"/>
  <c r="CG162" i="3"/>
  <c r="BZ162" i="3"/>
  <c r="BS162" i="3"/>
  <c r="BL162" i="3"/>
  <c r="BE162" i="3"/>
  <c r="AX162" i="3"/>
  <c r="AQ162" i="3"/>
  <c r="AJ162" i="3"/>
  <c r="AC162" i="3"/>
  <c r="V162" i="3"/>
  <c r="O162" i="3"/>
  <c r="HX161" i="3"/>
  <c r="HQ161" i="3"/>
  <c r="HJ161" i="3"/>
  <c r="HC161" i="3"/>
  <c r="GV161" i="3"/>
  <c r="GO161" i="3"/>
  <c r="GH161" i="3"/>
  <c r="GA161" i="3"/>
  <c r="FT161" i="3"/>
  <c r="FM161" i="3"/>
  <c r="FF161" i="3"/>
  <c r="EY161" i="3"/>
  <c r="ER161" i="3"/>
  <c r="EK161" i="3"/>
  <c r="ED161" i="3"/>
  <c r="DW161" i="3"/>
  <c r="DP161" i="3"/>
  <c r="DI161" i="3"/>
  <c r="DB161" i="3"/>
  <c r="CU161" i="3"/>
  <c r="CN161" i="3"/>
  <c r="CG161" i="3"/>
  <c r="BZ161" i="3"/>
  <c r="BS161" i="3"/>
  <c r="BL161" i="3"/>
  <c r="BE161" i="3"/>
  <c r="AX161" i="3"/>
  <c r="AQ161" i="3"/>
  <c r="AJ161" i="3"/>
  <c r="AC161" i="3"/>
  <c r="V161" i="3"/>
  <c r="O161" i="3"/>
  <c r="HX160" i="3"/>
  <c r="HQ160" i="3"/>
  <c r="HJ160" i="3"/>
  <c r="HC160" i="3"/>
  <c r="GV160" i="3"/>
  <c r="GO160" i="3"/>
  <c r="GH160" i="3"/>
  <c r="GA160" i="3"/>
  <c r="FT160" i="3"/>
  <c r="FM160" i="3"/>
  <c r="FF160" i="3"/>
  <c r="EY160" i="3"/>
  <c r="ER160" i="3"/>
  <c r="EK160" i="3"/>
  <c r="ED160" i="3"/>
  <c r="DW160" i="3"/>
  <c r="DP160" i="3"/>
  <c r="DI160" i="3"/>
  <c r="DB160" i="3"/>
  <c r="CU160" i="3"/>
  <c r="CN160" i="3"/>
  <c r="CG160" i="3"/>
  <c r="BZ160" i="3"/>
  <c r="BS160" i="3"/>
  <c r="BL160" i="3"/>
  <c r="BE160" i="3"/>
  <c r="AX160" i="3"/>
  <c r="AQ160" i="3"/>
  <c r="AJ160" i="3"/>
  <c r="AC160" i="3"/>
  <c r="V160" i="3"/>
  <c r="O160" i="3"/>
  <c r="HX159" i="3"/>
  <c r="HQ159" i="3"/>
  <c r="HJ159" i="3"/>
  <c r="HC159" i="3"/>
  <c r="GV159" i="3"/>
  <c r="GO159" i="3"/>
  <c r="GH159" i="3"/>
  <c r="GA159" i="3"/>
  <c r="FT159" i="3"/>
  <c r="FM159" i="3"/>
  <c r="FF159" i="3"/>
  <c r="EY159" i="3"/>
  <c r="ER159" i="3"/>
  <c r="EK159" i="3"/>
  <c r="ED159" i="3"/>
  <c r="DW159" i="3"/>
  <c r="DP159" i="3"/>
  <c r="DI159" i="3"/>
  <c r="DB159" i="3"/>
  <c r="CU159" i="3"/>
  <c r="CN159" i="3"/>
  <c r="CG159" i="3"/>
  <c r="BZ159" i="3"/>
  <c r="BS159" i="3"/>
  <c r="BL159" i="3"/>
  <c r="BE159" i="3"/>
  <c r="AX159" i="3"/>
  <c r="AQ159" i="3"/>
  <c r="AJ159" i="3"/>
  <c r="AC159" i="3"/>
  <c r="V159" i="3"/>
  <c r="O159" i="3"/>
  <c r="HX158" i="3"/>
  <c r="HQ158" i="3"/>
  <c r="HJ158" i="3"/>
  <c r="HC158" i="3"/>
  <c r="GV158" i="3"/>
  <c r="GO158" i="3"/>
  <c r="GH158" i="3"/>
  <c r="GA158" i="3"/>
  <c r="FT158" i="3"/>
  <c r="FM158" i="3"/>
  <c r="FF158" i="3"/>
  <c r="EY158" i="3"/>
  <c r="ER158" i="3"/>
  <c r="EK158" i="3"/>
  <c r="ED158" i="3"/>
  <c r="DW158" i="3"/>
  <c r="DP158" i="3"/>
  <c r="DI158" i="3"/>
  <c r="DB158" i="3"/>
  <c r="CU158" i="3"/>
  <c r="CN158" i="3"/>
  <c r="CG158" i="3"/>
  <c r="BZ158" i="3"/>
  <c r="BS158" i="3"/>
  <c r="BL158" i="3"/>
  <c r="BE158" i="3"/>
  <c r="AX158" i="3"/>
  <c r="AQ158" i="3"/>
  <c r="AJ158" i="3"/>
  <c r="AC158" i="3"/>
  <c r="V158" i="3"/>
  <c r="O158" i="3"/>
  <c r="HX157" i="3"/>
  <c r="HQ157" i="3"/>
  <c r="HJ157" i="3"/>
  <c r="HC157" i="3"/>
  <c r="GV157" i="3"/>
  <c r="GO157" i="3"/>
  <c r="GH157" i="3"/>
  <c r="GA157" i="3"/>
  <c r="FT157" i="3"/>
  <c r="FM157" i="3"/>
  <c r="FF157" i="3"/>
  <c r="EY157" i="3"/>
  <c r="ER157" i="3"/>
  <c r="EK157" i="3"/>
  <c r="ED157" i="3"/>
  <c r="DW157" i="3"/>
  <c r="DP157" i="3"/>
  <c r="DI157" i="3"/>
  <c r="DB157" i="3"/>
  <c r="CU157" i="3"/>
  <c r="CN157" i="3"/>
  <c r="CG157" i="3"/>
  <c r="BZ157" i="3"/>
  <c r="BS157" i="3"/>
  <c r="BL157" i="3"/>
  <c r="BE157" i="3"/>
  <c r="AX157" i="3"/>
  <c r="AQ157" i="3"/>
  <c r="AJ157" i="3"/>
  <c r="AC157" i="3"/>
  <c r="V157" i="3"/>
  <c r="O157" i="3"/>
  <c r="HX156" i="3"/>
  <c r="HQ156" i="3"/>
  <c r="HJ156" i="3"/>
  <c r="HC156" i="3"/>
  <c r="GV156" i="3"/>
  <c r="GO156" i="3"/>
  <c r="GH156" i="3"/>
  <c r="GA156" i="3"/>
  <c r="FT156" i="3"/>
  <c r="FM156" i="3"/>
  <c r="FF156" i="3"/>
  <c r="EY156" i="3"/>
  <c r="ER156" i="3"/>
  <c r="EK156" i="3"/>
  <c r="ED156" i="3"/>
  <c r="DW156" i="3"/>
  <c r="DP156" i="3"/>
  <c r="DI156" i="3"/>
  <c r="DB156" i="3"/>
  <c r="CU156" i="3"/>
  <c r="CN156" i="3"/>
  <c r="CG156" i="3"/>
  <c r="BZ156" i="3"/>
  <c r="BS156" i="3"/>
  <c r="BL156" i="3"/>
  <c r="BE156" i="3"/>
  <c r="AX156" i="3"/>
  <c r="AQ156" i="3"/>
  <c r="AJ156" i="3"/>
  <c r="AC156" i="3"/>
  <c r="V156" i="3"/>
  <c r="O156" i="3"/>
  <c r="HX155" i="3"/>
  <c r="HQ155" i="3"/>
  <c r="HJ155" i="3"/>
  <c r="HC155" i="3"/>
  <c r="GV155" i="3"/>
  <c r="GO155" i="3"/>
  <c r="GH155" i="3"/>
  <c r="GA155" i="3"/>
  <c r="FT155" i="3"/>
  <c r="FM155" i="3"/>
  <c r="FF155" i="3"/>
  <c r="EY155" i="3"/>
  <c r="ER155" i="3"/>
  <c r="EK155" i="3"/>
  <c r="ED155" i="3"/>
  <c r="DW155" i="3"/>
  <c r="DP155" i="3"/>
  <c r="DI155" i="3"/>
  <c r="DB155" i="3"/>
  <c r="CU155" i="3"/>
  <c r="CN155" i="3"/>
  <c r="CG155" i="3"/>
  <c r="BZ155" i="3"/>
  <c r="BS155" i="3"/>
  <c r="BL155" i="3"/>
  <c r="BE155" i="3"/>
  <c r="AX155" i="3"/>
  <c r="AQ155" i="3"/>
  <c r="AJ155" i="3"/>
  <c r="AC155" i="3"/>
  <c r="V155" i="3"/>
  <c r="O155" i="3"/>
  <c r="HX154" i="3"/>
  <c r="HQ154" i="3"/>
  <c r="HJ154" i="3"/>
  <c r="HC154" i="3"/>
  <c r="GV154" i="3"/>
  <c r="GO154" i="3"/>
  <c r="GH154" i="3"/>
  <c r="GA154" i="3"/>
  <c r="FT154" i="3"/>
  <c r="FM154" i="3"/>
  <c r="FF154" i="3"/>
  <c r="EY154" i="3"/>
  <c r="ER154" i="3"/>
  <c r="EK154" i="3"/>
  <c r="ED154" i="3"/>
  <c r="DW154" i="3"/>
  <c r="DP154" i="3"/>
  <c r="DI154" i="3"/>
  <c r="DB154" i="3"/>
  <c r="CU154" i="3"/>
  <c r="CN154" i="3"/>
  <c r="CG154" i="3"/>
  <c r="BZ154" i="3"/>
  <c r="BS154" i="3"/>
  <c r="BL154" i="3"/>
  <c r="BE154" i="3"/>
  <c r="AX154" i="3"/>
  <c r="AQ154" i="3"/>
  <c r="AJ154" i="3"/>
  <c r="AC154" i="3"/>
  <c r="V154" i="3"/>
  <c r="O154" i="3"/>
  <c r="HX153" i="3"/>
  <c r="HQ153" i="3"/>
  <c r="HJ153" i="3"/>
  <c r="HC153" i="3"/>
  <c r="GV153" i="3"/>
  <c r="GO153" i="3"/>
  <c r="GH153" i="3"/>
  <c r="GA153" i="3"/>
  <c r="FT153" i="3"/>
  <c r="FM153" i="3"/>
  <c r="FF153" i="3"/>
  <c r="EY153" i="3"/>
  <c r="ER153" i="3"/>
  <c r="EK153" i="3"/>
  <c r="ED153" i="3"/>
  <c r="DW153" i="3"/>
  <c r="DP153" i="3"/>
  <c r="DI153" i="3"/>
  <c r="DB153" i="3"/>
  <c r="CU153" i="3"/>
  <c r="CN153" i="3"/>
  <c r="CG153" i="3"/>
  <c r="BZ153" i="3"/>
  <c r="BS153" i="3"/>
  <c r="BL153" i="3"/>
  <c r="BE153" i="3"/>
  <c r="AX153" i="3"/>
  <c r="AQ153" i="3"/>
  <c r="AJ153" i="3"/>
  <c r="AC153" i="3"/>
  <c r="V153" i="3"/>
  <c r="O153" i="3"/>
  <c r="HX152" i="3"/>
  <c r="HQ152" i="3"/>
  <c r="HJ152" i="3"/>
  <c r="HC152" i="3"/>
  <c r="GV152" i="3"/>
  <c r="GO152" i="3"/>
  <c r="GH152" i="3"/>
  <c r="GA152" i="3"/>
  <c r="FT152" i="3"/>
  <c r="FM152" i="3"/>
  <c r="FF152" i="3"/>
  <c r="EY152" i="3"/>
  <c r="ER152" i="3"/>
  <c r="EK152" i="3"/>
  <c r="ED152" i="3"/>
  <c r="DW152" i="3"/>
  <c r="DP152" i="3"/>
  <c r="DI152" i="3"/>
  <c r="DB152" i="3"/>
  <c r="CU152" i="3"/>
  <c r="CN152" i="3"/>
  <c r="CG152" i="3"/>
  <c r="BZ152" i="3"/>
  <c r="BS152" i="3"/>
  <c r="BL152" i="3"/>
  <c r="BE152" i="3"/>
  <c r="AX152" i="3"/>
  <c r="AQ152" i="3"/>
  <c r="AJ152" i="3"/>
  <c r="AC152" i="3"/>
  <c r="V152" i="3"/>
  <c r="O152" i="3"/>
  <c r="HX151" i="3"/>
  <c r="HQ151" i="3"/>
  <c r="HJ151" i="3"/>
  <c r="HC151" i="3"/>
  <c r="GV151" i="3"/>
  <c r="GO151" i="3"/>
  <c r="GH151" i="3"/>
  <c r="GA151" i="3"/>
  <c r="FT151" i="3"/>
  <c r="FM151" i="3"/>
  <c r="FF151" i="3"/>
  <c r="EY151" i="3"/>
  <c r="ER151" i="3"/>
  <c r="EK151" i="3"/>
  <c r="ED151" i="3"/>
  <c r="DW151" i="3"/>
  <c r="DP151" i="3"/>
  <c r="DI151" i="3"/>
  <c r="DB151" i="3"/>
  <c r="CU151" i="3"/>
  <c r="CN151" i="3"/>
  <c r="CG151" i="3"/>
  <c r="BZ151" i="3"/>
  <c r="BS151" i="3"/>
  <c r="BL151" i="3"/>
  <c r="BE151" i="3"/>
  <c r="AX151" i="3"/>
  <c r="AQ151" i="3"/>
  <c r="AJ151" i="3"/>
  <c r="AC151" i="3"/>
  <c r="V151" i="3"/>
  <c r="O151" i="3"/>
  <c r="HX150" i="3"/>
  <c r="HQ150" i="3"/>
  <c r="HJ150" i="3"/>
  <c r="HC150" i="3"/>
  <c r="GV150" i="3"/>
  <c r="GO150" i="3"/>
  <c r="GH150" i="3"/>
  <c r="GA150" i="3"/>
  <c r="FT150" i="3"/>
  <c r="FM150" i="3"/>
  <c r="FF150" i="3"/>
  <c r="EY150" i="3"/>
  <c r="ER150" i="3"/>
  <c r="EK150" i="3"/>
  <c r="ED150" i="3"/>
  <c r="DW150" i="3"/>
  <c r="DP150" i="3"/>
  <c r="DI150" i="3"/>
  <c r="DB150" i="3"/>
  <c r="CU150" i="3"/>
  <c r="CN150" i="3"/>
  <c r="CG150" i="3"/>
  <c r="BZ150" i="3"/>
  <c r="BS150" i="3"/>
  <c r="BL150" i="3"/>
  <c r="BE150" i="3"/>
  <c r="AX150" i="3"/>
  <c r="AQ150" i="3"/>
  <c r="AJ150" i="3"/>
  <c r="AC150" i="3"/>
  <c r="V150" i="3"/>
  <c r="O150" i="3"/>
  <c r="HX149" i="3"/>
  <c r="HQ149" i="3"/>
  <c r="HJ149" i="3"/>
  <c r="HC149" i="3"/>
  <c r="GV149" i="3"/>
  <c r="GO149" i="3"/>
  <c r="GH149" i="3"/>
  <c r="GA149" i="3"/>
  <c r="FT149" i="3"/>
  <c r="FM149" i="3"/>
  <c r="FF149" i="3"/>
  <c r="EY149" i="3"/>
  <c r="ER149" i="3"/>
  <c r="EK149" i="3"/>
  <c r="ED149" i="3"/>
  <c r="DW149" i="3"/>
  <c r="DP149" i="3"/>
  <c r="DI149" i="3"/>
  <c r="DB149" i="3"/>
  <c r="CU149" i="3"/>
  <c r="CN149" i="3"/>
  <c r="CG149" i="3"/>
  <c r="BZ149" i="3"/>
  <c r="BS149" i="3"/>
  <c r="BL149" i="3"/>
  <c r="BE149" i="3"/>
  <c r="AX149" i="3"/>
  <c r="AQ149" i="3"/>
  <c r="AJ149" i="3"/>
  <c r="AC149" i="3"/>
  <c r="V149" i="3"/>
  <c r="O149" i="3"/>
  <c r="HX148" i="3"/>
  <c r="HQ148" i="3"/>
  <c r="HJ148" i="3"/>
  <c r="HC148" i="3"/>
  <c r="GV148" i="3"/>
  <c r="GO148" i="3"/>
  <c r="GH148" i="3"/>
  <c r="GA148" i="3"/>
  <c r="FT148" i="3"/>
  <c r="FM148" i="3"/>
  <c r="FF148" i="3"/>
  <c r="EY148" i="3"/>
  <c r="ER148" i="3"/>
  <c r="EK148" i="3"/>
  <c r="ED148" i="3"/>
  <c r="DW148" i="3"/>
  <c r="DP148" i="3"/>
  <c r="DI148" i="3"/>
  <c r="DB148" i="3"/>
  <c r="CU148" i="3"/>
  <c r="CN148" i="3"/>
  <c r="CG148" i="3"/>
  <c r="BZ148" i="3"/>
  <c r="BS148" i="3"/>
  <c r="BL148" i="3"/>
  <c r="BE148" i="3"/>
  <c r="AX148" i="3"/>
  <c r="AQ148" i="3"/>
  <c r="AJ148" i="3"/>
  <c r="AC148" i="3"/>
  <c r="V148" i="3"/>
  <c r="O148" i="3"/>
  <c r="HX147" i="3"/>
  <c r="HQ147" i="3"/>
  <c r="HJ147" i="3"/>
  <c r="HC147" i="3"/>
  <c r="GV147" i="3"/>
  <c r="GO147" i="3"/>
  <c r="GH147" i="3"/>
  <c r="GA147" i="3"/>
  <c r="FT147" i="3"/>
  <c r="FM147" i="3"/>
  <c r="FF147" i="3"/>
  <c r="EY147" i="3"/>
  <c r="ER147" i="3"/>
  <c r="EK147" i="3"/>
  <c r="ED147" i="3"/>
  <c r="DW147" i="3"/>
  <c r="DP147" i="3"/>
  <c r="DI147" i="3"/>
  <c r="DB147" i="3"/>
  <c r="CU147" i="3"/>
  <c r="CN147" i="3"/>
  <c r="CG147" i="3"/>
  <c r="BZ147" i="3"/>
  <c r="BS147" i="3"/>
  <c r="BL147" i="3"/>
  <c r="BE147" i="3"/>
  <c r="AX147" i="3"/>
  <c r="AQ147" i="3"/>
  <c r="AJ147" i="3"/>
  <c r="AC147" i="3"/>
  <c r="V147" i="3"/>
  <c r="O147" i="3"/>
  <c r="HX146" i="3"/>
  <c r="HQ146" i="3"/>
  <c r="HJ146" i="3"/>
  <c r="HC146" i="3"/>
  <c r="GV146" i="3"/>
  <c r="GO146" i="3"/>
  <c r="GH146" i="3"/>
  <c r="GA146" i="3"/>
  <c r="FT146" i="3"/>
  <c r="FM146" i="3"/>
  <c r="FF146" i="3"/>
  <c r="EY146" i="3"/>
  <c r="ER146" i="3"/>
  <c r="EK146" i="3"/>
  <c r="ED146" i="3"/>
  <c r="DW146" i="3"/>
  <c r="DP146" i="3"/>
  <c r="DI146" i="3"/>
  <c r="DB146" i="3"/>
  <c r="CU146" i="3"/>
  <c r="CN146" i="3"/>
  <c r="CG146" i="3"/>
  <c r="BZ146" i="3"/>
  <c r="BS146" i="3"/>
  <c r="BL146" i="3"/>
  <c r="BE146" i="3"/>
  <c r="AX146" i="3"/>
  <c r="AQ146" i="3"/>
  <c r="AJ146" i="3"/>
  <c r="AC146" i="3"/>
  <c r="V146" i="3"/>
  <c r="O146" i="3"/>
  <c r="HX145" i="3"/>
  <c r="HQ145" i="3"/>
  <c r="HJ145" i="3"/>
  <c r="HC145" i="3"/>
  <c r="GV145" i="3"/>
  <c r="GO145" i="3"/>
  <c r="GH145" i="3"/>
  <c r="GA145" i="3"/>
  <c r="FT145" i="3"/>
  <c r="FM145" i="3"/>
  <c r="FF145" i="3"/>
  <c r="EY145" i="3"/>
  <c r="ER145" i="3"/>
  <c r="EK145" i="3"/>
  <c r="ED145" i="3"/>
  <c r="DW145" i="3"/>
  <c r="DP145" i="3"/>
  <c r="DI145" i="3"/>
  <c r="DB145" i="3"/>
  <c r="CU145" i="3"/>
  <c r="CN145" i="3"/>
  <c r="CG145" i="3"/>
  <c r="BZ145" i="3"/>
  <c r="BS145" i="3"/>
  <c r="BL145" i="3"/>
  <c r="BE145" i="3"/>
  <c r="AX145" i="3"/>
  <c r="AQ145" i="3"/>
  <c r="AJ145" i="3"/>
  <c r="AC145" i="3"/>
  <c r="V145" i="3"/>
  <c r="O145" i="3"/>
  <c r="HX144" i="3"/>
  <c r="HQ144" i="3"/>
  <c r="HJ144" i="3"/>
  <c r="HC144" i="3"/>
  <c r="GV144" i="3"/>
  <c r="GO144" i="3"/>
  <c r="GH144" i="3"/>
  <c r="GA144" i="3"/>
  <c r="FT144" i="3"/>
  <c r="FM144" i="3"/>
  <c r="FF144" i="3"/>
  <c r="EY144" i="3"/>
  <c r="ER144" i="3"/>
  <c r="EK144" i="3"/>
  <c r="ED144" i="3"/>
  <c r="DW144" i="3"/>
  <c r="DP144" i="3"/>
  <c r="DI144" i="3"/>
  <c r="DB144" i="3"/>
  <c r="CU144" i="3"/>
  <c r="CN144" i="3"/>
  <c r="CG144" i="3"/>
  <c r="BZ144" i="3"/>
  <c r="BS144" i="3"/>
  <c r="BL144" i="3"/>
  <c r="BE144" i="3"/>
  <c r="AX144" i="3"/>
  <c r="AQ144" i="3"/>
  <c r="AJ144" i="3"/>
  <c r="AC144" i="3"/>
  <c r="V144" i="3"/>
  <c r="O144" i="3"/>
  <c r="HX143" i="3"/>
  <c r="HQ143" i="3"/>
  <c r="HJ143" i="3"/>
  <c r="HC143" i="3"/>
  <c r="GV143" i="3"/>
  <c r="GO143" i="3"/>
  <c r="GH143" i="3"/>
  <c r="GA143" i="3"/>
  <c r="FT143" i="3"/>
  <c r="FM143" i="3"/>
  <c r="FF143" i="3"/>
  <c r="EY143" i="3"/>
  <c r="ER143" i="3"/>
  <c r="EK143" i="3"/>
  <c r="ED143" i="3"/>
  <c r="DW143" i="3"/>
  <c r="DP143" i="3"/>
  <c r="DI143" i="3"/>
  <c r="DB143" i="3"/>
  <c r="CU143" i="3"/>
  <c r="CN143" i="3"/>
  <c r="CG143" i="3"/>
  <c r="BZ143" i="3"/>
  <c r="BS143" i="3"/>
  <c r="BL143" i="3"/>
  <c r="BE143" i="3"/>
  <c r="AX143" i="3"/>
  <c r="AQ143" i="3"/>
  <c r="AJ143" i="3"/>
  <c r="AC143" i="3"/>
  <c r="V143" i="3"/>
  <c r="O143" i="3"/>
  <c r="HX142" i="3"/>
  <c r="HQ142" i="3"/>
  <c r="HJ142" i="3"/>
  <c r="HC142" i="3"/>
  <c r="GV142" i="3"/>
  <c r="GO142" i="3"/>
  <c r="GH142" i="3"/>
  <c r="GA142" i="3"/>
  <c r="FT142" i="3"/>
  <c r="FM142" i="3"/>
  <c r="FF142" i="3"/>
  <c r="EY142" i="3"/>
  <c r="ER142" i="3"/>
  <c r="EK142" i="3"/>
  <c r="ED142" i="3"/>
  <c r="DW142" i="3"/>
  <c r="DP142" i="3"/>
  <c r="DI142" i="3"/>
  <c r="DB142" i="3"/>
  <c r="CU142" i="3"/>
  <c r="CN142" i="3"/>
  <c r="CG142" i="3"/>
  <c r="BZ142" i="3"/>
  <c r="BS142" i="3"/>
  <c r="BL142" i="3"/>
  <c r="BE142" i="3"/>
  <c r="AX142" i="3"/>
  <c r="AQ142" i="3"/>
  <c r="AJ142" i="3"/>
  <c r="AC142" i="3"/>
  <c r="V142" i="3"/>
  <c r="O142" i="3"/>
  <c r="HX141" i="3"/>
  <c r="HQ141" i="3"/>
  <c r="HJ141" i="3"/>
  <c r="HC141" i="3"/>
  <c r="GV141" i="3"/>
  <c r="GO141" i="3"/>
  <c r="GH141" i="3"/>
  <c r="GA141" i="3"/>
  <c r="FT141" i="3"/>
  <c r="FM141" i="3"/>
  <c r="FF141" i="3"/>
  <c r="EY141" i="3"/>
  <c r="ER141" i="3"/>
  <c r="EK141" i="3"/>
  <c r="ED141" i="3"/>
  <c r="DW141" i="3"/>
  <c r="DP141" i="3"/>
  <c r="DI141" i="3"/>
  <c r="DB141" i="3"/>
  <c r="CU141" i="3"/>
  <c r="CN141" i="3"/>
  <c r="CG141" i="3"/>
  <c r="BZ141" i="3"/>
  <c r="BS141" i="3"/>
  <c r="BL141" i="3"/>
  <c r="BE141" i="3"/>
  <c r="AX141" i="3"/>
  <c r="AQ141" i="3"/>
  <c r="AJ141" i="3"/>
  <c r="AC141" i="3"/>
  <c r="V141" i="3"/>
  <c r="O141" i="3"/>
  <c r="HX140" i="3"/>
  <c r="HQ140" i="3"/>
  <c r="HJ140" i="3"/>
  <c r="HC140" i="3"/>
  <c r="GV140" i="3"/>
  <c r="GO140" i="3"/>
  <c r="GH140" i="3"/>
  <c r="GA140" i="3"/>
  <c r="FT140" i="3"/>
  <c r="FM140" i="3"/>
  <c r="FF140" i="3"/>
  <c r="EY140" i="3"/>
  <c r="ER140" i="3"/>
  <c r="EK140" i="3"/>
  <c r="ED140" i="3"/>
  <c r="DW140" i="3"/>
  <c r="DP140" i="3"/>
  <c r="DI140" i="3"/>
  <c r="DB140" i="3"/>
  <c r="CU140" i="3"/>
  <c r="CN140" i="3"/>
  <c r="CG140" i="3"/>
  <c r="BZ140" i="3"/>
  <c r="BS140" i="3"/>
  <c r="BL140" i="3"/>
  <c r="BE140" i="3"/>
  <c r="AX140" i="3"/>
  <c r="AQ140" i="3"/>
  <c r="AJ140" i="3"/>
  <c r="AC140" i="3"/>
  <c r="V140" i="3"/>
  <c r="O140" i="3"/>
  <c r="HX139" i="3"/>
  <c r="HQ139" i="3"/>
  <c r="HJ139" i="3"/>
  <c r="HC139" i="3"/>
  <c r="GV139" i="3"/>
  <c r="GO139" i="3"/>
  <c r="GH139" i="3"/>
  <c r="GA139" i="3"/>
  <c r="FT139" i="3"/>
  <c r="FM139" i="3"/>
  <c r="FF139" i="3"/>
  <c r="EY139" i="3"/>
  <c r="ER139" i="3"/>
  <c r="EK139" i="3"/>
  <c r="ED139" i="3"/>
  <c r="DW139" i="3"/>
  <c r="DP139" i="3"/>
  <c r="DI139" i="3"/>
  <c r="DB139" i="3"/>
  <c r="CU139" i="3"/>
  <c r="CN139" i="3"/>
  <c r="CG139" i="3"/>
  <c r="BZ139" i="3"/>
  <c r="BS139" i="3"/>
  <c r="BL139" i="3"/>
  <c r="BE139" i="3"/>
  <c r="AX139" i="3"/>
  <c r="AQ139" i="3"/>
  <c r="AJ139" i="3"/>
  <c r="AC139" i="3"/>
  <c r="V139" i="3"/>
  <c r="O139" i="3"/>
  <c r="HX138" i="3"/>
  <c r="HQ138" i="3"/>
  <c r="HJ138" i="3"/>
  <c r="HC138" i="3"/>
  <c r="GV138" i="3"/>
  <c r="GO138" i="3"/>
  <c r="GH138" i="3"/>
  <c r="GA138" i="3"/>
  <c r="FT138" i="3"/>
  <c r="FM138" i="3"/>
  <c r="FF138" i="3"/>
  <c r="EY138" i="3"/>
  <c r="ER138" i="3"/>
  <c r="EK138" i="3"/>
  <c r="ED138" i="3"/>
  <c r="DW138" i="3"/>
  <c r="DP138" i="3"/>
  <c r="DI138" i="3"/>
  <c r="DB138" i="3"/>
  <c r="CU138" i="3"/>
  <c r="CN138" i="3"/>
  <c r="CG138" i="3"/>
  <c r="BZ138" i="3"/>
  <c r="BS138" i="3"/>
  <c r="BL138" i="3"/>
  <c r="BE138" i="3"/>
  <c r="AX138" i="3"/>
  <c r="AQ138" i="3"/>
  <c r="AJ138" i="3"/>
  <c r="AC138" i="3"/>
  <c r="V138" i="3"/>
  <c r="O138" i="3"/>
  <c r="HX137" i="3"/>
  <c r="HQ137" i="3"/>
  <c r="HJ137" i="3"/>
  <c r="HC137" i="3"/>
  <c r="GV137" i="3"/>
  <c r="GO137" i="3"/>
  <c r="GH137" i="3"/>
  <c r="GA137" i="3"/>
  <c r="FT137" i="3"/>
  <c r="FM137" i="3"/>
  <c r="FF137" i="3"/>
  <c r="EY137" i="3"/>
  <c r="ER137" i="3"/>
  <c r="EK137" i="3"/>
  <c r="ED137" i="3"/>
  <c r="DW137" i="3"/>
  <c r="DP137" i="3"/>
  <c r="DI137" i="3"/>
  <c r="DB137" i="3"/>
  <c r="CU137" i="3"/>
  <c r="CN137" i="3"/>
  <c r="CG137" i="3"/>
  <c r="BZ137" i="3"/>
  <c r="BS137" i="3"/>
  <c r="BL137" i="3"/>
  <c r="BE137" i="3"/>
  <c r="AX137" i="3"/>
  <c r="AQ137" i="3"/>
  <c r="AJ137" i="3"/>
  <c r="AC137" i="3"/>
  <c r="V137" i="3"/>
  <c r="O137" i="3"/>
  <c r="HX136" i="3"/>
  <c r="HQ136" i="3"/>
  <c r="HJ136" i="3"/>
  <c r="HC136" i="3"/>
  <c r="GV136" i="3"/>
  <c r="GO136" i="3"/>
  <c r="GH136" i="3"/>
  <c r="GA136" i="3"/>
  <c r="FT136" i="3"/>
  <c r="FM136" i="3"/>
  <c r="FF136" i="3"/>
  <c r="EY136" i="3"/>
  <c r="ER136" i="3"/>
  <c r="EK136" i="3"/>
  <c r="ED136" i="3"/>
  <c r="DW136" i="3"/>
  <c r="DP136" i="3"/>
  <c r="DI136" i="3"/>
  <c r="DB136" i="3"/>
  <c r="CU136" i="3"/>
  <c r="CN136" i="3"/>
  <c r="CG136" i="3"/>
  <c r="BZ136" i="3"/>
  <c r="BS136" i="3"/>
  <c r="BL136" i="3"/>
  <c r="BE136" i="3"/>
  <c r="AX136" i="3"/>
  <c r="AQ136" i="3"/>
  <c r="AJ136" i="3"/>
  <c r="AC136" i="3"/>
  <c r="V136" i="3"/>
  <c r="O136" i="3"/>
  <c r="HX135" i="3"/>
  <c r="HQ135" i="3"/>
  <c r="HJ135" i="3"/>
  <c r="HC135" i="3"/>
  <c r="GV135" i="3"/>
  <c r="GO135" i="3"/>
  <c r="GH135" i="3"/>
  <c r="GA135" i="3"/>
  <c r="FT135" i="3"/>
  <c r="FM135" i="3"/>
  <c r="FF135" i="3"/>
  <c r="EY135" i="3"/>
  <c r="ER135" i="3"/>
  <c r="EK135" i="3"/>
  <c r="ED135" i="3"/>
  <c r="DW135" i="3"/>
  <c r="DP135" i="3"/>
  <c r="DI135" i="3"/>
  <c r="DB135" i="3"/>
  <c r="CU135" i="3"/>
  <c r="CN135" i="3"/>
  <c r="CG135" i="3"/>
  <c r="BZ135" i="3"/>
  <c r="BS135" i="3"/>
  <c r="BL135" i="3"/>
  <c r="BE135" i="3"/>
  <c r="AX135" i="3"/>
  <c r="AQ135" i="3"/>
  <c r="AJ135" i="3"/>
  <c r="AC135" i="3"/>
  <c r="V135" i="3"/>
  <c r="O135" i="3"/>
  <c r="HX134" i="3"/>
  <c r="HQ134" i="3"/>
  <c r="HJ134" i="3"/>
  <c r="HC134" i="3"/>
  <c r="GV134" i="3"/>
  <c r="GO134" i="3"/>
  <c r="GH134" i="3"/>
  <c r="GA134" i="3"/>
  <c r="FT134" i="3"/>
  <c r="FM134" i="3"/>
  <c r="FF134" i="3"/>
  <c r="EY134" i="3"/>
  <c r="ER134" i="3"/>
  <c r="EK134" i="3"/>
  <c r="ED134" i="3"/>
  <c r="DW134" i="3"/>
  <c r="DP134" i="3"/>
  <c r="DI134" i="3"/>
  <c r="DB134" i="3"/>
  <c r="CU134" i="3"/>
  <c r="CN134" i="3"/>
  <c r="CG134" i="3"/>
  <c r="BZ134" i="3"/>
  <c r="BS134" i="3"/>
  <c r="BL134" i="3"/>
  <c r="BE134" i="3"/>
  <c r="AX134" i="3"/>
  <c r="AQ134" i="3"/>
  <c r="AJ134" i="3"/>
  <c r="AC134" i="3"/>
  <c r="V134" i="3"/>
  <c r="O134" i="3"/>
  <c r="HX133" i="3"/>
  <c r="HQ133" i="3"/>
  <c r="HJ133" i="3"/>
  <c r="HC133" i="3"/>
  <c r="GV133" i="3"/>
  <c r="GO133" i="3"/>
  <c r="GH133" i="3"/>
  <c r="GA133" i="3"/>
  <c r="FT133" i="3"/>
  <c r="FM133" i="3"/>
  <c r="FF133" i="3"/>
  <c r="EY133" i="3"/>
  <c r="ER133" i="3"/>
  <c r="EK133" i="3"/>
  <c r="ED133" i="3"/>
  <c r="DW133" i="3"/>
  <c r="DP133" i="3"/>
  <c r="DI133" i="3"/>
  <c r="DB133" i="3"/>
  <c r="CU133" i="3"/>
  <c r="CN133" i="3"/>
  <c r="CG133" i="3"/>
  <c r="BZ133" i="3"/>
  <c r="BS133" i="3"/>
  <c r="BL133" i="3"/>
  <c r="BE133" i="3"/>
  <c r="AX133" i="3"/>
  <c r="AQ133" i="3"/>
  <c r="AJ133" i="3"/>
  <c r="AC133" i="3"/>
  <c r="V133" i="3"/>
  <c r="O133" i="3"/>
  <c r="HX132" i="3"/>
  <c r="HQ132" i="3"/>
  <c r="HJ132" i="3"/>
  <c r="HC132" i="3"/>
  <c r="GV132" i="3"/>
  <c r="GO132" i="3"/>
  <c r="GH132" i="3"/>
  <c r="GA132" i="3"/>
  <c r="FT132" i="3"/>
  <c r="FM132" i="3"/>
  <c r="FF132" i="3"/>
  <c r="EY132" i="3"/>
  <c r="ER132" i="3"/>
  <c r="EK132" i="3"/>
  <c r="ED132" i="3"/>
  <c r="DW132" i="3"/>
  <c r="DP132" i="3"/>
  <c r="DI132" i="3"/>
  <c r="DB132" i="3"/>
  <c r="CU132" i="3"/>
  <c r="CN132" i="3"/>
  <c r="CG132" i="3"/>
  <c r="BZ132" i="3"/>
  <c r="BS132" i="3"/>
  <c r="BL132" i="3"/>
  <c r="BE132" i="3"/>
  <c r="AX132" i="3"/>
  <c r="AQ132" i="3"/>
  <c r="AJ132" i="3"/>
  <c r="AC132" i="3"/>
  <c r="V132" i="3"/>
  <c r="O132" i="3"/>
  <c r="HX131" i="3"/>
  <c r="HQ131" i="3"/>
  <c r="HJ131" i="3"/>
  <c r="HC131" i="3"/>
  <c r="GV131" i="3"/>
  <c r="GO131" i="3"/>
  <c r="GH131" i="3"/>
  <c r="GA131" i="3"/>
  <c r="FT131" i="3"/>
  <c r="FM131" i="3"/>
  <c r="FF131" i="3"/>
  <c r="EY131" i="3"/>
  <c r="ER131" i="3"/>
  <c r="EK131" i="3"/>
  <c r="ED131" i="3"/>
  <c r="DW131" i="3"/>
  <c r="DP131" i="3"/>
  <c r="DI131" i="3"/>
  <c r="DB131" i="3"/>
  <c r="CU131" i="3"/>
  <c r="CN131" i="3"/>
  <c r="CG131" i="3"/>
  <c r="BZ131" i="3"/>
  <c r="BS131" i="3"/>
  <c r="BL131" i="3"/>
  <c r="BE131" i="3"/>
  <c r="AX131" i="3"/>
  <c r="AQ131" i="3"/>
  <c r="AJ131" i="3"/>
  <c r="AC131" i="3"/>
  <c r="V131" i="3"/>
  <c r="O131" i="3"/>
  <c r="HX130" i="3"/>
  <c r="HQ130" i="3"/>
  <c r="HJ130" i="3"/>
  <c r="HC130" i="3"/>
  <c r="GV130" i="3"/>
  <c r="GO130" i="3"/>
  <c r="GH130" i="3"/>
  <c r="GA130" i="3"/>
  <c r="FT130" i="3"/>
  <c r="FM130" i="3"/>
  <c r="FF130" i="3"/>
  <c r="EY130" i="3"/>
  <c r="ER130" i="3"/>
  <c r="EK130" i="3"/>
  <c r="ED130" i="3"/>
  <c r="DW130" i="3"/>
  <c r="DP130" i="3"/>
  <c r="DI130" i="3"/>
  <c r="DB130" i="3"/>
  <c r="CU130" i="3"/>
  <c r="CN130" i="3"/>
  <c r="CG130" i="3"/>
  <c r="BZ130" i="3"/>
  <c r="BS130" i="3"/>
  <c r="BL130" i="3"/>
  <c r="BE130" i="3"/>
  <c r="AX130" i="3"/>
  <c r="AQ130" i="3"/>
  <c r="AJ130" i="3"/>
  <c r="AC130" i="3"/>
  <c r="V130" i="3"/>
  <c r="O130" i="3"/>
  <c r="HX129" i="3"/>
  <c r="HQ129" i="3"/>
  <c r="HJ129" i="3"/>
  <c r="HC129" i="3"/>
  <c r="GV129" i="3"/>
  <c r="GO129" i="3"/>
  <c r="GH129" i="3"/>
  <c r="GA129" i="3"/>
  <c r="FT129" i="3"/>
  <c r="FM129" i="3"/>
  <c r="FF129" i="3"/>
  <c r="EY129" i="3"/>
  <c r="ER129" i="3"/>
  <c r="EK129" i="3"/>
  <c r="ED129" i="3"/>
  <c r="DW129" i="3"/>
  <c r="DP129" i="3"/>
  <c r="DI129" i="3"/>
  <c r="DB129" i="3"/>
  <c r="CU129" i="3"/>
  <c r="CN129" i="3"/>
  <c r="CG129" i="3"/>
  <c r="BZ129" i="3"/>
  <c r="BS129" i="3"/>
  <c r="BL129" i="3"/>
  <c r="BE129" i="3"/>
  <c r="AX129" i="3"/>
  <c r="AQ129" i="3"/>
  <c r="AJ129" i="3"/>
  <c r="AC129" i="3"/>
  <c r="V129" i="3"/>
  <c r="O129" i="3"/>
  <c r="HX128" i="3"/>
  <c r="HQ128" i="3"/>
  <c r="HJ128" i="3"/>
  <c r="HC128" i="3"/>
  <c r="GV128" i="3"/>
  <c r="GO128" i="3"/>
  <c r="GH128" i="3"/>
  <c r="GA128" i="3"/>
  <c r="FT128" i="3"/>
  <c r="FM128" i="3"/>
  <c r="FF128" i="3"/>
  <c r="EY128" i="3"/>
  <c r="ER128" i="3"/>
  <c r="EK128" i="3"/>
  <c r="ED128" i="3"/>
  <c r="DW128" i="3"/>
  <c r="DP128" i="3"/>
  <c r="DI128" i="3"/>
  <c r="DB128" i="3"/>
  <c r="CU128" i="3"/>
  <c r="CN128" i="3"/>
  <c r="CG128" i="3"/>
  <c r="BZ128" i="3"/>
  <c r="BS128" i="3"/>
  <c r="BL128" i="3"/>
  <c r="BE128" i="3"/>
  <c r="AX128" i="3"/>
  <c r="AQ128" i="3"/>
  <c r="AJ128" i="3"/>
  <c r="AC128" i="3"/>
  <c r="V128" i="3"/>
  <c r="O128" i="3"/>
  <c r="HX127" i="3"/>
  <c r="HQ127" i="3"/>
  <c r="HJ127" i="3"/>
  <c r="HC127" i="3"/>
  <c r="GV127" i="3"/>
  <c r="GO127" i="3"/>
  <c r="GH127" i="3"/>
  <c r="GA127" i="3"/>
  <c r="FT127" i="3"/>
  <c r="FM127" i="3"/>
  <c r="FF127" i="3"/>
  <c r="EY127" i="3"/>
  <c r="ER127" i="3"/>
  <c r="EK127" i="3"/>
  <c r="ED127" i="3"/>
  <c r="DW127" i="3"/>
  <c r="DP127" i="3"/>
  <c r="DI127" i="3"/>
  <c r="DB127" i="3"/>
  <c r="CU127" i="3"/>
  <c r="CN127" i="3"/>
  <c r="CG127" i="3"/>
  <c r="BZ127" i="3"/>
  <c r="BS127" i="3"/>
  <c r="BL127" i="3"/>
  <c r="BE127" i="3"/>
  <c r="AX127" i="3"/>
  <c r="AQ127" i="3"/>
  <c r="AJ127" i="3"/>
  <c r="AC127" i="3"/>
  <c r="V127" i="3"/>
  <c r="O127" i="3"/>
  <c r="HX126" i="3"/>
  <c r="HQ126" i="3"/>
  <c r="HJ126" i="3"/>
  <c r="HC126" i="3"/>
  <c r="GV126" i="3"/>
  <c r="GO126" i="3"/>
  <c r="GH126" i="3"/>
  <c r="GA126" i="3"/>
  <c r="FT126" i="3"/>
  <c r="FM126" i="3"/>
  <c r="FF126" i="3"/>
  <c r="EY126" i="3"/>
  <c r="ER126" i="3"/>
  <c r="EK126" i="3"/>
  <c r="ED126" i="3"/>
  <c r="DW126" i="3"/>
  <c r="DP126" i="3"/>
  <c r="DI126" i="3"/>
  <c r="DB126" i="3"/>
  <c r="CU126" i="3"/>
  <c r="CN126" i="3"/>
  <c r="CG126" i="3"/>
  <c r="BZ126" i="3"/>
  <c r="BS126" i="3"/>
  <c r="BL126" i="3"/>
  <c r="BE126" i="3"/>
  <c r="AX126" i="3"/>
  <c r="AQ126" i="3"/>
  <c r="AJ126" i="3"/>
  <c r="AC126" i="3"/>
  <c r="V126" i="3"/>
  <c r="O126" i="3"/>
  <c r="HX125" i="3"/>
  <c r="HQ125" i="3"/>
  <c r="HJ125" i="3"/>
  <c r="HC125" i="3"/>
  <c r="GV125" i="3"/>
  <c r="GO125" i="3"/>
  <c r="GH125" i="3"/>
  <c r="GA125" i="3"/>
  <c r="FT125" i="3"/>
  <c r="FM125" i="3"/>
  <c r="FF125" i="3"/>
  <c r="EY125" i="3"/>
  <c r="ER125" i="3"/>
  <c r="EK125" i="3"/>
  <c r="ED125" i="3"/>
  <c r="DW125" i="3"/>
  <c r="DP125" i="3"/>
  <c r="DI125" i="3"/>
  <c r="DB125" i="3"/>
  <c r="CU125" i="3"/>
  <c r="CN125" i="3"/>
  <c r="CG125" i="3"/>
  <c r="BZ125" i="3"/>
  <c r="BS125" i="3"/>
  <c r="BL125" i="3"/>
  <c r="BE125" i="3"/>
  <c r="AX125" i="3"/>
  <c r="AQ125" i="3"/>
  <c r="AJ125" i="3"/>
  <c r="AC125" i="3"/>
  <c r="V125" i="3"/>
  <c r="O125" i="3"/>
  <c r="HX124" i="3"/>
  <c r="HQ124" i="3"/>
  <c r="HJ124" i="3"/>
  <c r="HC124" i="3"/>
  <c r="GV124" i="3"/>
  <c r="GO124" i="3"/>
  <c r="GH124" i="3"/>
  <c r="GA124" i="3"/>
  <c r="FT124" i="3"/>
  <c r="FM124" i="3"/>
  <c r="FF124" i="3"/>
  <c r="EY124" i="3"/>
  <c r="ER124" i="3"/>
  <c r="EK124" i="3"/>
  <c r="ED124" i="3"/>
  <c r="DW124" i="3"/>
  <c r="DP124" i="3"/>
  <c r="DI124" i="3"/>
  <c r="DB124" i="3"/>
  <c r="CU124" i="3"/>
  <c r="CN124" i="3"/>
  <c r="CG124" i="3"/>
  <c r="BZ124" i="3"/>
  <c r="BS124" i="3"/>
  <c r="BL124" i="3"/>
  <c r="BE124" i="3"/>
  <c r="AX124" i="3"/>
  <c r="AQ124" i="3"/>
  <c r="AJ124" i="3"/>
  <c r="AC124" i="3"/>
  <c r="V124" i="3"/>
  <c r="O124" i="3"/>
  <c r="HX123" i="3"/>
  <c r="HQ123" i="3"/>
  <c r="HJ123" i="3"/>
  <c r="HC123" i="3"/>
  <c r="GV123" i="3"/>
  <c r="GO123" i="3"/>
  <c r="GH123" i="3"/>
  <c r="GA123" i="3"/>
  <c r="FT123" i="3"/>
  <c r="FM123" i="3"/>
  <c r="FF123" i="3"/>
  <c r="EY123" i="3"/>
  <c r="ER123" i="3"/>
  <c r="EK123" i="3"/>
  <c r="ED123" i="3"/>
  <c r="DW123" i="3"/>
  <c r="DP123" i="3"/>
  <c r="DI123" i="3"/>
  <c r="DB123" i="3"/>
  <c r="CU123" i="3"/>
  <c r="CN123" i="3"/>
  <c r="CG123" i="3"/>
  <c r="BZ123" i="3"/>
  <c r="BS123" i="3"/>
  <c r="BL123" i="3"/>
  <c r="BE123" i="3"/>
  <c r="AX123" i="3"/>
  <c r="AQ123" i="3"/>
  <c r="AJ123" i="3"/>
  <c r="AC123" i="3"/>
  <c r="V123" i="3"/>
  <c r="O123" i="3"/>
  <c r="HX122" i="3"/>
  <c r="HQ122" i="3"/>
  <c r="HJ122" i="3"/>
  <c r="HC122" i="3"/>
  <c r="GV122" i="3"/>
  <c r="GO122" i="3"/>
  <c r="GH122" i="3"/>
  <c r="GA122" i="3"/>
  <c r="FT122" i="3"/>
  <c r="FM122" i="3"/>
  <c r="FF122" i="3"/>
  <c r="EY122" i="3"/>
  <c r="ER122" i="3"/>
  <c r="EK122" i="3"/>
  <c r="ED122" i="3"/>
  <c r="DW122" i="3"/>
  <c r="DP122" i="3"/>
  <c r="DI122" i="3"/>
  <c r="DB122" i="3"/>
  <c r="CU122" i="3"/>
  <c r="CN122" i="3"/>
  <c r="CG122" i="3"/>
  <c r="BZ122" i="3"/>
  <c r="BS122" i="3"/>
  <c r="BL122" i="3"/>
  <c r="BE122" i="3"/>
  <c r="AX122" i="3"/>
  <c r="AQ122" i="3"/>
  <c r="AJ122" i="3"/>
  <c r="AC122" i="3"/>
  <c r="V122" i="3"/>
  <c r="O122" i="3"/>
  <c r="HX121" i="3"/>
  <c r="HQ121" i="3"/>
  <c r="HJ121" i="3"/>
  <c r="HC121" i="3"/>
  <c r="GV121" i="3"/>
  <c r="GO121" i="3"/>
  <c r="GH121" i="3"/>
  <c r="GA121" i="3"/>
  <c r="FT121" i="3"/>
  <c r="FM121" i="3"/>
  <c r="FF121" i="3"/>
  <c r="EY121" i="3"/>
  <c r="ER121" i="3"/>
  <c r="EK121" i="3"/>
  <c r="ED121" i="3"/>
  <c r="DW121" i="3"/>
  <c r="DP121" i="3"/>
  <c r="DI121" i="3"/>
  <c r="DB121" i="3"/>
  <c r="CU121" i="3"/>
  <c r="CN121" i="3"/>
  <c r="CG121" i="3"/>
  <c r="BZ121" i="3"/>
  <c r="BS121" i="3"/>
  <c r="BL121" i="3"/>
  <c r="BE121" i="3"/>
  <c r="AX121" i="3"/>
  <c r="AQ121" i="3"/>
  <c r="AJ121" i="3"/>
  <c r="AC121" i="3"/>
  <c r="V121" i="3"/>
  <c r="O121" i="3"/>
  <c r="HX120" i="3"/>
  <c r="HQ120" i="3"/>
  <c r="HJ120" i="3"/>
  <c r="HC120" i="3"/>
  <c r="GV120" i="3"/>
  <c r="GO120" i="3"/>
  <c r="GH120" i="3"/>
  <c r="GA120" i="3"/>
  <c r="FT120" i="3"/>
  <c r="FM120" i="3"/>
  <c r="FF120" i="3"/>
  <c r="EY120" i="3"/>
  <c r="ER120" i="3"/>
  <c r="EK120" i="3"/>
  <c r="ED120" i="3"/>
  <c r="DW120" i="3"/>
  <c r="DP120" i="3"/>
  <c r="DI120" i="3"/>
  <c r="DB120" i="3"/>
  <c r="CU120" i="3"/>
  <c r="CN120" i="3"/>
  <c r="CG120" i="3"/>
  <c r="BZ120" i="3"/>
  <c r="BS120" i="3"/>
  <c r="BL120" i="3"/>
  <c r="BE120" i="3"/>
  <c r="AX120" i="3"/>
  <c r="AQ120" i="3"/>
  <c r="AJ120" i="3"/>
  <c r="AC120" i="3"/>
  <c r="V120" i="3"/>
  <c r="O120" i="3"/>
  <c r="HX119" i="3"/>
  <c r="HQ119" i="3"/>
  <c r="HJ119" i="3"/>
  <c r="HC119" i="3"/>
  <c r="GV119" i="3"/>
  <c r="GO119" i="3"/>
  <c r="GH119" i="3"/>
  <c r="GA119" i="3"/>
  <c r="FT119" i="3"/>
  <c r="FM119" i="3"/>
  <c r="FF119" i="3"/>
  <c r="EY119" i="3"/>
  <c r="ER119" i="3"/>
  <c r="EK119" i="3"/>
  <c r="ED119" i="3"/>
  <c r="DW119" i="3"/>
  <c r="DP119" i="3"/>
  <c r="DI119" i="3"/>
  <c r="DB119" i="3"/>
  <c r="CU119" i="3"/>
  <c r="CN119" i="3"/>
  <c r="CG119" i="3"/>
  <c r="BZ119" i="3"/>
  <c r="BS119" i="3"/>
  <c r="BL119" i="3"/>
  <c r="BE119" i="3"/>
  <c r="AX119" i="3"/>
  <c r="AQ119" i="3"/>
  <c r="AJ119" i="3"/>
  <c r="AC119" i="3"/>
  <c r="V119" i="3"/>
  <c r="O119" i="3"/>
  <c r="HX118" i="3"/>
  <c r="HQ118" i="3"/>
  <c r="HJ118" i="3"/>
  <c r="HC118" i="3"/>
  <c r="GV118" i="3"/>
  <c r="GO118" i="3"/>
  <c r="GH118" i="3"/>
  <c r="GA118" i="3"/>
  <c r="FT118" i="3"/>
  <c r="FM118" i="3"/>
  <c r="FF118" i="3"/>
  <c r="EY118" i="3"/>
  <c r="ER118" i="3"/>
  <c r="EK118" i="3"/>
  <c r="ED118" i="3"/>
  <c r="DW118" i="3"/>
  <c r="DP118" i="3"/>
  <c r="DI118" i="3"/>
  <c r="DB118" i="3"/>
  <c r="CU118" i="3"/>
  <c r="CN118" i="3"/>
  <c r="CG118" i="3"/>
  <c r="BZ118" i="3"/>
  <c r="BS118" i="3"/>
  <c r="BL118" i="3"/>
  <c r="BE118" i="3"/>
  <c r="AX118" i="3"/>
  <c r="AQ118" i="3"/>
  <c r="AJ118" i="3"/>
  <c r="AC118" i="3"/>
  <c r="V118" i="3"/>
  <c r="O118" i="3"/>
  <c r="HX117" i="3"/>
  <c r="HQ117" i="3"/>
  <c r="HJ117" i="3"/>
  <c r="HC117" i="3"/>
  <c r="GV117" i="3"/>
  <c r="GO117" i="3"/>
  <c r="GH117" i="3"/>
  <c r="GA117" i="3"/>
  <c r="FT117" i="3"/>
  <c r="FM117" i="3"/>
  <c r="FF117" i="3"/>
  <c r="EY117" i="3"/>
  <c r="ER117" i="3"/>
  <c r="EK117" i="3"/>
  <c r="ED117" i="3"/>
  <c r="DW117" i="3"/>
  <c r="DP117" i="3"/>
  <c r="DI117" i="3"/>
  <c r="DB117" i="3"/>
  <c r="CU117" i="3"/>
  <c r="CN117" i="3"/>
  <c r="CG117" i="3"/>
  <c r="BZ117" i="3"/>
  <c r="BS117" i="3"/>
  <c r="BL117" i="3"/>
  <c r="BE117" i="3"/>
  <c r="AX117" i="3"/>
  <c r="AQ117" i="3"/>
  <c r="AJ117" i="3"/>
  <c r="AC117" i="3"/>
  <c r="V117" i="3"/>
  <c r="O117" i="3"/>
  <c r="HX116" i="3"/>
  <c r="HQ116" i="3"/>
  <c r="HJ116" i="3"/>
  <c r="HC116" i="3"/>
  <c r="GV116" i="3"/>
  <c r="GO116" i="3"/>
  <c r="GH116" i="3"/>
  <c r="GA116" i="3"/>
  <c r="FT116" i="3"/>
  <c r="FM116" i="3"/>
  <c r="FF116" i="3"/>
  <c r="EY116" i="3"/>
  <c r="ER116" i="3"/>
  <c r="EK116" i="3"/>
  <c r="ED116" i="3"/>
  <c r="DW116" i="3"/>
  <c r="DP116" i="3"/>
  <c r="DI116" i="3"/>
  <c r="DB116" i="3"/>
  <c r="CU116" i="3"/>
  <c r="CN116" i="3"/>
  <c r="CG116" i="3"/>
  <c r="BZ116" i="3"/>
  <c r="BS116" i="3"/>
  <c r="BL116" i="3"/>
  <c r="BE116" i="3"/>
  <c r="AX116" i="3"/>
  <c r="AQ116" i="3"/>
  <c r="AJ116" i="3"/>
  <c r="AC116" i="3"/>
  <c r="V116" i="3"/>
  <c r="O116" i="3"/>
  <c r="HX115" i="3"/>
  <c r="HQ115" i="3"/>
  <c r="HJ115" i="3"/>
  <c r="HC115" i="3"/>
  <c r="GV115" i="3"/>
  <c r="GO115" i="3"/>
  <c r="GH115" i="3"/>
  <c r="GA115" i="3"/>
  <c r="FT115" i="3"/>
  <c r="FM115" i="3"/>
  <c r="FF115" i="3"/>
  <c r="EY115" i="3"/>
  <c r="ER115" i="3"/>
  <c r="EK115" i="3"/>
  <c r="ED115" i="3"/>
  <c r="DW115" i="3"/>
  <c r="DP115" i="3"/>
  <c r="DI115" i="3"/>
  <c r="DB115" i="3"/>
  <c r="CU115" i="3"/>
  <c r="CN115" i="3"/>
  <c r="CG115" i="3"/>
  <c r="BZ115" i="3"/>
  <c r="BS115" i="3"/>
  <c r="BL115" i="3"/>
  <c r="BE115" i="3"/>
  <c r="AX115" i="3"/>
  <c r="AQ115" i="3"/>
  <c r="AJ115" i="3"/>
  <c r="AC115" i="3"/>
  <c r="V115" i="3"/>
  <c r="O115" i="3"/>
  <c r="HX114" i="3"/>
  <c r="HQ114" i="3"/>
  <c r="HJ114" i="3"/>
  <c r="HC114" i="3"/>
  <c r="GV114" i="3"/>
  <c r="GO114" i="3"/>
  <c r="GH114" i="3"/>
  <c r="GA114" i="3"/>
  <c r="FT114" i="3"/>
  <c r="FM114" i="3"/>
  <c r="FF114" i="3"/>
  <c r="EY114" i="3"/>
  <c r="ER114" i="3"/>
  <c r="EK114" i="3"/>
  <c r="ED114" i="3"/>
  <c r="DW114" i="3"/>
  <c r="DP114" i="3"/>
  <c r="DI114" i="3"/>
  <c r="DB114" i="3"/>
  <c r="CU114" i="3"/>
  <c r="CN114" i="3"/>
  <c r="CG114" i="3"/>
  <c r="BZ114" i="3"/>
  <c r="BS114" i="3"/>
  <c r="BL114" i="3"/>
  <c r="BE114" i="3"/>
  <c r="AX114" i="3"/>
  <c r="AQ114" i="3"/>
  <c r="AJ114" i="3"/>
  <c r="AC114" i="3"/>
  <c r="V114" i="3"/>
  <c r="O114" i="3"/>
  <c r="HX113" i="3"/>
  <c r="HQ113" i="3"/>
  <c r="HJ113" i="3"/>
  <c r="HC113" i="3"/>
  <c r="GV113" i="3"/>
  <c r="GO113" i="3"/>
  <c r="GH113" i="3"/>
  <c r="GA113" i="3"/>
  <c r="FT113" i="3"/>
  <c r="FM113" i="3"/>
  <c r="FF113" i="3"/>
  <c r="EY113" i="3"/>
  <c r="ER113" i="3"/>
  <c r="EK113" i="3"/>
  <c r="ED113" i="3"/>
  <c r="DW113" i="3"/>
  <c r="DP113" i="3"/>
  <c r="DI113" i="3"/>
  <c r="DB113" i="3"/>
  <c r="CU113" i="3"/>
  <c r="CN113" i="3"/>
  <c r="CG113" i="3"/>
  <c r="BZ113" i="3"/>
  <c r="BS113" i="3"/>
  <c r="BL113" i="3"/>
  <c r="BE113" i="3"/>
  <c r="AX113" i="3"/>
  <c r="AQ113" i="3"/>
  <c r="AJ113" i="3"/>
  <c r="AC113" i="3"/>
  <c r="V113" i="3"/>
  <c r="O113" i="3"/>
  <c r="HX112" i="3"/>
  <c r="HQ112" i="3"/>
  <c r="HJ112" i="3"/>
  <c r="HC112" i="3"/>
  <c r="GV112" i="3"/>
  <c r="GO112" i="3"/>
  <c r="GH112" i="3"/>
  <c r="GA112" i="3"/>
  <c r="FT112" i="3"/>
  <c r="FM112" i="3"/>
  <c r="FF112" i="3"/>
  <c r="EY112" i="3"/>
  <c r="ER112" i="3"/>
  <c r="EK112" i="3"/>
  <c r="ED112" i="3"/>
  <c r="DW112" i="3"/>
  <c r="DP112" i="3"/>
  <c r="DI112" i="3"/>
  <c r="DB112" i="3"/>
  <c r="CU112" i="3"/>
  <c r="CN112" i="3"/>
  <c r="CG112" i="3"/>
  <c r="BZ112" i="3"/>
  <c r="BS112" i="3"/>
  <c r="BL112" i="3"/>
  <c r="BE112" i="3"/>
  <c r="AX112" i="3"/>
  <c r="AQ112" i="3"/>
  <c r="AJ112" i="3"/>
  <c r="AC112" i="3"/>
  <c r="V112" i="3"/>
  <c r="O112" i="3"/>
  <c r="HX111" i="3"/>
  <c r="HQ111" i="3"/>
  <c r="HJ111" i="3"/>
  <c r="HC111" i="3"/>
  <c r="GV111" i="3"/>
  <c r="GO111" i="3"/>
  <c r="GH111" i="3"/>
  <c r="GA111" i="3"/>
  <c r="FT111" i="3"/>
  <c r="FM111" i="3"/>
  <c r="FF111" i="3"/>
  <c r="EK111" i="3"/>
  <c r="ED111" i="3"/>
  <c r="DW111" i="3"/>
  <c r="DP111" i="3"/>
  <c r="DI111" i="3"/>
  <c r="DB111" i="3"/>
  <c r="CU111" i="3"/>
  <c r="CN111" i="3"/>
  <c r="CG111" i="3"/>
  <c r="BZ111" i="3"/>
  <c r="BS111" i="3"/>
  <c r="BL111" i="3"/>
  <c r="BE111" i="3"/>
  <c r="AX111" i="3"/>
  <c r="AQ111" i="3"/>
  <c r="AJ111" i="3"/>
  <c r="AC111" i="3"/>
  <c r="V111" i="3"/>
  <c r="O111" i="3"/>
  <c r="HX110" i="3"/>
  <c r="HQ110" i="3"/>
  <c r="HJ110" i="3"/>
  <c r="HC110" i="3"/>
  <c r="GV110" i="3"/>
  <c r="GO110" i="3"/>
  <c r="GH110" i="3"/>
  <c r="GA110" i="3"/>
  <c r="FT110" i="3"/>
  <c r="FM110" i="3"/>
  <c r="FF110" i="3"/>
  <c r="EY110" i="3"/>
  <c r="ER110" i="3"/>
  <c r="EK110" i="3"/>
  <c r="ED110" i="3"/>
  <c r="DW110" i="3"/>
  <c r="DP110" i="3"/>
  <c r="DI110" i="3"/>
  <c r="DB110" i="3"/>
  <c r="CU110" i="3"/>
  <c r="CN110" i="3"/>
  <c r="CG110" i="3"/>
  <c r="BZ110" i="3"/>
  <c r="BS110" i="3"/>
  <c r="BL110" i="3"/>
  <c r="BE110" i="3"/>
  <c r="AX110" i="3"/>
  <c r="AQ110" i="3"/>
  <c r="AJ110" i="3"/>
  <c r="AC110" i="3"/>
  <c r="V110" i="3"/>
  <c r="O110" i="3"/>
  <c r="HX109" i="3"/>
  <c r="HQ109" i="3"/>
  <c r="HJ109" i="3"/>
  <c r="HC109" i="3"/>
  <c r="GV109" i="3"/>
  <c r="GO109" i="3"/>
  <c r="GH109" i="3"/>
  <c r="GA109" i="3"/>
  <c r="FT109" i="3"/>
  <c r="FM109" i="3"/>
  <c r="FF109" i="3"/>
  <c r="EY109" i="3"/>
  <c r="ER109" i="3"/>
  <c r="EK109" i="3"/>
  <c r="ED109" i="3"/>
  <c r="DW109" i="3"/>
  <c r="DP109" i="3"/>
  <c r="DI109" i="3"/>
  <c r="DB109" i="3"/>
  <c r="CU109" i="3"/>
  <c r="CN109" i="3"/>
  <c r="CG109" i="3"/>
  <c r="BZ109" i="3"/>
  <c r="BS109" i="3"/>
  <c r="BL109" i="3"/>
  <c r="BE109" i="3"/>
  <c r="AX109" i="3"/>
  <c r="AQ109" i="3"/>
  <c r="AJ109" i="3"/>
  <c r="AC109" i="3"/>
  <c r="V109" i="3"/>
  <c r="O109" i="3"/>
  <c r="HX108" i="3"/>
  <c r="HQ108" i="3"/>
  <c r="GO108" i="3"/>
  <c r="GH108" i="3"/>
  <c r="GA108" i="3"/>
  <c r="FT108" i="3"/>
  <c r="FM108" i="3"/>
  <c r="FF108" i="3"/>
  <c r="EK108" i="3"/>
  <c r="ED108" i="3"/>
  <c r="DW108" i="3"/>
  <c r="DP108" i="3"/>
  <c r="DI108" i="3"/>
  <c r="DB108" i="3"/>
  <c r="CU108" i="3"/>
  <c r="CN108" i="3"/>
  <c r="CG108" i="3"/>
  <c r="BZ108" i="3"/>
  <c r="BS108" i="3"/>
  <c r="BL108" i="3"/>
  <c r="BE108" i="3"/>
  <c r="AX108" i="3"/>
  <c r="AQ108" i="3"/>
  <c r="AJ108" i="3"/>
  <c r="AC108" i="3"/>
  <c r="V108" i="3"/>
  <c r="O108" i="3"/>
  <c r="HX107" i="3"/>
  <c r="HQ107" i="3"/>
  <c r="GO107" i="3"/>
  <c r="GH107" i="3"/>
  <c r="GA107" i="3"/>
  <c r="FT107" i="3"/>
  <c r="FM107" i="3"/>
  <c r="FF107" i="3"/>
  <c r="EK107" i="3"/>
  <c r="ED107" i="3"/>
  <c r="DW107" i="3"/>
  <c r="DP107" i="3"/>
  <c r="DI107" i="3"/>
  <c r="DB107" i="3"/>
  <c r="CU107" i="3"/>
  <c r="CN107" i="3"/>
  <c r="CG107" i="3"/>
  <c r="BZ107" i="3"/>
  <c r="BS107" i="3"/>
  <c r="BL107" i="3"/>
  <c r="BE107" i="3"/>
  <c r="AX107" i="3"/>
  <c r="AQ107" i="3"/>
  <c r="AJ107" i="3"/>
  <c r="AC107" i="3"/>
  <c r="V107" i="3"/>
  <c r="O107" i="3"/>
  <c r="HX106" i="3"/>
  <c r="HQ106" i="3"/>
  <c r="HJ106" i="3"/>
  <c r="HC106" i="3"/>
  <c r="GV106" i="3"/>
  <c r="GO106" i="3"/>
  <c r="GH106" i="3"/>
  <c r="GA106" i="3"/>
  <c r="FT106" i="3"/>
  <c r="FM106" i="3"/>
  <c r="FF106" i="3"/>
  <c r="EY106" i="3"/>
  <c r="ER106" i="3"/>
  <c r="EK106" i="3"/>
  <c r="ED106" i="3"/>
  <c r="DW106" i="3"/>
  <c r="DP106" i="3"/>
  <c r="DI106" i="3"/>
  <c r="DB106" i="3"/>
  <c r="CU106" i="3"/>
  <c r="CN106" i="3"/>
  <c r="CG106" i="3"/>
  <c r="BZ106" i="3"/>
  <c r="BS106" i="3"/>
  <c r="BL106" i="3"/>
  <c r="BE106" i="3"/>
  <c r="AX106" i="3"/>
  <c r="AQ106" i="3"/>
  <c r="AJ106" i="3"/>
  <c r="AC106" i="3"/>
  <c r="V106" i="3"/>
  <c r="O106" i="3"/>
  <c r="HX105" i="3"/>
  <c r="HQ105" i="3"/>
  <c r="HJ105" i="3"/>
  <c r="HC105" i="3"/>
  <c r="GV105" i="3"/>
  <c r="GO105" i="3"/>
  <c r="GH105" i="3"/>
  <c r="GA105" i="3"/>
  <c r="FT105" i="3"/>
  <c r="FM105" i="3"/>
  <c r="FF105" i="3"/>
  <c r="EY105" i="3"/>
  <c r="ER105" i="3"/>
  <c r="EK105" i="3"/>
  <c r="ED105" i="3"/>
  <c r="DW105" i="3"/>
  <c r="DP105" i="3"/>
  <c r="DI105" i="3"/>
  <c r="DB105" i="3"/>
  <c r="CU105" i="3"/>
  <c r="CN105" i="3"/>
  <c r="CG105" i="3"/>
  <c r="BZ105" i="3"/>
  <c r="BS105" i="3"/>
  <c r="BL105" i="3"/>
  <c r="BE105" i="3"/>
  <c r="AX105" i="3"/>
  <c r="AQ105" i="3"/>
  <c r="AJ105" i="3"/>
  <c r="AC105" i="3"/>
  <c r="V105" i="3"/>
  <c r="O105" i="3"/>
  <c r="HX104" i="3"/>
  <c r="HQ104" i="3"/>
  <c r="HJ104" i="3"/>
  <c r="HC104" i="3"/>
  <c r="GV104" i="3"/>
  <c r="GO104" i="3"/>
  <c r="GH104" i="3"/>
  <c r="GA104" i="3"/>
  <c r="FT104" i="3"/>
  <c r="FM104" i="3"/>
  <c r="FF104" i="3"/>
  <c r="EY104" i="3"/>
  <c r="ER104" i="3"/>
  <c r="EK104" i="3"/>
  <c r="ED104" i="3"/>
  <c r="DW104" i="3"/>
  <c r="DP104" i="3"/>
  <c r="DI104" i="3"/>
  <c r="DB104" i="3"/>
  <c r="CU104" i="3"/>
  <c r="CN104" i="3"/>
  <c r="CG104" i="3"/>
  <c r="BZ104" i="3"/>
  <c r="BS104" i="3"/>
  <c r="BL104" i="3"/>
  <c r="BE104" i="3"/>
  <c r="AX104" i="3"/>
  <c r="AQ104" i="3"/>
  <c r="AJ104" i="3"/>
  <c r="AC104" i="3"/>
  <c r="V104" i="3"/>
  <c r="O104" i="3"/>
  <c r="HX103" i="3"/>
  <c r="HQ103" i="3"/>
  <c r="HJ103" i="3"/>
  <c r="HC103" i="3"/>
  <c r="GV103" i="3"/>
  <c r="GO103" i="3"/>
  <c r="GH103" i="3"/>
  <c r="GA103" i="3"/>
  <c r="FT103" i="3"/>
  <c r="FM103" i="3"/>
  <c r="FF103" i="3"/>
  <c r="EY103" i="3"/>
  <c r="ER103" i="3"/>
  <c r="EK103" i="3"/>
  <c r="ED103" i="3"/>
  <c r="DW103" i="3"/>
  <c r="DP103" i="3"/>
  <c r="DI103" i="3"/>
  <c r="DB103" i="3"/>
  <c r="CU103" i="3"/>
  <c r="CN103" i="3"/>
  <c r="CG103" i="3"/>
  <c r="BZ103" i="3"/>
  <c r="BS103" i="3"/>
  <c r="BL103" i="3"/>
  <c r="BE103" i="3"/>
  <c r="AX103" i="3"/>
  <c r="AQ103" i="3"/>
  <c r="AJ103" i="3"/>
  <c r="AC103" i="3"/>
  <c r="V103" i="3"/>
  <c r="O103" i="3"/>
  <c r="HX102" i="3"/>
  <c r="HQ102" i="3"/>
  <c r="HJ102" i="3"/>
  <c r="HC102" i="3"/>
  <c r="GV102" i="3"/>
  <c r="GO102" i="3"/>
  <c r="GH102" i="3"/>
  <c r="GA102" i="3"/>
  <c r="FT102" i="3"/>
  <c r="FM102" i="3"/>
  <c r="FF102" i="3"/>
  <c r="EY102" i="3"/>
  <c r="ER102" i="3"/>
  <c r="EK102" i="3"/>
  <c r="ED102" i="3"/>
  <c r="DW102" i="3"/>
  <c r="DP102" i="3"/>
  <c r="DI102" i="3"/>
  <c r="DB102" i="3"/>
  <c r="CU102" i="3"/>
  <c r="CN102" i="3"/>
  <c r="CG102" i="3"/>
  <c r="BZ102" i="3"/>
  <c r="BS102" i="3"/>
  <c r="BL102" i="3"/>
  <c r="BE102" i="3"/>
  <c r="AX102" i="3"/>
  <c r="AQ102" i="3"/>
  <c r="AJ102" i="3"/>
  <c r="AC102" i="3"/>
  <c r="V102" i="3"/>
  <c r="O102" i="3"/>
  <c r="HX101" i="3"/>
  <c r="HQ101" i="3"/>
  <c r="HJ101" i="3"/>
  <c r="HC101" i="3"/>
  <c r="GV101" i="3"/>
  <c r="GO101" i="3"/>
  <c r="GH101" i="3"/>
  <c r="GA101" i="3"/>
  <c r="FT101" i="3"/>
  <c r="FM101" i="3"/>
  <c r="FF101" i="3"/>
  <c r="EY101" i="3"/>
  <c r="ER101" i="3"/>
  <c r="EK101" i="3"/>
  <c r="ED101" i="3"/>
  <c r="DW101" i="3"/>
  <c r="DP101" i="3"/>
  <c r="DI101" i="3"/>
  <c r="DB101" i="3"/>
  <c r="CU101" i="3"/>
  <c r="CN101" i="3"/>
  <c r="CG101" i="3"/>
  <c r="BZ101" i="3"/>
  <c r="BS101" i="3"/>
  <c r="BL101" i="3"/>
  <c r="BE101" i="3"/>
  <c r="AX101" i="3"/>
  <c r="AQ101" i="3"/>
  <c r="AJ101" i="3"/>
  <c r="AC101" i="3"/>
  <c r="V101" i="3"/>
  <c r="O101" i="3"/>
  <c r="HX100" i="3"/>
  <c r="HQ100" i="3"/>
  <c r="HJ100" i="3"/>
  <c r="HC100" i="3"/>
  <c r="GV100" i="3"/>
  <c r="GO100" i="3"/>
  <c r="GH100" i="3"/>
  <c r="GA100" i="3"/>
  <c r="FT100" i="3"/>
  <c r="FM100" i="3"/>
  <c r="FF100" i="3"/>
  <c r="EY100" i="3"/>
  <c r="ER100" i="3"/>
  <c r="EK100" i="3"/>
  <c r="ED100" i="3"/>
  <c r="DW100" i="3"/>
  <c r="DP100" i="3"/>
  <c r="DI100" i="3"/>
  <c r="DB100" i="3"/>
  <c r="CU100" i="3"/>
  <c r="CN100" i="3"/>
  <c r="CG100" i="3"/>
  <c r="BZ100" i="3"/>
  <c r="BS100" i="3"/>
  <c r="BL100" i="3"/>
  <c r="BE100" i="3"/>
  <c r="AX100" i="3"/>
  <c r="AQ100" i="3"/>
  <c r="AJ100" i="3"/>
  <c r="AC100" i="3"/>
  <c r="V100" i="3"/>
  <c r="O100" i="3"/>
  <c r="HX99" i="3"/>
  <c r="HQ99" i="3"/>
  <c r="HJ99" i="3"/>
  <c r="HC99" i="3"/>
  <c r="GV99" i="3"/>
  <c r="GO99" i="3"/>
  <c r="GH99" i="3"/>
  <c r="GA99" i="3"/>
  <c r="FT99" i="3"/>
  <c r="FM99" i="3"/>
  <c r="FF99" i="3"/>
  <c r="EY99" i="3"/>
  <c r="ER99" i="3"/>
  <c r="EK99" i="3"/>
  <c r="ED99" i="3"/>
  <c r="DW99" i="3"/>
  <c r="DP99" i="3"/>
  <c r="DI99" i="3"/>
  <c r="DB99" i="3"/>
  <c r="CU99" i="3"/>
  <c r="CN99" i="3"/>
  <c r="CG99" i="3"/>
  <c r="BZ99" i="3"/>
  <c r="BS99" i="3"/>
  <c r="BL99" i="3"/>
  <c r="BE99" i="3"/>
  <c r="AX99" i="3"/>
  <c r="AQ99" i="3"/>
  <c r="AJ99" i="3"/>
  <c r="AC99" i="3"/>
  <c r="V99" i="3"/>
  <c r="O99" i="3"/>
  <c r="HX98" i="3"/>
  <c r="HQ98" i="3"/>
  <c r="HJ98" i="3"/>
  <c r="HC98" i="3"/>
  <c r="GV98" i="3"/>
  <c r="GO98" i="3"/>
  <c r="GH98" i="3"/>
  <c r="GA98" i="3"/>
  <c r="FT98" i="3"/>
  <c r="FM98" i="3"/>
  <c r="FF98" i="3"/>
  <c r="EY98" i="3"/>
  <c r="ER98" i="3"/>
  <c r="EK98" i="3"/>
  <c r="ED98" i="3"/>
  <c r="DW98" i="3"/>
  <c r="DP98" i="3"/>
  <c r="DI98" i="3"/>
  <c r="DB98" i="3"/>
  <c r="CU98" i="3"/>
  <c r="CN98" i="3"/>
  <c r="CG98" i="3"/>
  <c r="BZ98" i="3"/>
  <c r="BS98" i="3"/>
  <c r="BL98" i="3"/>
  <c r="BE98" i="3"/>
  <c r="AX98" i="3"/>
  <c r="AQ98" i="3"/>
  <c r="AJ98" i="3"/>
  <c r="AC98" i="3"/>
  <c r="V98" i="3"/>
  <c r="O98" i="3"/>
  <c r="HX97" i="3"/>
  <c r="HQ97" i="3"/>
  <c r="HJ97" i="3"/>
  <c r="HC97" i="3"/>
  <c r="GV97" i="3"/>
  <c r="GO97" i="3"/>
  <c r="GH97" i="3"/>
  <c r="GA97" i="3"/>
  <c r="FT97" i="3"/>
  <c r="FM97" i="3"/>
  <c r="FF97" i="3"/>
  <c r="EY97" i="3"/>
  <c r="ER97" i="3"/>
  <c r="EK97" i="3"/>
  <c r="ED97" i="3"/>
  <c r="DW97" i="3"/>
  <c r="DP97" i="3"/>
  <c r="DI97" i="3"/>
  <c r="DB97" i="3"/>
  <c r="CU97" i="3"/>
  <c r="CN97" i="3"/>
  <c r="CG97" i="3"/>
  <c r="BZ97" i="3"/>
  <c r="BS97" i="3"/>
  <c r="BL97" i="3"/>
  <c r="BE97" i="3"/>
  <c r="AX97" i="3"/>
  <c r="AQ97" i="3"/>
  <c r="AJ97" i="3"/>
  <c r="AC97" i="3"/>
  <c r="V97" i="3"/>
  <c r="O97" i="3"/>
  <c r="HX96" i="3"/>
  <c r="HQ96" i="3"/>
  <c r="HJ96" i="3"/>
  <c r="GV96" i="3"/>
  <c r="GO96" i="3"/>
  <c r="GH96" i="3"/>
  <c r="GA96" i="3"/>
  <c r="FT96" i="3"/>
  <c r="FM96" i="3"/>
  <c r="FF96" i="3"/>
  <c r="EY96" i="3"/>
  <c r="ER96" i="3"/>
  <c r="EK96" i="3"/>
  <c r="ED96" i="3"/>
  <c r="DW96" i="3"/>
  <c r="DP96" i="3"/>
  <c r="DI96" i="3"/>
  <c r="DB96" i="3"/>
  <c r="CU96" i="3"/>
  <c r="CN96" i="3"/>
  <c r="CG96" i="3"/>
  <c r="BZ96" i="3"/>
  <c r="BS96" i="3"/>
  <c r="BL96" i="3"/>
  <c r="BE96" i="3"/>
  <c r="AX96" i="3"/>
  <c r="AQ96" i="3"/>
  <c r="AJ96" i="3"/>
  <c r="AC96" i="3"/>
  <c r="V96" i="3"/>
  <c r="O96" i="3"/>
  <c r="HX95" i="3"/>
  <c r="HQ95" i="3"/>
  <c r="HJ95" i="3"/>
  <c r="HC95" i="3"/>
  <c r="GV95" i="3"/>
  <c r="GO95" i="3"/>
  <c r="GH95" i="3"/>
  <c r="GA95" i="3"/>
  <c r="FT95" i="3"/>
  <c r="FM95" i="3"/>
  <c r="FF95" i="3"/>
  <c r="EY95" i="3"/>
  <c r="ER95" i="3"/>
  <c r="EK95" i="3"/>
  <c r="ED95" i="3"/>
  <c r="DW95" i="3"/>
  <c r="DP95" i="3"/>
  <c r="DI95" i="3"/>
  <c r="DB95" i="3"/>
  <c r="CU95" i="3"/>
  <c r="CN95" i="3"/>
  <c r="CG95" i="3"/>
  <c r="BZ95" i="3"/>
  <c r="BS95" i="3"/>
  <c r="BL95" i="3"/>
  <c r="BE95" i="3"/>
  <c r="AX95" i="3"/>
  <c r="AQ95" i="3"/>
  <c r="AJ95" i="3"/>
  <c r="AC95" i="3"/>
  <c r="V95" i="3"/>
  <c r="O95" i="3"/>
  <c r="HX94" i="3"/>
  <c r="HQ94" i="3"/>
  <c r="HJ94" i="3"/>
  <c r="HC94" i="3"/>
  <c r="GV94" i="3"/>
  <c r="GO94" i="3"/>
  <c r="GH94" i="3"/>
  <c r="GA94" i="3"/>
  <c r="FT94" i="3"/>
  <c r="FM94" i="3"/>
  <c r="FF94" i="3"/>
  <c r="EY94" i="3"/>
  <c r="ER94" i="3"/>
  <c r="EK94" i="3"/>
  <c r="ED94" i="3"/>
  <c r="DW94" i="3"/>
  <c r="DP94" i="3"/>
  <c r="DI94" i="3"/>
  <c r="DB94" i="3"/>
  <c r="CU94" i="3"/>
  <c r="CN94" i="3"/>
  <c r="CG94" i="3"/>
  <c r="BZ94" i="3"/>
  <c r="BS94" i="3"/>
  <c r="BL94" i="3"/>
  <c r="BE94" i="3"/>
  <c r="AX94" i="3"/>
  <c r="AQ94" i="3"/>
  <c r="AJ94" i="3"/>
  <c r="AC94" i="3"/>
  <c r="V94" i="3"/>
  <c r="O94" i="3"/>
  <c r="HX93" i="3"/>
  <c r="HQ93" i="3"/>
  <c r="HJ93" i="3"/>
  <c r="HC93" i="3"/>
  <c r="GV93" i="3"/>
  <c r="GO93" i="3"/>
  <c r="GH93" i="3"/>
  <c r="GA93" i="3"/>
  <c r="FT93" i="3"/>
  <c r="FM93" i="3"/>
  <c r="FF93" i="3"/>
  <c r="EY93" i="3"/>
  <c r="ER93" i="3"/>
  <c r="EK93" i="3"/>
  <c r="ED93" i="3"/>
  <c r="DW93" i="3"/>
  <c r="DP93" i="3"/>
  <c r="DI93" i="3"/>
  <c r="DB93" i="3"/>
  <c r="CU93" i="3"/>
  <c r="CN93" i="3"/>
  <c r="CG93" i="3"/>
  <c r="BZ93" i="3"/>
  <c r="BS93" i="3"/>
  <c r="BL93" i="3"/>
  <c r="BE93" i="3"/>
  <c r="AX93" i="3"/>
  <c r="AQ93" i="3"/>
  <c r="AJ93" i="3"/>
  <c r="AC93" i="3"/>
  <c r="V93" i="3"/>
  <c r="O93" i="3"/>
  <c r="HX92" i="3"/>
  <c r="HQ92" i="3"/>
  <c r="HJ92" i="3"/>
  <c r="HC92" i="3"/>
  <c r="GV92" i="3"/>
  <c r="GO92" i="3"/>
  <c r="GH92" i="3"/>
  <c r="GA92" i="3"/>
  <c r="FT92" i="3"/>
  <c r="FM92" i="3"/>
  <c r="FF92" i="3"/>
  <c r="EY92" i="3"/>
  <c r="ER92" i="3"/>
  <c r="EK92" i="3"/>
  <c r="ED92" i="3"/>
  <c r="DW92" i="3"/>
  <c r="DP92" i="3"/>
  <c r="DI92" i="3"/>
  <c r="DB92" i="3"/>
  <c r="CU92" i="3"/>
  <c r="CN92" i="3"/>
  <c r="CG92" i="3"/>
  <c r="BZ92" i="3"/>
  <c r="BS92" i="3"/>
  <c r="BL92" i="3"/>
  <c r="BE92" i="3"/>
  <c r="AX92" i="3"/>
  <c r="AQ92" i="3"/>
  <c r="AJ92" i="3"/>
  <c r="AC92" i="3"/>
  <c r="V92" i="3"/>
  <c r="O92" i="3"/>
  <c r="HX91" i="3"/>
  <c r="HQ91" i="3"/>
  <c r="HJ91" i="3"/>
  <c r="HC91" i="3"/>
  <c r="GV91" i="3"/>
  <c r="GO91" i="3"/>
  <c r="GH91" i="3"/>
  <c r="GA91" i="3"/>
  <c r="FT91" i="3"/>
  <c r="FM91" i="3"/>
  <c r="FF91" i="3"/>
  <c r="EY91" i="3"/>
  <c r="ER91" i="3"/>
  <c r="EK91" i="3"/>
  <c r="ED91" i="3"/>
  <c r="DW91" i="3"/>
  <c r="DP91" i="3"/>
  <c r="DI91" i="3"/>
  <c r="DB91" i="3"/>
  <c r="CU91" i="3"/>
  <c r="CN91" i="3"/>
  <c r="CG91" i="3"/>
  <c r="BZ91" i="3"/>
  <c r="BS91" i="3"/>
  <c r="BL91" i="3"/>
  <c r="BE91" i="3"/>
  <c r="AX91" i="3"/>
  <c r="AQ91" i="3"/>
  <c r="AJ91" i="3"/>
  <c r="AC91" i="3"/>
  <c r="V91" i="3"/>
  <c r="O91" i="3"/>
  <c r="HX90" i="3"/>
  <c r="HQ90" i="3"/>
  <c r="HJ90" i="3"/>
  <c r="HC90" i="3"/>
  <c r="GV90" i="3"/>
  <c r="GO90" i="3"/>
  <c r="GH90" i="3"/>
  <c r="GA90" i="3"/>
  <c r="FT90" i="3"/>
  <c r="FM90" i="3"/>
  <c r="FF90" i="3"/>
  <c r="EY90" i="3"/>
  <c r="ER90" i="3"/>
  <c r="EK90" i="3"/>
  <c r="ED90" i="3"/>
  <c r="DW90" i="3"/>
  <c r="DP90" i="3"/>
  <c r="DI90" i="3"/>
  <c r="DB90" i="3"/>
  <c r="CU90" i="3"/>
  <c r="CN90" i="3"/>
  <c r="CG90" i="3"/>
  <c r="BZ90" i="3"/>
  <c r="BS90" i="3"/>
  <c r="BL90" i="3"/>
  <c r="BE90" i="3"/>
  <c r="AX90" i="3"/>
  <c r="AQ90" i="3"/>
  <c r="AJ90" i="3"/>
  <c r="AC90" i="3"/>
  <c r="V90" i="3"/>
  <c r="O90" i="3"/>
  <c r="HX89" i="3"/>
  <c r="HQ89" i="3"/>
  <c r="HJ89" i="3"/>
  <c r="HC89" i="3"/>
  <c r="GV89" i="3"/>
  <c r="GO89" i="3"/>
  <c r="GH89" i="3"/>
  <c r="GA89" i="3"/>
  <c r="FT89" i="3"/>
  <c r="FM89" i="3"/>
  <c r="FF89" i="3"/>
  <c r="EY89" i="3"/>
  <c r="ER89" i="3"/>
  <c r="EK89" i="3"/>
  <c r="ED89" i="3"/>
  <c r="DW89" i="3"/>
  <c r="DP89" i="3"/>
  <c r="DI89" i="3"/>
  <c r="DB89" i="3"/>
  <c r="CU89" i="3"/>
  <c r="CN89" i="3"/>
  <c r="CG89" i="3"/>
  <c r="BZ89" i="3"/>
  <c r="BS89" i="3"/>
  <c r="BL89" i="3"/>
  <c r="BE89" i="3"/>
  <c r="AX89" i="3"/>
  <c r="AQ89" i="3"/>
  <c r="AJ89" i="3"/>
  <c r="AC89" i="3"/>
  <c r="V89" i="3"/>
  <c r="O89" i="3"/>
  <c r="HX88" i="3"/>
  <c r="HQ88" i="3"/>
  <c r="HJ88" i="3"/>
  <c r="HC88" i="3"/>
  <c r="GV88" i="3"/>
  <c r="GO88" i="3"/>
  <c r="GH88" i="3"/>
  <c r="GA88" i="3"/>
  <c r="FT88" i="3"/>
  <c r="FM88" i="3"/>
  <c r="FF88" i="3"/>
  <c r="EY88" i="3"/>
  <c r="ER88" i="3"/>
  <c r="EK88" i="3"/>
  <c r="ED88" i="3"/>
  <c r="DW88" i="3"/>
  <c r="DP88" i="3"/>
  <c r="DI88" i="3"/>
  <c r="DB88" i="3"/>
  <c r="CU88" i="3"/>
  <c r="CN88" i="3"/>
  <c r="CG88" i="3"/>
  <c r="BZ88" i="3"/>
  <c r="BS88" i="3"/>
  <c r="BL88" i="3"/>
  <c r="BE88" i="3"/>
  <c r="AX88" i="3"/>
  <c r="AQ88" i="3"/>
  <c r="AJ88" i="3"/>
  <c r="AC88" i="3"/>
  <c r="V88" i="3"/>
  <c r="O88" i="3"/>
  <c r="HX87" i="3"/>
  <c r="HQ87" i="3"/>
  <c r="HJ87" i="3"/>
  <c r="HC87" i="3"/>
  <c r="GV87" i="3"/>
  <c r="GO87" i="3"/>
  <c r="GH87" i="3"/>
  <c r="GA87" i="3"/>
  <c r="FT87" i="3"/>
  <c r="FM87" i="3"/>
  <c r="FF87" i="3"/>
  <c r="EY87" i="3"/>
  <c r="ER87" i="3"/>
  <c r="EK87" i="3"/>
  <c r="ED87" i="3"/>
  <c r="DW87" i="3"/>
  <c r="DP87" i="3"/>
  <c r="DI87" i="3"/>
  <c r="DB87" i="3"/>
  <c r="CU87" i="3"/>
  <c r="CN87" i="3"/>
  <c r="CG87" i="3"/>
  <c r="BZ87" i="3"/>
  <c r="BS87" i="3"/>
  <c r="BL87" i="3"/>
  <c r="BE87" i="3"/>
  <c r="AX87" i="3"/>
  <c r="AQ87" i="3"/>
  <c r="AJ87" i="3"/>
  <c r="AC87" i="3"/>
  <c r="V87" i="3"/>
  <c r="O87" i="3"/>
  <c r="HX86" i="3"/>
  <c r="HQ86" i="3"/>
  <c r="HJ86" i="3"/>
  <c r="HC86" i="3"/>
  <c r="GV86" i="3"/>
  <c r="GO86" i="3"/>
  <c r="GH86" i="3"/>
  <c r="GA86" i="3"/>
  <c r="FT86" i="3"/>
  <c r="FM86" i="3"/>
  <c r="FF86" i="3"/>
  <c r="EY86" i="3"/>
  <c r="ER86" i="3"/>
  <c r="EK86" i="3"/>
  <c r="ED86" i="3"/>
  <c r="DW86" i="3"/>
  <c r="DP86" i="3"/>
  <c r="DI86" i="3"/>
  <c r="DB86" i="3"/>
  <c r="CU86" i="3"/>
  <c r="CN86" i="3"/>
  <c r="CG86" i="3"/>
  <c r="BZ86" i="3"/>
  <c r="BS86" i="3"/>
  <c r="BL86" i="3"/>
  <c r="BE86" i="3"/>
  <c r="AX86" i="3"/>
  <c r="AQ86" i="3"/>
  <c r="AJ86" i="3"/>
  <c r="AC86" i="3"/>
  <c r="V86" i="3"/>
  <c r="O86" i="3"/>
  <c r="HX85" i="3"/>
  <c r="HQ85" i="3"/>
  <c r="HJ85" i="3"/>
  <c r="HC85" i="3"/>
  <c r="GV85" i="3"/>
  <c r="GO85" i="3"/>
  <c r="GH85" i="3"/>
  <c r="GA85" i="3"/>
  <c r="FT85" i="3"/>
  <c r="FM85" i="3"/>
  <c r="FF85" i="3"/>
  <c r="EY85" i="3"/>
  <c r="ER85" i="3"/>
  <c r="EK85" i="3"/>
  <c r="ED85" i="3"/>
  <c r="DW85" i="3"/>
  <c r="DP85" i="3"/>
  <c r="DI85" i="3"/>
  <c r="DB85" i="3"/>
  <c r="CU85" i="3"/>
  <c r="CN85" i="3"/>
  <c r="CG85" i="3"/>
  <c r="BZ85" i="3"/>
  <c r="BS85" i="3"/>
  <c r="BL85" i="3"/>
  <c r="BE85" i="3"/>
  <c r="AX85" i="3"/>
  <c r="AQ85" i="3"/>
  <c r="AJ85" i="3"/>
  <c r="AC85" i="3"/>
  <c r="V85" i="3"/>
  <c r="O85" i="3"/>
  <c r="HX84" i="3"/>
  <c r="HQ84" i="3"/>
  <c r="HJ84" i="3"/>
  <c r="HC84" i="3"/>
  <c r="GV84" i="3"/>
  <c r="GO84" i="3"/>
  <c r="GH84" i="3"/>
  <c r="GA84" i="3"/>
  <c r="FT84" i="3"/>
  <c r="FM84" i="3"/>
  <c r="FF84" i="3"/>
  <c r="EY84" i="3"/>
  <c r="ER84" i="3"/>
  <c r="EK84" i="3"/>
  <c r="ED84" i="3"/>
  <c r="DW84" i="3"/>
  <c r="DP84" i="3"/>
  <c r="DI84" i="3"/>
  <c r="DB84" i="3"/>
  <c r="CU84" i="3"/>
  <c r="CN84" i="3"/>
  <c r="CG84" i="3"/>
  <c r="BZ84" i="3"/>
  <c r="BS84" i="3"/>
  <c r="BL84" i="3"/>
  <c r="BE84" i="3"/>
  <c r="AX84" i="3"/>
  <c r="AQ84" i="3"/>
  <c r="AJ84" i="3"/>
  <c r="AC84" i="3"/>
  <c r="V84" i="3"/>
  <c r="O84" i="3"/>
  <c r="HX83" i="3"/>
  <c r="HQ83" i="3"/>
  <c r="HJ83" i="3"/>
  <c r="HC83" i="3"/>
  <c r="GV83" i="3"/>
  <c r="GO83" i="3"/>
  <c r="GH83" i="3"/>
  <c r="GA83" i="3"/>
  <c r="FT83" i="3"/>
  <c r="FM83" i="3"/>
  <c r="FF83" i="3"/>
  <c r="EY83" i="3"/>
  <c r="ER83" i="3"/>
  <c r="EK83" i="3"/>
  <c r="ED83" i="3"/>
  <c r="DW83" i="3"/>
  <c r="DP83" i="3"/>
  <c r="DI83" i="3"/>
  <c r="DB83" i="3"/>
  <c r="CU83" i="3"/>
  <c r="CN83" i="3"/>
  <c r="CG83" i="3"/>
  <c r="BZ83" i="3"/>
  <c r="BS83" i="3"/>
  <c r="BL83" i="3"/>
  <c r="BE83" i="3"/>
  <c r="AX83" i="3"/>
  <c r="AQ83" i="3"/>
  <c r="AJ83" i="3"/>
  <c r="AC83" i="3"/>
  <c r="V83" i="3"/>
  <c r="O83" i="3"/>
  <c r="HX82" i="3"/>
  <c r="HQ82" i="3"/>
  <c r="HJ82" i="3"/>
  <c r="HC82" i="3"/>
  <c r="GV82" i="3"/>
  <c r="GO82" i="3"/>
  <c r="GH82" i="3"/>
  <c r="GA82" i="3"/>
  <c r="FT82" i="3"/>
  <c r="FM82" i="3"/>
  <c r="FF82" i="3"/>
  <c r="EY82" i="3"/>
  <c r="ER82" i="3"/>
  <c r="EK82" i="3"/>
  <c r="ED82" i="3"/>
  <c r="DW82" i="3"/>
  <c r="DP82" i="3"/>
  <c r="DI82" i="3"/>
  <c r="DB82" i="3"/>
  <c r="CU82" i="3"/>
  <c r="CN82" i="3"/>
  <c r="CG82" i="3"/>
  <c r="BZ82" i="3"/>
  <c r="BS82" i="3"/>
  <c r="BL82" i="3"/>
  <c r="BE82" i="3"/>
  <c r="AX82" i="3"/>
  <c r="AQ82" i="3"/>
  <c r="AJ82" i="3"/>
  <c r="AC82" i="3"/>
  <c r="V82" i="3"/>
  <c r="O82" i="3"/>
  <c r="HX81" i="3"/>
  <c r="HQ81" i="3"/>
  <c r="HJ81" i="3"/>
  <c r="HC81" i="3"/>
  <c r="GV81" i="3"/>
  <c r="GO81" i="3"/>
  <c r="GH81" i="3"/>
  <c r="GA81" i="3"/>
  <c r="FT81" i="3"/>
  <c r="FM81" i="3"/>
  <c r="FF81" i="3"/>
  <c r="EY81" i="3"/>
  <c r="ER81" i="3"/>
  <c r="EK81" i="3"/>
  <c r="ED81" i="3"/>
  <c r="DW81" i="3"/>
  <c r="DP81" i="3"/>
  <c r="DI81" i="3"/>
  <c r="DB81" i="3"/>
  <c r="CU81" i="3"/>
  <c r="CN81" i="3"/>
  <c r="CG81" i="3"/>
  <c r="BZ81" i="3"/>
  <c r="BS81" i="3"/>
  <c r="BL81" i="3"/>
  <c r="BE81" i="3"/>
  <c r="AX81" i="3"/>
  <c r="AQ81" i="3"/>
  <c r="AJ81" i="3"/>
  <c r="AC81" i="3"/>
  <c r="V81" i="3"/>
  <c r="O81" i="3"/>
  <c r="HX80" i="3"/>
  <c r="HQ80" i="3"/>
  <c r="HJ80" i="3"/>
  <c r="HC80" i="3"/>
  <c r="GV80" i="3"/>
  <c r="GO80" i="3"/>
  <c r="GH80" i="3"/>
  <c r="GA80" i="3"/>
  <c r="FT80" i="3"/>
  <c r="FM80" i="3"/>
  <c r="FF80" i="3"/>
  <c r="EY80" i="3"/>
  <c r="ER80" i="3"/>
  <c r="EK80" i="3"/>
  <c r="ED80" i="3"/>
  <c r="DW80" i="3"/>
  <c r="DP80" i="3"/>
  <c r="DI80" i="3"/>
  <c r="DB80" i="3"/>
  <c r="CU80" i="3"/>
  <c r="CN80" i="3"/>
  <c r="CG80" i="3"/>
  <c r="BZ80" i="3"/>
  <c r="BS80" i="3"/>
  <c r="BL80" i="3"/>
  <c r="BE80" i="3"/>
  <c r="AX80" i="3"/>
  <c r="AQ80" i="3"/>
  <c r="AJ80" i="3"/>
  <c r="AC80" i="3"/>
  <c r="V80" i="3"/>
  <c r="O80" i="3"/>
  <c r="HX79" i="3"/>
  <c r="HQ79" i="3"/>
  <c r="HJ79" i="3"/>
  <c r="HC79" i="3"/>
  <c r="GV79" i="3"/>
  <c r="GO79" i="3"/>
  <c r="GH79" i="3"/>
  <c r="GA79" i="3"/>
  <c r="FT79" i="3"/>
  <c r="FM79" i="3"/>
  <c r="FF79" i="3"/>
  <c r="EY79" i="3"/>
  <c r="ER79" i="3"/>
  <c r="EK79" i="3"/>
  <c r="ED79" i="3"/>
  <c r="DW79" i="3"/>
  <c r="DP79" i="3"/>
  <c r="DI79" i="3"/>
  <c r="DB79" i="3"/>
  <c r="CU79" i="3"/>
  <c r="CN79" i="3"/>
  <c r="CG79" i="3"/>
  <c r="BZ79" i="3"/>
  <c r="BS79" i="3"/>
  <c r="BL79" i="3"/>
  <c r="BE79" i="3"/>
  <c r="AX79" i="3"/>
  <c r="AQ79" i="3"/>
  <c r="AJ79" i="3"/>
  <c r="AC79" i="3"/>
  <c r="V79" i="3"/>
  <c r="O79" i="3"/>
  <c r="HX78" i="3"/>
  <c r="HQ78" i="3"/>
  <c r="HJ78" i="3"/>
  <c r="HC78" i="3"/>
  <c r="GV78" i="3"/>
  <c r="GO78" i="3"/>
  <c r="GH78" i="3"/>
  <c r="GA78" i="3"/>
  <c r="FT78" i="3"/>
  <c r="FM78" i="3"/>
  <c r="FF78" i="3"/>
  <c r="EY78" i="3"/>
  <c r="ER78" i="3"/>
  <c r="EK78" i="3"/>
  <c r="ED78" i="3"/>
  <c r="DW78" i="3"/>
  <c r="DP78" i="3"/>
  <c r="DI78" i="3"/>
  <c r="DB78" i="3"/>
  <c r="CU78" i="3"/>
  <c r="CN78" i="3"/>
  <c r="CG78" i="3"/>
  <c r="BZ78" i="3"/>
  <c r="BS78" i="3"/>
  <c r="BL78" i="3"/>
  <c r="BE78" i="3"/>
  <c r="AX78" i="3"/>
  <c r="AQ78" i="3"/>
  <c r="AJ78" i="3"/>
  <c r="AC78" i="3"/>
  <c r="V78" i="3"/>
  <c r="O78" i="3"/>
  <c r="HX77" i="3"/>
  <c r="HQ77" i="3"/>
  <c r="HJ77" i="3"/>
  <c r="HC77" i="3"/>
  <c r="GV77" i="3"/>
  <c r="GO77" i="3"/>
  <c r="GH77" i="3"/>
  <c r="GA77" i="3"/>
  <c r="FT77" i="3"/>
  <c r="FM77" i="3"/>
  <c r="FF77" i="3"/>
  <c r="EY77" i="3"/>
  <c r="ER77" i="3"/>
  <c r="EK77" i="3"/>
  <c r="ED77" i="3"/>
  <c r="DW77" i="3"/>
  <c r="DP77" i="3"/>
  <c r="DI77" i="3"/>
  <c r="DB77" i="3"/>
  <c r="CU77" i="3"/>
  <c r="CN77" i="3"/>
  <c r="CG77" i="3"/>
  <c r="BZ77" i="3"/>
  <c r="BS77" i="3"/>
  <c r="BL77" i="3"/>
  <c r="BE77" i="3"/>
  <c r="AX77" i="3"/>
  <c r="AQ77" i="3"/>
  <c r="AJ77" i="3"/>
  <c r="AC77" i="3"/>
  <c r="V77" i="3"/>
  <c r="O77" i="3"/>
  <c r="HX76" i="3"/>
  <c r="HQ76" i="3"/>
  <c r="HJ76" i="3"/>
  <c r="HC76" i="3"/>
  <c r="GV76" i="3"/>
  <c r="GO76" i="3"/>
  <c r="GH76" i="3"/>
  <c r="GA76" i="3"/>
  <c r="FT76" i="3"/>
  <c r="FM76" i="3"/>
  <c r="FF76" i="3"/>
  <c r="EY76" i="3"/>
  <c r="ER76" i="3"/>
  <c r="EK76" i="3"/>
  <c r="ED76" i="3"/>
  <c r="DW76" i="3"/>
  <c r="DP76" i="3"/>
  <c r="DI76" i="3"/>
  <c r="DB76" i="3"/>
  <c r="CU76" i="3"/>
  <c r="CN76" i="3"/>
  <c r="CG76" i="3"/>
  <c r="BZ76" i="3"/>
  <c r="BS76" i="3"/>
  <c r="BL76" i="3"/>
  <c r="BE76" i="3"/>
  <c r="AX76" i="3"/>
  <c r="AQ76" i="3"/>
  <c r="AJ76" i="3"/>
  <c r="AC76" i="3"/>
  <c r="V76" i="3"/>
  <c r="O76" i="3"/>
  <c r="HX75" i="3"/>
  <c r="HQ75" i="3"/>
  <c r="HJ75" i="3"/>
  <c r="HC75" i="3"/>
  <c r="GV75" i="3"/>
  <c r="GO75" i="3"/>
  <c r="GH75" i="3"/>
  <c r="GA75" i="3"/>
  <c r="FT75" i="3"/>
  <c r="FM75" i="3"/>
  <c r="FF75" i="3"/>
  <c r="EY75" i="3"/>
  <c r="ER75" i="3"/>
  <c r="EK75" i="3"/>
  <c r="ED75" i="3"/>
  <c r="DW75" i="3"/>
  <c r="DP75" i="3"/>
  <c r="DI75" i="3"/>
  <c r="DB75" i="3"/>
  <c r="CU75" i="3"/>
  <c r="CN75" i="3"/>
  <c r="CG75" i="3"/>
  <c r="BZ75" i="3"/>
  <c r="BS75" i="3"/>
  <c r="BL75" i="3"/>
  <c r="BE75" i="3"/>
  <c r="AX75" i="3"/>
  <c r="AQ75" i="3"/>
  <c r="AJ75" i="3"/>
  <c r="AC75" i="3"/>
  <c r="V75" i="3"/>
  <c r="O75" i="3"/>
  <c r="HX74" i="3"/>
  <c r="HQ74" i="3"/>
  <c r="HJ74" i="3"/>
  <c r="HC74" i="3"/>
  <c r="GV74" i="3"/>
  <c r="GO74" i="3"/>
  <c r="GH74" i="3"/>
  <c r="GA74" i="3"/>
  <c r="FT74" i="3"/>
  <c r="FM74" i="3"/>
  <c r="FF74" i="3"/>
  <c r="EY74" i="3"/>
  <c r="ER74" i="3"/>
  <c r="EK74" i="3"/>
  <c r="ED74" i="3"/>
  <c r="DW74" i="3"/>
  <c r="DP74" i="3"/>
  <c r="DI74" i="3"/>
  <c r="DB74" i="3"/>
  <c r="CU74" i="3"/>
  <c r="CN74" i="3"/>
  <c r="CG74" i="3"/>
  <c r="BZ74" i="3"/>
  <c r="BS74" i="3"/>
  <c r="BL74" i="3"/>
  <c r="BE74" i="3"/>
  <c r="AX74" i="3"/>
  <c r="AQ74" i="3"/>
  <c r="AJ74" i="3"/>
  <c r="AC74" i="3"/>
  <c r="V74" i="3"/>
  <c r="O74" i="3"/>
  <c r="HX73" i="3"/>
  <c r="HQ73" i="3"/>
  <c r="HJ73" i="3"/>
  <c r="HC73" i="3"/>
  <c r="GV73" i="3"/>
  <c r="GO73" i="3"/>
  <c r="GH73" i="3"/>
  <c r="GA73" i="3"/>
  <c r="FT73" i="3"/>
  <c r="FM73" i="3"/>
  <c r="FF73" i="3"/>
  <c r="EY73" i="3"/>
  <c r="ER73" i="3"/>
  <c r="EK73" i="3"/>
  <c r="ED73" i="3"/>
  <c r="DW73" i="3"/>
  <c r="DP73" i="3"/>
  <c r="DI73" i="3"/>
  <c r="DB73" i="3"/>
  <c r="CU73" i="3"/>
  <c r="CN73" i="3"/>
  <c r="CG73" i="3"/>
  <c r="BZ73" i="3"/>
  <c r="BS73" i="3"/>
  <c r="BL73" i="3"/>
  <c r="BE73" i="3"/>
  <c r="AX73" i="3"/>
  <c r="AQ73" i="3"/>
  <c r="AJ73" i="3"/>
  <c r="AC73" i="3"/>
  <c r="V73" i="3"/>
  <c r="O73" i="3"/>
  <c r="HX72" i="3"/>
  <c r="HQ72" i="3"/>
  <c r="HJ72" i="3"/>
  <c r="HC72" i="3"/>
  <c r="GV72" i="3"/>
  <c r="GO72" i="3"/>
  <c r="GH72" i="3"/>
  <c r="GA72" i="3"/>
  <c r="FT72" i="3"/>
  <c r="FM72" i="3"/>
  <c r="FF72" i="3"/>
  <c r="EY72" i="3"/>
  <c r="ER72" i="3"/>
  <c r="EK72" i="3"/>
  <c r="ED72" i="3"/>
  <c r="DW72" i="3"/>
  <c r="DP72" i="3"/>
  <c r="DI72" i="3"/>
  <c r="DB72" i="3"/>
  <c r="CU72" i="3"/>
  <c r="CN72" i="3"/>
  <c r="CG72" i="3"/>
  <c r="BZ72" i="3"/>
  <c r="BS72" i="3"/>
  <c r="BL72" i="3"/>
  <c r="BE72" i="3"/>
  <c r="AX72" i="3"/>
  <c r="AQ72" i="3"/>
  <c r="AJ72" i="3"/>
  <c r="AC72" i="3"/>
  <c r="V72" i="3"/>
  <c r="O72" i="3"/>
  <c r="HX71" i="3"/>
  <c r="HQ71" i="3"/>
  <c r="HJ71" i="3"/>
  <c r="HC71" i="3"/>
  <c r="GV71" i="3"/>
  <c r="GO71" i="3"/>
  <c r="GH71" i="3"/>
  <c r="GA71" i="3"/>
  <c r="FT71" i="3"/>
  <c r="FM71" i="3"/>
  <c r="FF71" i="3"/>
  <c r="EY71" i="3"/>
  <c r="ER71" i="3"/>
  <c r="EK71" i="3"/>
  <c r="ED71" i="3"/>
  <c r="DW71" i="3"/>
  <c r="DP71" i="3"/>
  <c r="DI71" i="3"/>
  <c r="DB71" i="3"/>
  <c r="CU71" i="3"/>
  <c r="CN71" i="3"/>
  <c r="CG71" i="3"/>
  <c r="BZ71" i="3"/>
  <c r="BS71" i="3"/>
  <c r="BL71" i="3"/>
  <c r="BE71" i="3"/>
  <c r="AX71" i="3"/>
  <c r="AQ71" i="3"/>
  <c r="AJ71" i="3"/>
  <c r="AC71" i="3"/>
  <c r="V71" i="3"/>
  <c r="O71" i="3"/>
  <c r="HX70" i="3"/>
  <c r="HQ70" i="3"/>
  <c r="HJ70" i="3"/>
  <c r="HC70" i="3"/>
  <c r="GV70" i="3"/>
  <c r="GO70" i="3"/>
  <c r="GH70" i="3"/>
  <c r="GA70" i="3"/>
  <c r="FT70" i="3"/>
  <c r="FM70" i="3"/>
  <c r="FF70" i="3"/>
  <c r="EY70" i="3"/>
  <c r="ER70" i="3"/>
  <c r="EK70" i="3"/>
  <c r="ED70" i="3"/>
  <c r="DW70" i="3"/>
  <c r="DP70" i="3"/>
  <c r="DI70" i="3"/>
  <c r="DB70" i="3"/>
  <c r="CU70" i="3"/>
  <c r="CN70" i="3"/>
  <c r="CG70" i="3"/>
  <c r="BZ70" i="3"/>
  <c r="BS70" i="3"/>
  <c r="BL70" i="3"/>
  <c r="BE70" i="3"/>
  <c r="AX70" i="3"/>
  <c r="AQ70" i="3"/>
  <c r="AJ70" i="3"/>
  <c r="AC70" i="3"/>
  <c r="V70" i="3"/>
  <c r="O70" i="3"/>
  <c r="HX69" i="3"/>
  <c r="HQ69" i="3"/>
  <c r="HJ69" i="3"/>
  <c r="HC69" i="3"/>
  <c r="GV69" i="3"/>
  <c r="GO69" i="3"/>
  <c r="GH69" i="3"/>
  <c r="GA69" i="3"/>
  <c r="FT69" i="3"/>
  <c r="FM69" i="3"/>
  <c r="FF69" i="3"/>
  <c r="EY69" i="3"/>
  <c r="ER69" i="3"/>
  <c r="EK69" i="3"/>
  <c r="ED69" i="3"/>
  <c r="DW69" i="3"/>
  <c r="DP69" i="3"/>
  <c r="DI69" i="3"/>
  <c r="DB69" i="3"/>
  <c r="CU69" i="3"/>
  <c r="CN69" i="3"/>
  <c r="CG69" i="3"/>
  <c r="BZ69" i="3"/>
  <c r="BS69" i="3"/>
  <c r="BL69" i="3"/>
  <c r="BE69" i="3"/>
  <c r="AX69" i="3"/>
  <c r="AQ69" i="3"/>
  <c r="AJ69" i="3"/>
  <c r="AC69" i="3"/>
  <c r="V69" i="3"/>
  <c r="O69" i="3"/>
  <c r="HX68" i="3"/>
  <c r="HQ68" i="3"/>
  <c r="HJ68" i="3"/>
  <c r="HC68" i="3"/>
  <c r="GV68" i="3"/>
  <c r="GO68" i="3"/>
  <c r="GH68" i="3"/>
  <c r="GA68" i="3"/>
  <c r="FT68" i="3"/>
  <c r="FM68" i="3"/>
  <c r="FF68" i="3"/>
  <c r="EY68" i="3"/>
  <c r="ER68" i="3"/>
  <c r="EK68" i="3"/>
  <c r="ED68" i="3"/>
  <c r="DW68" i="3"/>
  <c r="DP68" i="3"/>
  <c r="DI68" i="3"/>
  <c r="DB68" i="3"/>
  <c r="CU68" i="3"/>
  <c r="CN68" i="3"/>
  <c r="CG68" i="3"/>
  <c r="BZ68" i="3"/>
  <c r="BS68" i="3"/>
  <c r="BL68" i="3"/>
  <c r="BE68" i="3"/>
  <c r="AX68" i="3"/>
  <c r="AQ68" i="3"/>
  <c r="AJ68" i="3"/>
  <c r="AC68" i="3"/>
  <c r="V68" i="3"/>
  <c r="O68" i="3"/>
  <c r="HQ67" i="3"/>
  <c r="HJ67" i="3"/>
  <c r="HC67" i="3"/>
  <c r="GV67" i="3"/>
  <c r="GO67" i="3"/>
  <c r="GH67" i="3"/>
  <c r="GA67" i="3"/>
  <c r="FT67" i="3"/>
  <c r="FM67" i="3"/>
  <c r="FF67" i="3"/>
  <c r="EY67" i="3"/>
  <c r="ER67" i="3"/>
  <c r="EK67" i="3"/>
  <c r="ED67" i="3"/>
  <c r="DW67" i="3"/>
  <c r="DP67" i="3"/>
  <c r="DI67" i="3"/>
  <c r="DB67" i="3"/>
  <c r="CU67" i="3"/>
  <c r="CN67" i="3"/>
  <c r="CG67" i="3"/>
  <c r="BZ67" i="3"/>
  <c r="BS67" i="3"/>
  <c r="BL67" i="3"/>
  <c r="BE67" i="3"/>
  <c r="AX67" i="3"/>
  <c r="AQ67" i="3"/>
  <c r="AJ67" i="3"/>
  <c r="AC67" i="3"/>
  <c r="V67" i="3"/>
  <c r="O67" i="3"/>
  <c r="HQ66" i="3"/>
  <c r="HJ66" i="3"/>
  <c r="HC66" i="3"/>
  <c r="GV66" i="3"/>
  <c r="GO66" i="3"/>
  <c r="GH66" i="3"/>
  <c r="GA66" i="3"/>
  <c r="FT66" i="3"/>
  <c r="FM66" i="3"/>
  <c r="FF66" i="3"/>
  <c r="EY66" i="3"/>
  <c r="ER66" i="3"/>
  <c r="EK66" i="3"/>
  <c r="ED66" i="3"/>
  <c r="DW66" i="3"/>
  <c r="DP66" i="3"/>
  <c r="DI66" i="3"/>
  <c r="DB66" i="3"/>
  <c r="CU66" i="3"/>
  <c r="CN66" i="3"/>
  <c r="CG66" i="3"/>
  <c r="BZ66" i="3"/>
  <c r="BS66" i="3"/>
  <c r="BL66" i="3"/>
  <c r="BE66" i="3"/>
  <c r="AX66" i="3"/>
  <c r="AQ66" i="3"/>
  <c r="AJ66" i="3"/>
  <c r="AC66" i="3"/>
  <c r="V66" i="3"/>
  <c r="O66" i="3"/>
  <c r="HX65" i="3"/>
  <c r="HQ65" i="3"/>
  <c r="HJ65" i="3"/>
  <c r="HC65" i="3"/>
  <c r="GV65" i="3"/>
  <c r="GO65" i="3"/>
  <c r="GH65" i="3"/>
  <c r="GA65" i="3"/>
  <c r="FT65" i="3"/>
  <c r="FM65" i="3"/>
  <c r="FF65" i="3"/>
  <c r="EY65" i="3"/>
  <c r="ER65" i="3"/>
  <c r="EK65" i="3"/>
  <c r="ED65" i="3"/>
  <c r="DW65" i="3"/>
  <c r="DP65" i="3"/>
  <c r="DI65" i="3"/>
  <c r="DB65" i="3"/>
  <c r="CU65" i="3"/>
  <c r="CN65" i="3"/>
  <c r="CG65" i="3"/>
  <c r="BZ65" i="3"/>
  <c r="BS65" i="3"/>
  <c r="BL65" i="3"/>
  <c r="BE65" i="3"/>
  <c r="AX65" i="3"/>
  <c r="AQ65" i="3"/>
  <c r="AJ65" i="3"/>
  <c r="AC65" i="3"/>
  <c r="V65" i="3"/>
  <c r="O65" i="3"/>
  <c r="HX64" i="3"/>
  <c r="HQ64" i="3"/>
  <c r="HJ64" i="3"/>
  <c r="HC64" i="3"/>
  <c r="GV64" i="3"/>
  <c r="GO64" i="3"/>
  <c r="GH64" i="3"/>
  <c r="GA64" i="3"/>
  <c r="FT64" i="3"/>
  <c r="FM64" i="3"/>
  <c r="FF64" i="3"/>
  <c r="EY64" i="3"/>
  <c r="ER64" i="3"/>
  <c r="EK64" i="3"/>
  <c r="ED64" i="3"/>
  <c r="DW64" i="3"/>
  <c r="DP64" i="3"/>
  <c r="DI64" i="3"/>
  <c r="DB64" i="3"/>
  <c r="CU64" i="3"/>
  <c r="CN64" i="3"/>
  <c r="CG64" i="3"/>
  <c r="BZ64" i="3"/>
  <c r="BS64" i="3"/>
  <c r="BL64" i="3"/>
  <c r="BE64" i="3"/>
  <c r="AX64" i="3"/>
  <c r="AQ64" i="3"/>
  <c r="AJ64" i="3"/>
  <c r="AC64" i="3"/>
  <c r="V64" i="3"/>
  <c r="O64" i="3"/>
  <c r="HQ63" i="3"/>
  <c r="HJ63" i="3"/>
  <c r="HC63" i="3"/>
  <c r="GV63" i="3"/>
  <c r="GO63" i="3"/>
  <c r="GH63" i="3"/>
  <c r="GA63" i="3"/>
  <c r="FT63" i="3"/>
  <c r="FM63" i="3"/>
  <c r="FF63" i="3"/>
  <c r="EY63" i="3"/>
  <c r="ER63" i="3"/>
  <c r="EK63" i="3"/>
  <c r="ED63" i="3"/>
  <c r="DW63" i="3"/>
  <c r="DP63" i="3"/>
  <c r="DI63" i="3"/>
  <c r="DB63" i="3"/>
  <c r="CU63" i="3"/>
  <c r="CN63" i="3"/>
  <c r="CG63" i="3"/>
  <c r="BZ63" i="3"/>
  <c r="BS63" i="3"/>
  <c r="BL63" i="3"/>
  <c r="BE63" i="3"/>
  <c r="AX63" i="3"/>
  <c r="AQ63" i="3"/>
  <c r="AJ63" i="3"/>
  <c r="AC63" i="3"/>
  <c r="V63" i="3"/>
  <c r="O63" i="3"/>
  <c r="HQ62" i="3"/>
  <c r="HJ62" i="3"/>
  <c r="HC62" i="3"/>
  <c r="GV62" i="3"/>
  <c r="GO62" i="3"/>
  <c r="GH62" i="3"/>
  <c r="GA62" i="3"/>
  <c r="FT62" i="3"/>
  <c r="FM62" i="3"/>
  <c r="FF62" i="3"/>
  <c r="EY62" i="3"/>
  <c r="ER62" i="3"/>
  <c r="EK62" i="3"/>
  <c r="ED62" i="3"/>
  <c r="DW62" i="3"/>
  <c r="DP62" i="3"/>
  <c r="DI62" i="3"/>
  <c r="DB62" i="3"/>
  <c r="CU62" i="3"/>
  <c r="CN62" i="3"/>
  <c r="CG62" i="3"/>
  <c r="BZ62" i="3"/>
  <c r="BS62" i="3"/>
  <c r="BL62" i="3"/>
  <c r="BE62" i="3"/>
  <c r="AX62" i="3"/>
  <c r="AQ62" i="3"/>
  <c r="AJ62" i="3"/>
  <c r="AC62" i="3"/>
  <c r="V62" i="3"/>
  <c r="O62" i="3"/>
  <c r="HX61" i="3"/>
  <c r="HQ61" i="3"/>
  <c r="HJ61" i="3"/>
  <c r="HC61" i="3"/>
  <c r="GV61" i="3"/>
  <c r="GO61" i="3"/>
  <c r="GH61" i="3"/>
  <c r="GA61" i="3"/>
  <c r="FT61" i="3"/>
  <c r="FM61" i="3"/>
  <c r="FF61" i="3"/>
  <c r="EY61" i="3"/>
  <c r="ER61" i="3"/>
  <c r="EK61" i="3"/>
  <c r="ED61" i="3"/>
  <c r="DW61" i="3"/>
  <c r="DP61" i="3"/>
  <c r="DI61" i="3"/>
  <c r="DB61" i="3"/>
  <c r="CU61" i="3"/>
  <c r="CN61" i="3"/>
  <c r="CG61" i="3"/>
  <c r="BZ61" i="3"/>
  <c r="BS61" i="3"/>
  <c r="BL61" i="3"/>
  <c r="BE61" i="3"/>
  <c r="AX61" i="3"/>
  <c r="AQ61" i="3"/>
  <c r="AJ61" i="3"/>
  <c r="AC61" i="3"/>
  <c r="V61" i="3"/>
  <c r="O61" i="3"/>
  <c r="HQ60" i="3"/>
  <c r="HJ60" i="3"/>
  <c r="HC60" i="3"/>
  <c r="GV60" i="3"/>
  <c r="GO60" i="3"/>
  <c r="GH60" i="3"/>
  <c r="GA60" i="3"/>
  <c r="FT60" i="3"/>
  <c r="FM60" i="3"/>
  <c r="FF60" i="3"/>
  <c r="EY60" i="3"/>
  <c r="ER60" i="3"/>
  <c r="EK60" i="3"/>
  <c r="ED60" i="3"/>
  <c r="DW60" i="3"/>
  <c r="DP60" i="3"/>
  <c r="DI60" i="3"/>
  <c r="DB60" i="3"/>
  <c r="CU60" i="3"/>
  <c r="CN60" i="3"/>
  <c r="CG60" i="3"/>
  <c r="BZ60" i="3"/>
  <c r="BS60" i="3"/>
  <c r="BL60" i="3"/>
  <c r="BE60" i="3"/>
  <c r="AX60" i="3"/>
  <c r="AQ60" i="3"/>
  <c r="AJ60" i="3"/>
  <c r="AC60" i="3"/>
  <c r="V60" i="3"/>
  <c r="O60" i="3"/>
  <c r="HX59" i="3"/>
  <c r="HQ59" i="3"/>
  <c r="HJ59" i="3"/>
  <c r="HC59" i="3"/>
  <c r="GV59" i="3"/>
  <c r="GO59" i="3"/>
  <c r="GH59" i="3"/>
  <c r="GA59" i="3"/>
  <c r="FT59" i="3"/>
  <c r="FM59" i="3"/>
  <c r="FF59" i="3"/>
  <c r="EY59" i="3"/>
  <c r="ER59" i="3"/>
  <c r="EK59" i="3"/>
  <c r="ED59" i="3"/>
  <c r="DW59" i="3"/>
  <c r="DP59" i="3"/>
  <c r="DI59" i="3"/>
  <c r="DB59" i="3"/>
  <c r="CU59" i="3"/>
  <c r="CN59" i="3"/>
  <c r="CG59" i="3"/>
  <c r="BZ59" i="3"/>
  <c r="BS59" i="3"/>
  <c r="BL59" i="3"/>
  <c r="BE59" i="3"/>
  <c r="AX59" i="3"/>
  <c r="AQ59" i="3"/>
  <c r="AJ59" i="3"/>
  <c r="AC59" i="3"/>
  <c r="V59" i="3"/>
  <c r="O59" i="3"/>
  <c r="HX58" i="3"/>
  <c r="HQ58" i="3"/>
  <c r="HJ58" i="3"/>
  <c r="HC58" i="3"/>
  <c r="GV58" i="3"/>
  <c r="GO58" i="3"/>
  <c r="GH58" i="3"/>
  <c r="GA58" i="3"/>
  <c r="FT58" i="3"/>
  <c r="FM58" i="3"/>
  <c r="FF58" i="3"/>
  <c r="EY58" i="3"/>
  <c r="ER58" i="3"/>
  <c r="EK58" i="3"/>
  <c r="ED58" i="3"/>
  <c r="DW58" i="3"/>
  <c r="DP58" i="3"/>
  <c r="DI58" i="3"/>
  <c r="DB58" i="3"/>
  <c r="CU58" i="3"/>
  <c r="CN58" i="3"/>
  <c r="CG58" i="3"/>
  <c r="BZ58" i="3"/>
  <c r="BS58" i="3"/>
  <c r="BL58" i="3"/>
  <c r="BE58" i="3"/>
  <c r="AX58" i="3"/>
  <c r="AQ58" i="3"/>
  <c r="AJ58" i="3"/>
  <c r="AC58" i="3"/>
  <c r="V58" i="3"/>
  <c r="O58" i="3"/>
  <c r="HQ57" i="3"/>
  <c r="HJ57" i="3"/>
  <c r="HC57" i="3"/>
  <c r="GV57" i="3"/>
  <c r="GO57" i="3"/>
  <c r="GH57" i="3"/>
  <c r="GA57" i="3"/>
  <c r="FT57" i="3"/>
  <c r="FM57" i="3"/>
  <c r="FF57" i="3"/>
  <c r="EY57" i="3"/>
  <c r="ER57" i="3"/>
  <c r="EK57" i="3"/>
  <c r="ED57" i="3"/>
  <c r="DW57" i="3"/>
  <c r="DP57" i="3"/>
  <c r="DI57" i="3"/>
  <c r="DB57" i="3"/>
  <c r="CU57" i="3"/>
  <c r="CN57" i="3"/>
  <c r="CG57" i="3"/>
  <c r="BZ57" i="3"/>
  <c r="BS57" i="3"/>
  <c r="BL57" i="3"/>
  <c r="BE57" i="3"/>
  <c r="AX57" i="3"/>
  <c r="AQ57" i="3"/>
  <c r="AJ57" i="3"/>
  <c r="AC57" i="3"/>
  <c r="V57" i="3"/>
  <c r="O57" i="3"/>
  <c r="HQ56" i="3"/>
  <c r="HJ56" i="3"/>
  <c r="HC56" i="3"/>
  <c r="GV56" i="3"/>
  <c r="GO56" i="3"/>
  <c r="GH56" i="3"/>
  <c r="GA56" i="3"/>
  <c r="FT56" i="3"/>
  <c r="FM56" i="3"/>
  <c r="FF56" i="3"/>
  <c r="EY56" i="3"/>
  <c r="ER56" i="3"/>
  <c r="EK56" i="3"/>
  <c r="ED56" i="3"/>
  <c r="DW56" i="3"/>
  <c r="DP56" i="3"/>
  <c r="DI56" i="3"/>
  <c r="DB56" i="3"/>
  <c r="CU56" i="3"/>
  <c r="CN56" i="3"/>
  <c r="CG56" i="3"/>
  <c r="BZ56" i="3"/>
  <c r="BS56" i="3"/>
  <c r="BL56" i="3"/>
  <c r="BE56" i="3"/>
  <c r="AX56" i="3"/>
  <c r="AQ56" i="3"/>
  <c r="AJ56" i="3"/>
  <c r="AC56" i="3"/>
  <c r="V56" i="3"/>
  <c r="O56" i="3"/>
  <c r="HX55" i="3"/>
  <c r="HQ55" i="3"/>
  <c r="HJ55" i="3"/>
  <c r="HC55" i="3"/>
  <c r="GV55" i="3"/>
  <c r="GO55" i="3"/>
  <c r="GH55" i="3"/>
  <c r="GA55" i="3"/>
  <c r="FT55" i="3"/>
  <c r="FM55" i="3"/>
  <c r="FF55" i="3"/>
  <c r="EY55" i="3"/>
  <c r="ER55" i="3"/>
  <c r="EK55" i="3"/>
  <c r="ED55" i="3"/>
  <c r="DW55" i="3"/>
  <c r="DP55" i="3"/>
  <c r="DI55" i="3"/>
  <c r="DB55" i="3"/>
  <c r="CU55" i="3"/>
  <c r="CN55" i="3"/>
  <c r="CG55" i="3"/>
  <c r="BZ55" i="3"/>
  <c r="BS55" i="3"/>
  <c r="BL55" i="3"/>
  <c r="BE55" i="3"/>
  <c r="AX55" i="3"/>
  <c r="AQ55" i="3"/>
  <c r="AJ55" i="3"/>
  <c r="AC55" i="3"/>
  <c r="V55" i="3"/>
  <c r="O55" i="3"/>
  <c r="HX54" i="3"/>
  <c r="HQ54" i="3"/>
  <c r="HJ54" i="3"/>
  <c r="HC54" i="3"/>
  <c r="GV54" i="3"/>
  <c r="GO54" i="3"/>
  <c r="GH54" i="3"/>
  <c r="GA54" i="3"/>
  <c r="FT54" i="3"/>
  <c r="FM54" i="3"/>
  <c r="FF54" i="3"/>
  <c r="EY54" i="3"/>
  <c r="ER54" i="3"/>
  <c r="EK54" i="3"/>
  <c r="ED54" i="3"/>
  <c r="DW54" i="3"/>
  <c r="DP54" i="3"/>
  <c r="DI54" i="3"/>
  <c r="DB54" i="3"/>
  <c r="CU54" i="3"/>
  <c r="CN54" i="3"/>
  <c r="CG54" i="3"/>
  <c r="BZ54" i="3"/>
  <c r="BS54" i="3"/>
  <c r="BL54" i="3"/>
  <c r="BE54" i="3"/>
  <c r="AX54" i="3"/>
  <c r="AQ54" i="3"/>
  <c r="AJ54" i="3"/>
  <c r="AC54" i="3"/>
  <c r="V54" i="3"/>
  <c r="O54" i="3"/>
  <c r="HX53" i="3"/>
  <c r="HQ53" i="3"/>
  <c r="HJ53" i="3"/>
  <c r="HC53" i="3"/>
  <c r="GV53" i="3"/>
  <c r="GO53" i="3"/>
  <c r="GH53" i="3"/>
  <c r="GA53" i="3"/>
  <c r="FT53" i="3"/>
  <c r="FM53" i="3"/>
  <c r="FF53" i="3"/>
  <c r="EY53" i="3"/>
  <c r="ER53" i="3"/>
  <c r="EK53" i="3"/>
  <c r="ED53" i="3"/>
  <c r="DW53" i="3"/>
  <c r="DP53" i="3"/>
  <c r="DI53" i="3"/>
  <c r="DB53" i="3"/>
  <c r="CU53" i="3"/>
  <c r="CN53" i="3"/>
  <c r="CG53" i="3"/>
  <c r="BZ53" i="3"/>
  <c r="BS53" i="3"/>
  <c r="BL53" i="3"/>
  <c r="BE53" i="3"/>
  <c r="AX53" i="3"/>
  <c r="AQ53" i="3"/>
  <c r="AJ53" i="3"/>
  <c r="AC53" i="3"/>
  <c r="V53" i="3"/>
  <c r="O53" i="3"/>
  <c r="HX52" i="3"/>
  <c r="HQ52" i="3"/>
  <c r="HJ52" i="3"/>
  <c r="HC52" i="3"/>
  <c r="GV52" i="3"/>
  <c r="GO52" i="3"/>
  <c r="GH52" i="3"/>
  <c r="GA52" i="3"/>
  <c r="FT52" i="3"/>
  <c r="FM52" i="3"/>
  <c r="FF52" i="3"/>
  <c r="EY52" i="3"/>
  <c r="ER52" i="3"/>
  <c r="EK52" i="3"/>
  <c r="ED52" i="3"/>
  <c r="DW52" i="3"/>
  <c r="DP52" i="3"/>
  <c r="DI52" i="3"/>
  <c r="DB52" i="3"/>
  <c r="CU52" i="3"/>
  <c r="CN52" i="3"/>
  <c r="CG52" i="3"/>
  <c r="BZ52" i="3"/>
  <c r="BS52" i="3"/>
  <c r="BL52" i="3"/>
  <c r="BE52" i="3"/>
  <c r="AX52" i="3"/>
  <c r="AQ52" i="3"/>
  <c r="AJ52" i="3"/>
  <c r="AC52" i="3"/>
  <c r="V52" i="3"/>
  <c r="O52" i="3"/>
  <c r="HX51" i="3"/>
  <c r="HQ51" i="3"/>
  <c r="HJ51" i="3"/>
  <c r="HC51" i="3"/>
  <c r="GV51" i="3"/>
  <c r="GO51" i="3"/>
  <c r="GH51" i="3"/>
  <c r="GA51" i="3"/>
  <c r="FT51" i="3"/>
  <c r="FM51" i="3"/>
  <c r="FF51" i="3"/>
  <c r="EY51" i="3"/>
  <c r="ER51" i="3"/>
  <c r="EK51" i="3"/>
  <c r="ED51" i="3"/>
  <c r="DW51" i="3"/>
  <c r="DP51" i="3"/>
  <c r="DI51" i="3"/>
  <c r="DB51" i="3"/>
  <c r="CU51" i="3"/>
  <c r="CN51" i="3"/>
  <c r="CG51" i="3"/>
  <c r="BZ51" i="3"/>
  <c r="BS51" i="3"/>
  <c r="BL51" i="3"/>
  <c r="BE51" i="3"/>
  <c r="AX51" i="3"/>
  <c r="AQ51" i="3"/>
  <c r="AJ51" i="3"/>
  <c r="AC51" i="3"/>
  <c r="V51" i="3"/>
  <c r="O51" i="3"/>
  <c r="HX50" i="3"/>
  <c r="HQ50" i="3"/>
  <c r="HJ50" i="3"/>
  <c r="HC50" i="3"/>
  <c r="GV50" i="3"/>
  <c r="GO50" i="3"/>
  <c r="GH50" i="3"/>
  <c r="GA50" i="3"/>
  <c r="FT50" i="3"/>
  <c r="FM50" i="3"/>
  <c r="FF50" i="3"/>
  <c r="EY50" i="3"/>
  <c r="ER50" i="3"/>
  <c r="EK50" i="3"/>
  <c r="ED50" i="3"/>
  <c r="DW50" i="3"/>
  <c r="DP50" i="3"/>
  <c r="DI50" i="3"/>
  <c r="DB50" i="3"/>
  <c r="CU50" i="3"/>
  <c r="CN50" i="3"/>
  <c r="CG50" i="3"/>
  <c r="BZ50" i="3"/>
  <c r="BS50" i="3"/>
  <c r="BL50" i="3"/>
  <c r="BE50" i="3"/>
  <c r="AX50" i="3"/>
  <c r="AQ50" i="3"/>
  <c r="AJ50" i="3"/>
  <c r="AC50" i="3"/>
  <c r="V50" i="3"/>
  <c r="O50" i="3"/>
  <c r="HX49" i="3"/>
  <c r="HQ49" i="3"/>
  <c r="HJ49" i="3"/>
  <c r="HC49" i="3"/>
  <c r="GV49" i="3"/>
  <c r="GO49" i="3"/>
  <c r="GH49" i="3"/>
  <c r="GA49" i="3"/>
  <c r="FT49" i="3"/>
  <c r="FM49" i="3"/>
  <c r="FF49" i="3"/>
  <c r="EY49" i="3"/>
  <c r="ER49" i="3"/>
  <c r="EK49" i="3"/>
  <c r="ED49" i="3"/>
  <c r="DW49" i="3"/>
  <c r="DP49" i="3"/>
  <c r="DI49" i="3"/>
  <c r="DB49" i="3"/>
  <c r="CU49" i="3"/>
  <c r="CN49" i="3"/>
  <c r="CG49" i="3"/>
  <c r="BZ49" i="3"/>
  <c r="BS49" i="3"/>
  <c r="BL49" i="3"/>
  <c r="BE49" i="3"/>
  <c r="AX49" i="3"/>
  <c r="AQ49" i="3"/>
  <c r="AJ49" i="3"/>
  <c r="AC49" i="3"/>
  <c r="V49" i="3"/>
  <c r="O49" i="3"/>
  <c r="HX48" i="3"/>
  <c r="HQ48" i="3"/>
  <c r="HJ48" i="3"/>
  <c r="HC48" i="3"/>
  <c r="GV48" i="3"/>
  <c r="GO48" i="3"/>
  <c r="GH48" i="3"/>
  <c r="GA48" i="3"/>
  <c r="FT48" i="3"/>
  <c r="FM48" i="3"/>
  <c r="FF48" i="3"/>
  <c r="EY48" i="3"/>
  <c r="ER48" i="3"/>
  <c r="EK48" i="3"/>
  <c r="ED48" i="3"/>
  <c r="DW48" i="3"/>
  <c r="DP48" i="3"/>
  <c r="DI48" i="3"/>
  <c r="DB48" i="3"/>
  <c r="CU48" i="3"/>
  <c r="CN48" i="3"/>
  <c r="CG48" i="3"/>
  <c r="BZ48" i="3"/>
  <c r="BS48" i="3"/>
  <c r="BL48" i="3"/>
  <c r="BE48" i="3"/>
  <c r="AX48" i="3"/>
  <c r="AQ48" i="3"/>
  <c r="AJ48" i="3"/>
  <c r="AC48" i="3"/>
  <c r="V48" i="3"/>
  <c r="O48" i="3"/>
  <c r="HX47" i="3"/>
  <c r="HQ47" i="3"/>
  <c r="HJ47" i="3"/>
  <c r="HC47" i="3"/>
  <c r="GV47" i="3"/>
  <c r="GO47" i="3"/>
  <c r="GH47" i="3"/>
  <c r="GA47" i="3"/>
  <c r="FT47" i="3"/>
  <c r="FM47" i="3"/>
  <c r="FF47" i="3"/>
  <c r="EY47" i="3"/>
  <c r="ER47" i="3"/>
  <c r="EK47" i="3"/>
  <c r="ED47" i="3"/>
  <c r="DW47" i="3"/>
  <c r="DP47" i="3"/>
  <c r="DI47" i="3"/>
  <c r="DB47" i="3"/>
  <c r="CU47" i="3"/>
  <c r="CN47" i="3"/>
  <c r="CG47" i="3"/>
  <c r="BZ47" i="3"/>
  <c r="BS47" i="3"/>
  <c r="BL47" i="3"/>
  <c r="BE47" i="3"/>
  <c r="AX47" i="3"/>
  <c r="AQ47" i="3"/>
  <c r="AJ47" i="3"/>
  <c r="AC47" i="3"/>
  <c r="V47" i="3"/>
  <c r="O47" i="3"/>
  <c r="HX46" i="3"/>
  <c r="HQ46" i="3"/>
  <c r="HJ46" i="3"/>
  <c r="HC46" i="3"/>
  <c r="GV46" i="3"/>
  <c r="GO46" i="3"/>
  <c r="GH46" i="3"/>
  <c r="GA46" i="3"/>
  <c r="FT46" i="3"/>
  <c r="FM46" i="3"/>
  <c r="FF46" i="3"/>
  <c r="EY46" i="3"/>
  <c r="ER46" i="3"/>
  <c r="EK46" i="3"/>
  <c r="ED46" i="3"/>
  <c r="DW46" i="3"/>
  <c r="DP46" i="3"/>
  <c r="DI46" i="3"/>
  <c r="DB46" i="3"/>
  <c r="CU46" i="3"/>
  <c r="CN46" i="3"/>
  <c r="CG46" i="3"/>
  <c r="BZ46" i="3"/>
  <c r="BS46" i="3"/>
  <c r="BL46" i="3"/>
  <c r="BE46" i="3"/>
  <c r="AX46" i="3"/>
  <c r="AQ46" i="3"/>
  <c r="AJ46" i="3"/>
  <c r="AC46" i="3"/>
  <c r="V46" i="3"/>
  <c r="O46" i="3"/>
  <c r="HX45" i="3"/>
  <c r="HQ45" i="3"/>
  <c r="HJ45" i="3"/>
  <c r="HC45" i="3"/>
  <c r="GV45" i="3"/>
  <c r="GO45" i="3"/>
  <c r="GH45" i="3"/>
  <c r="GA45" i="3"/>
  <c r="FT45" i="3"/>
  <c r="FM45" i="3"/>
  <c r="FF45" i="3"/>
  <c r="EY45" i="3"/>
  <c r="ER45" i="3"/>
  <c r="EK45" i="3"/>
  <c r="ED45" i="3"/>
  <c r="DW45" i="3"/>
  <c r="DP45" i="3"/>
  <c r="DI45" i="3"/>
  <c r="DB45" i="3"/>
  <c r="CU45" i="3"/>
  <c r="CN45" i="3"/>
  <c r="CG45" i="3"/>
  <c r="BZ45" i="3"/>
  <c r="BS45" i="3"/>
  <c r="BL45" i="3"/>
  <c r="BE45" i="3"/>
  <c r="AX45" i="3"/>
  <c r="AQ45" i="3"/>
  <c r="AJ45" i="3"/>
  <c r="AC45" i="3"/>
  <c r="V45" i="3"/>
  <c r="O45" i="3"/>
  <c r="HX44" i="3"/>
  <c r="HQ44" i="3"/>
  <c r="HJ44" i="3"/>
  <c r="HC44" i="3"/>
  <c r="GV44" i="3"/>
  <c r="GO44" i="3"/>
  <c r="GH44" i="3"/>
  <c r="GA44" i="3"/>
  <c r="FT44" i="3"/>
  <c r="FM44" i="3"/>
  <c r="FF44" i="3"/>
  <c r="EY44" i="3"/>
  <c r="ER44" i="3"/>
  <c r="EK44" i="3"/>
  <c r="ED44" i="3"/>
  <c r="DW44" i="3"/>
  <c r="DP44" i="3"/>
  <c r="DI44" i="3"/>
  <c r="DB44" i="3"/>
  <c r="CU44" i="3"/>
  <c r="CN44" i="3"/>
  <c r="CG44" i="3"/>
  <c r="BZ44" i="3"/>
  <c r="BS44" i="3"/>
  <c r="BL44" i="3"/>
  <c r="BE44" i="3"/>
  <c r="AX44" i="3"/>
  <c r="AQ44" i="3"/>
  <c r="AJ44" i="3"/>
  <c r="AC44" i="3"/>
  <c r="V44" i="3"/>
  <c r="O44" i="3"/>
  <c r="HX43" i="3"/>
  <c r="HQ43" i="3"/>
  <c r="HJ43" i="3"/>
  <c r="HC43" i="3"/>
  <c r="GV43" i="3"/>
  <c r="GO43" i="3"/>
  <c r="GH43" i="3"/>
  <c r="GA43" i="3"/>
  <c r="FT43" i="3"/>
  <c r="FM43" i="3"/>
  <c r="FF43" i="3"/>
  <c r="EY43" i="3"/>
  <c r="ER43" i="3"/>
  <c r="EK43" i="3"/>
  <c r="ED43" i="3"/>
  <c r="DW43" i="3"/>
  <c r="DP43" i="3"/>
  <c r="DI43" i="3"/>
  <c r="DB43" i="3"/>
  <c r="CU43" i="3"/>
  <c r="CN43" i="3"/>
  <c r="CG43" i="3"/>
  <c r="BZ43" i="3"/>
  <c r="BS43" i="3"/>
  <c r="BL43" i="3"/>
  <c r="BE43" i="3"/>
  <c r="AX43" i="3"/>
  <c r="AQ43" i="3"/>
  <c r="AJ43" i="3"/>
  <c r="AC43" i="3"/>
  <c r="V43" i="3"/>
  <c r="O43" i="3"/>
  <c r="HX42" i="3"/>
  <c r="HQ42" i="3"/>
  <c r="HJ42" i="3"/>
  <c r="HC42" i="3"/>
  <c r="GV42" i="3"/>
  <c r="GO42" i="3"/>
  <c r="GH42" i="3"/>
  <c r="GA42" i="3"/>
  <c r="FT42" i="3"/>
  <c r="FM42" i="3"/>
  <c r="FF42" i="3"/>
  <c r="EY42" i="3"/>
  <c r="ER42" i="3"/>
  <c r="EK42" i="3"/>
  <c r="ED42" i="3"/>
  <c r="DW42" i="3"/>
  <c r="DP42" i="3"/>
  <c r="DI42" i="3"/>
  <c r="DB42" i="3"/>
  <c r="CU42" i="3"/>
  <c r="CN42" i="3"/>
  <c r="CG42" i="3"/>
  <c r="BZ42" i="3"/>
  <c r="BS42" i="3"/>
  <c r="BL42" i="3"/>
  <c r="BE42" i="3"/>
  <c r="AX42" i="3"/>
  <c r="AQ42" i="3"/>
  <c r="AJ42" i="3"/>
  <c r="AC42" i="3"/>
  <c r="V42" i="3"/>
  <c r="O42" i="3"/>
  <c r="HX41" i="3"/>
  <c r="HQ41" i="3"/>
  <c r="HJ41" i="3"/>
  <c r="HC41" i="3"/>
  <c r="GV41" i="3"/>
  <c r="GO41" i="3"/>
  <c r="GH41" i="3"/>
  <c r="GA41" i="3"/>
  <c r="FT41" i="3"/>
  <c r="FM41" i="3"/>
  <c r="FF41" i="3"/>
  <c r="EY41" i="3"/>
  <c r="ER41" i="3"/>
  <c r="EK41" i="3"/>
  <c r="ED41" i="3"/>
  <c r="DW41" i="3"/>
  <c r="DP41" i="3"/>
  <c r="DI41" i="3"/>
  <c r="DB41" i="3"/>
  <c r="CU41" i="3"/>
  <c r="CN41" i="3"/>
  <c r="CG41" i="3"/>
  <c r="BZ41" i="3"/>
  <c r="BS41" i="3"/>
  <c r="BL41" i="3"/>
  <c r="BE41" i="3"/>
  <c r="AX41" i="3"/>
  <c r="AQ41" i="3"/>
  <c r="AJ41" i="3"/>
  <c r="AC41" i="3"/>
  <c r="V41" i="3"/>
  <c r="O41" i="3"/>
  <c r="HX40" i="3"/>
  <c r="HQ40" i="3"/>
  <c r="HJ40" i="3"/>
  <c r="HC40" i="3"/>
  <c r="GV40" i="3"/>
  <c r="GO40" i="3"/>
  <c r="GH40" i="3"/>
  <c r="GA40" i="3"/>
  <c r="FT40" i="3"/>
  <c r="FM40" i="3"/>
  <c r="FF40" i="3"/>
  <c r="EY40" i="3"/>
  <c r="ER40" i="3"/>
  <c r="EK40" i="3"/>
  <c r="ED40" i="3"/>
  <c r="DW40" i="3"/>
  <c r="DP40" i="3"/>
  <c r="DI40" i="3"/>
  <c r="DB40" i="3"/>
  <c r="CU40" i="3"/>
  <c r="CN40" i="3"/>
  <c r="CG40" i="3"/>
  <c r="BZ40" i="3"/>
  <c r="BS40" i="3"/>
  <c r="BL40" i="3"/>
  <c r="BE40" i="3"/>
  <c r="AX40" i="3"/>
  <c r="AQ40" i="3"/>
  <c r="AJ40" i="3"/>
  <c r="AC40" i="3"/>
  <c r="V40" i="3"/>
  <c r="O40" i="3"/>
  <c r="HX39" i="3"/>
  <c r="HQ39" i="3"/>
  <c r="HJ39" i="3"/>
  <c r="HC39" i="3"/>
  <c r="GV39" i="3"/>
  <c r="GO39" i="3"/>
  <c r="GH39" i="3"/>
  <c r="GA39" i="3"/>
  <c r="FT39" i="3"/>
  <c r="FM39" i="3"/>
  <c r="FF39" i="3"/>
  <c r="EY39" i="3"/>
  <c r="ER39" i="3"/>
  <c r="EK39" i="3"/>
  <c r="ED39" i="3"/>
  <c r="DW39" i="3"/>
  <c r="DP39" i="3"/>
  <c r="DI39" i="3"/>
  <c r="DB39" i="3"/>
  <c r="CU39" i="3"/>
  <c r="CN39" i="3"/>
  <c r="CG39" i="3"/>
  <c r="BZ39" i="3"/>
  <c r="BS39" i="3"/>
  <c r="BL39" i="3"/>
  <c r="BE39" i="3"/>
  <c r="AX39" i="3"/>
  <c r="AQ39" i="3"/>
  <c r="AJ39" i="3"/>
  <c r="AC39" i="3"/>
  <c r="V39" i="3"/>
  <c r="O39" i="3"/>
  <c r="HX38" i="3"/>
  <c r="HQ38" i="3"/>
  <c r="HJ38" i="3"/>
  <c r="HC38" i="3"/>
  <c r="GV38" i="3"/>
  <c r="GO38" i="3"/>
  <c r="GH38" i="3"/>
  <c r="GA38" i="3"/>
  <c r="FT38" i="3"/>
  <c r="FM38" i="3"/>
  <c r="FF38" i="3"/>
  <c r="EY38" i="3"/>
  <c r="ER38" i="3"/>
  <c r="EK38" i="3"/>
  <c r="ED38" i="3"/>
  <c r="DW38" i="3"/>
  <c r="DP38" i="3"/>
  <c r="DI38" i="3"/>
  <c r="DB38" i="3"/>
  <c r="CU38" i="3"/>
  <c r="CN38" i="3"/>
  <c r="CG38" i="3"/>
  <c r="BZ38" i="3"/>
  <c r="BS38" i="3"/>
  <c r="BL38" i="3"/>
  <c r="BE38" i="3"/>
  <c r="AX38" i="3"/>
  <c r="AQ38" i="3"/>
  <c r="AJ38" i="3"/>
  <c r="AC38" i="3"/>
  <c r="V38" i="3"/>
  <c r="O38" i="3"/>
  <c r="HX37" i="3"/>
  <c r="HQ37" i="3"/>
  <c r="HJ37" i="3"/>
  <c r="HC37" i="3"/>
  <c r="GV37" i="3"/>
  <c r="GO37" i="3"/>
  <c r="GH37" i="3"/>
  <c r="GA37" i="3"/>
  <c r="FT37" i="3"/>
  <c r="FM37" i="3"/>
  <c r="FF37" i="3"/>
  <c r="EY37" i="3"/>
  <c r="ER37" i="3"/>
  <c r="EK37" i="3"/>
  <c r="ED37" i="3"/>
  <c r="DW37" i="3"/>
  <c r="DP37" i="3"/>
  <c r="DI37" i="3"/>
  <c r="DB37" i="3"/>
  <c r="CU37" i="3"/>
  <c r="CN37" i="3"/>
  <c r="CG37" i="3"/>
  <c r="BZ37" i="3"/>
  <c r="BS37" i="3"/>
  <c r="BL37" i="3"/>
  <c r="BE37" i="3"/>
  <c r="AX37" i="3"/>
  <c r="AQ37" i="3"/>
  <c r="AJ37" i="3"/>
  <c r="AC37" i="3"/>
  <c r="V37" i="3"/>
  <c r="O37" i="3"/>
  <c r="HX36" i="3"/>
  <c r="HQ36" i="3"/>
  <c r="HJ36" i="3"/>
  <c r="HC36" i="3"/>
  <c r="GV36" i="3"/>
  <c r="GO36" i="3"/>
  <c r="GH36" i="3"/>
  <c r="GA36" i="3"/>
  <c r="FT36" i="3"/>
  <c r="FM36" i="3"/>
  <c r="FF36" i="3"/>
  <c r="EY36" i="3"/>
  <c r="ER36" i="3"/>
  <c r="EK36" i="3"/>
  <c r="ED36" i="3"/>
  <c r="DW36" i="3"/>
  <c r="DP36" i="3"/>
  <c r="DI36" i="3"/>
  <c r="DB36" i="3"/>
  <c r="CU36" i="3"/>
  <c r="CN36" i="3"/>
  <c r="CG36" i="3"/>
  <c r="BZ36" i="3"/>
  <c r="BS36" i="3"/>
  <c r="BL36" i="3"/>
  <c r="BE36" i="3"/>
  <c r="AX36" i="3"/>
  <c r="AQ36" i="3"/>
  <c r="AJ36" i="3"/>
  <c r="AC36" i="3"/>
  <c r="V36" i="3"/>
  <c r="O36" i="3"/>
  <c r="HX35" i="3"/>
  <c r="HQ35" i="3"/>
  <c r="HJ35" i="3"/>
  <c r="HC35" i="3"/>
  <c r="GV35" i="3"/>
  <c r="GO35" i="3"/>
  <c r="GH35" i="3"/>
  <c r="GA35" i="3"/>
  <c r="FT35" i="3"/>
  <c r="FM35" i="3"/>
  <c r="FF35" i="3"/>
  <c r="EY35" i="3"/>
  <c r="ER35" i="3"/>
  <c r="EK35" i="3"/>
  <c r="ED35" i="3"/>
  <c r="DW35" i="3"/>
  <c r="DP35" i="3"/>
  <c r="DI35" i="3"/>
  <c r="DB35" i="3"/>
  <c r="CU35" i="3"/>
  <c r="CN35" i="3"/>
  <c r="CG35" i="3"/>
  <c r="BZ35" i="3"/>
  <c r="BS35" i="3"/>
  <c r="BL35" i="3"/>
  <c r="BE35" i="3"/>
  <c r="AX35" i="3"/>
  <c r="AQ35" i="3"/>
  <c r="AJ35" i="3"/>
  <c r="AC35" i="3"/>
  <c r="V35" i="3"/>
  <c r="O35" i="3"/>
  <c r="HX34" i="3"/>
  <c r="HQ34" i="3"/>
  <c r="HJ34" i="3"/>
  <c r="HC34" i="3"/>
  <c r="GV34" i="3"/>
  <c r="GO34" i="3"/>
  <c r="GH34" i="3"/>
  <c r="GA34" i="3"/>
  <c r="FT34" i="3"/>
  <c r="FM34" i="3"/>
  <c r="FF34" i="3"/>
  <c r="EY34" i="3"/>
  <c r="ER34" i="3"/>
  <c r="EK34" i="3"/>
  <c r="ED34" i="3"/>
  <c r="DW34" i="3"/>
  <c r="DP34" i="3"/>
  <c r="DI34" i="3"/>
  <c r="DB34" i="3"/>
  <c r="CU34" i="3"/>
  <c r="CN34" i="3"/>
  <c r="CG34" i="3"/>
  <c r="BZ34" i="3"/>
  <c r="BS34" i="3"/>
  <c r="BL34" i="3"/>
  <c r="BE34" i="3"/>
  <c r="AX34" i="3"/>
  <c r="AQ34" i="3"/>
  <c r="AJ34" i="3"/>
  <c r="AC34" i="3"/>
  <c r="V34" i="3"/>
  <c r="O34" i="3"/>
  <c r="HX33" i="3"/>
  <c r="HQ33" i="3"/>
  <c r="HJ33" i="3"/>
  <c r="HC33" i="3"/>
  <c r="GV33" i="3"/>
  <c r="GO33" i="3"/>
  <c r="GH33" i="3"/>
  <c r="GA33" i="3"/>
  <c r="FT33" i="3"/>
  <c r="FM33" i="3"/>
  <c r="FF33" i="3"/>
  <c r="EY33" i="3"/>
  <c r="ER33" i="3"/>
  <c r="EK33" i="3"/>
  <c r="ED33" i="3"/>
  <c r="DW33" i="3"/>
  <c r="DP33" i="3"/>
  <c r="DI33" i="3"/>
  <c r="DB33" i="3"/>
  <c r="CU33" i="3"/>
  <c r="CN33" i="3"/>
  <c r="CG33" i="3"/>
  <c r="BZ33" i="3"/>
  <c r="BS33" i="3"/>
  <c r="BL33" i="3"/>
  <c r="BE33" i="3"/>
  <c r="AX33" i="3"/>
  <c r="AQ33" i="3"/>
  <c r="AJ33" i="3"/>
  <c r="AC33" i="3"/>
  <c r="V33" i="3"/>
  <c r="O33" i="3"/>
  <c r="HX32" i="3"/>
  <c r="HQ32" i="3"/>
  <c r="HJ32" i="3"/>
  <c r="HC32" i="3"/>
  <c r="GV32" i="3"/>
  <c r="GO32" i="3"/>
  <c r="GH32" i="3"/>
  <c r="GA32" i="3"/>
  <c r="FT32" i="3"/>
  <c r="FM32" i="3"/>
  <c r="FF32" i="3"/>
  <c r="EY32" i="3"/>
  <c r="ER32" i="3"/>
  <c r="EK32" i="3"/>
  <c r="ED32" i="3"/>
  <c r="DW32" i="3"/>
  <c r="DP32" i="3"/>
  <c r="DI32" i="3"/>
  <c r="DB32" i="3"/>
  <c r="CU32" i="3"/>
  <c r="CN32" i="3"/>
  <c r="CG32" i="3"/>
  <c r="BZ32" i="3"/>
  <c r="BS32" i="3"/>
  <c r="BL32" i="3"/>
  <c r="BE32" i="3"/>
  <c r="AX32" i="3"/>
  <c r="AQ32" i="3"/>
  <c r="AJ32" i="3"/>
  <c r="AC32" i="3"/>
  <c r="V32" i="3"/>
  <c r="O32" i="3"/>
  <c r="HX31" i="3"/>
  <c r="HQ31" i="3"/>
  <c r="HJ31" i="3"/>
  <c r="HC31" i="3"/>
  <c r="GV31" i="3"/>
  <c r="GO31" i="3"/>
  <c r="GH31" i="3"/>
  <c r="GA31" i="3"/>
  <c r="FT31" i="3"/>
  <c r="FM31" i="3"/>
  <c r="FF31" i="3"/>
  <c r="EY31" i="3"/>
  <c r="ER31" i="3"/>
  <c r="EK31" i="3"/>
  <c r="ED31" i="3"/>
  <c r="DW31" i="3"/>
  <c r="DP31" i="3"/>
  <c r="DI31" i="3"/>
  <c r="DB31" i="3"/>
  <c r="CU31" i="3"/>
  <c r="CN31" i="3"/>
  <c r="CG31" i="3"/>
  <c r="BZ31" i="3"/>
  <c r="BS31" i="3"/>
  <c r="BL31" i="3"/>
  <c r="BE31" i="3"/>
  <c r="AX31" i="3"/>
  <c r="AQ31" i="3"/>
  <c r="AJ31" i="3"/>
  <c r="AC31" i="3"/>
  <c r="V31" i="3"/>
  <c r="O31" i="3"/>
  <c r="HX30" i="3"/>
  <c r="HQ30" i="3"/>
  <c r="HJ30" i="3"/>
  <c r="HC30" i="3"/>
  <c r="GV30" i="3"/>
  <c r="GO30" i="3"/>
  <c r="GH30" i="3"/>
  <c r="GA30" i="3"/>
  <c r="FT30" i="3"/>
  <c r="FM30" i="3"/>
  <c r="FF30" i="3"/>
  <c r="EY30" i="3"/>
  <c r="ER30" i="3"/>
  <c r="EK30" i="3"/>
  <c r="ED30" i="3"/>
  <c r="DW30" i="3"/>
  <c r="DP30" i="3"/>
  <c r="DI30" i="3"/>
  <c r="DB30" i="3"/>
  <c r="CU30" i="3"/>
  <c r="CN30" i="3"/>
  <c r="CG30" i="3"/>
  <c r="BZ30" i="3"/>
  <c r="BS30" i="3"/>
  <c r="BL30" i="3"/>
  <c r="BE30" i="3"/>
  <c r="AX30" i="3"/>
  <c r="AQ30" i="3"/>
  <c r="AJ30" i="3"/>
  <c r="AC30" i="3"/>
  <c r="V30" i="3"/>
  <c r="O30" i="3"/>
  <c r="HX29" i="3"/>
  <c r="HQ29" i="3"/>
  <c r="HJ29" i="3"/>
  <c r="HC29" i="3"/>
  <c r="GV29" i="3"/>
  <c r="GO29" i="3"/>
  <c r="GH29" i="3"/>
  <c r="GA29" i="3"/>
  <c r="FT29" i="3"/>
  <c r="FM29" i="3"/>
  <c r="FF29" i="3"/>
  <c r="EY29" i="3"/>
  <c r="ER29" i="3"/>
  <c r="EK29" i="3"/>
  <c r="ED29" i="3"/>
  <c r="DW29" i="3"/>
  <c r="DP29" i="3"/>
  <c r="DI29" i="3"/>
  <c r="DB29" i="3"/>
  <c r="CU29" i="3"/>
  <c r="CN29" i="3"/>
  <c r="CG29" i="3"/>
  <c r="BZ29" i="3"/>
  <c r="BS29" i="3"/>
  <c r="BL29" i="3"/>
  <c r="BE29" i="3"/>
  <c r="AX29" i="3"/>
  <c r="AQ29" i="3"/>
  <c r="AJ29" i="3"/>
  <c r="AC29" i="3"/>
  <c r="V29" i="3"/>
  <c r="O29" i="3"/>
  <c r="HX28" i="3"/>
  <c r="HQ28" i="3"/>
  <c r="HJ28" i="3"/>
  <c r="HC28" i="3"/>
  <c r="GV28" i="3"/>
  <c r="GO28" i="3"/>
  <c r="GH28" i="3"/>
  <c r="GA28" i="3"/>
  <c r="FT28" i="3"/>
  <c r="FM28" i="3"/>
  <c r="FF28" i="3"/>
  <c r="EY28" i="3"/>
  <c r="ER28" i="3"/>
  <c r="EK28" i="3"/>
  <c r="ED28" i="3"/>
  <c r="DW28" i="3"/>
  <c r="DP28" i="3"/>
  <c r="DI28" i="3"/>
  <c r="DB28" i="3"/>
  <c r="CU28" i="3"/>
  <c r="CN28" i="3"/>
  <c r="CG28" i="3"/>
  <c r="BZ28" i="3"/>
  <c r="BS28" i="3"/>
  <c r="BL28" i="3"/>
  <c r="BE28" i="3"/>
  <c r="AX28" i="3"/>
  <c r="AQ28" i="3"/>
  <c r="AJ28" i="3"/>
  <c r="AC28" i="3"/>
  <c r="V28" i="3"/>
  <c r="O28" i="3"/>
  <c r="HX27" i="3"/>
  <c r="HQ27" i="3"/>
  <c r="HJ27" i="3"/>
  <c r="HC27" i="3"/>
  <c r="GV27" i="3"/>
  <c r="GO27" i="3"/>
  <c r="GH27" i="3"/>
  <c r="GA27" i="3"/>
  <c r="FT27" i="3"/>
  <c r="FM27" i="3"/>
  <c r="FF27" i="3"/>
  <c r="EY27" i="3"/>
  <c r="ER27" i="3"/>
  <c r="EK27" i="3"/>
  <c r="ED27" i="3"/>
  <c r="DW27" i="3"/>
  <c r="DP27" i="3"/>
  <c r="DI27" i="3"/>
  <c r="DB27" i="3"/>
  <c r="CU27" i="3"/>
  <c r="CN27" i="3"/>
  <c r="CG27" i="3"/>
  <c r="BZ27" i="3"/>
  <c r="BS27" i="3"/>
  <c r="BL27" i="3"/>
  <c r="BE27" i="3"/>
  <c r="AX27" i="3"/>
  <c r="AQ27" i="3"/>
  <c r="AJ27" i="3"/>
  <c r="AC27" i="3"/>
  <c r="V27" i="3"/>
  <c r="O27" i="3"/>
  <c r="HX26" i="3"/>
  <c r="HQ26" i="3"/>
  <c r="HJ26" i="3"/>
  <c r="HC26" i="3"/>
  <c r="GV26" i="3"/>
  <c r="GO26" i="3"/>
  <c r="GH26" i="3"/>
  <c r="GA26" i="3"/>
  <c r="FT26" i="3"/>
  <c r="FM26" i="3"/>
  <c r="FF26" i="3"/>
  <c r="EY26" i="3"/>
  <c r="ER26" i="3"/>
  <c r="EK26" i="3"/>
  <c r="ED26" i="3"/>
  <c r="DW26" i="3"/>
  <c r="DP26" i="3"/>
  <c r="DI26" i="3"/>
  <c r="DB26" i="3"/>
  <c r="CU26" i="3"/>
  <c r="CN26" i="3"/>
  <c r="CG26" i="3"/>
  <c r="BZ26" i="3"/>
  <c r="BS26" i="3"/>
  <c r="BL26" i="3"/>
  <c r="BE26" i="3"/>
  <c r="AX26" i="3"/>
  <c r="AQ26" i="3"/>
  <c r="AJ26" i="3"/>
  <c r="AC26" i="3"/>
  <c r="V26" i="3"/>
  <c r="O26" i="3"/>
  <c r="HX25" i="3"/>
  <c r="HQ25" i="3"/>
  <c r="HJ25" i="3"/>
  <c r="HC25" i="3"/>
  <c r="GV25" i="3"/>
  <c r="GO25" i="3"/>
  <c r="GH25" i="3"/>
  <c r="GA25" i="3"/>
  <c r="FT25" i="3"/>
  <c r="FM25" i="3"/>
  <c r="FF25" i="3"/>
  <c r="EY25" i="3"/>
  <c r="ER25" i="3"/>
  <c r="EK25" i="3"/>
  <c r="ED25" i="3"/>
  <c r="DW25" i="3"/>
  <c r="DP25" i="3"/>
  <c r="DI25" i="3"/>
  <c r="DB25" i="3"/>
  <c r="CU25" i="3"/>
  <c r="CN25" i="3"/>
  <c r="CG25" i="3"/>
  <c r="BZ25" i="3"/>
  <c r="BS25" i="3"/>
  <c r="BL25" i="3"/>
  <c r="BE25" i="3"/>
  <c r="AX25" i="3"/>
  <c r="AQ25" i="3"/>
  <c r="AJ25" i="3"/>
  <c r="AC25" i="3"/>
  <c r="V25" i="3"/>
  <c r="O25" i="3"/>
  <c r="HX24" i="3"/>
  <c r="HQ24" i="3"/>
  <c r="HJ24" i="3"/>
  <c r="HC24" i="3"/>
  <c r="GV24" i="3"/>
  <c r="GO24" i="3"/>
  <c r="GH24" i="3"/>
  <c r="GA24" i="3"/>
  <c r="FT24" i="3"/>
  <c r="FM24" i="3"/>
  <c r="FF24" i="3"/>
  <c r="EY24" i="3"/>
  <c r="ER24" i="3"/>
  <c r="EK24" i="3"/>
  <c r="ED24" i="3"/>
  <c r="DW24" i="3"/>
  <c r="DP24" i="3"/>
  <c r="DI24" i="3"/>
  <c r="DB24" i="3"/>
  <c r="CU24" i="3"/>
  <c r="CN24" i="3"/>
  <c r="CG24" i="3"/>
  <c r="BZ24" i="3"/>
  <c r="BS24" i="3"/>
  <c r="BL24" i="3"/>
  <c r="BE24" i="3"/>
  <c r="AX24" i="3"/>
  <c r="AQ24" i="3"/>
  <c r="AJ24" i="3"/>
  <c r="AC24" i="3"/>
  <c r="V24" i="3"/>
  <c r="O24" i="3"/>
  <c r="HX23" i="3"/>
  <c r="HQ23" i="3"/>
  <c r="HJ23" i="3"/>
  <c r="HC23" i="3"/>
  <c r="GV23" i="3"/>
  <c r="GO23" i="3"/>
  <c r="GH23" i="3"/>
  <c r="GA23" i="3"/>
  <c r="FT23" i="3"/>
  <c r="FM23" i="3"/>
  <c r="FF23" i="3"/>
  <c r="EY23" i="3"/>
  <c r="ER23" i="3"/>
  <c r="EK23" i="3"/>
  <c r="ED23" i="3"/>
  <c r="DW23" i="3"/>
  <c r="DP23" i="3"/>
  <c r="DI23" i="3"/>
  <c r="DB23" i="3"/>
  <c r="CU23" i="3"/>
  <c r="CN23" i="3"/>
  <c r="CG23" i="3"/>
  <c r="BZ23" i="3"/>
  <c r="BS23" i="3"/>
  <c r="BL23" i="3"/>
  <c r="BE23" i="3"/>
  <c r="AX23" i="3"/>
  <c r="AQ23" i="3"/>
  <c r="AJ23" i="3"/>
  <c r="AC23" i="3"/>
  <c r="V23" i="3"/>
  <c r="O23" i="3"/>
  <c r="HX22" i="3"/>
  <c r="HQ22" i="3"/>
  <c r="HJ22" i="3"/>
  <c r="HC22" i="3"/>
  <c r="GV22" i="3"/>
  <c r="GO22" i="3"/>
  <c r="GH22" i="3"/>
  <c r="GA22" i="3"/>
  <c r="FT22" i="3"/>
  <c r="FM22" i="3"/>
  <c r="FF22" i="3"/>
  <c r="EY22" i="3"/>
  <c r="ER22" i="3"/>
  <c r="EK22" i="3"/>
  <c r="ED22" i="3"/>
  <c r="DW22" i="3"/>
  <c r="DP22" i="3"/>
  <c r="DI22" i="3"/>
  <c r="DB22" i="3"/>
  <c r="CU22" i="3"/>
  <c r="CN22" i="3"/>
  <c r="CG22" i="3"/>
  <c r="BZ22" i="3"/>
  <c r="BS22" i="3"/>
  <c r="BL22" i="3"/>
  <c r="BE22" i="3"/>
  <c r="AX22" i="3"/>
  <c r="AQ22" i="3"/>
  <c r="AJ22" i="3"/>
  <c r="AC22" i="3"/>
  <c r="V22" i="3"/>
  <c r="O22" i="3"/>
  <c r="HX21" i="3"/>
  <c r="HQ21" i="3"/>
  <c r="HJ21" i="3"/>
  <c r="HC21" i="3"/>
  <c r="GV21" i="3"/>
  <c r="GO21" i="3"/>
  <c r="GH21" i="3"/>
  <c r="GA21" i="3"/>
  <c r="FT21" i="3"/>
  <c r="FM21" i="3"/>
  <c r="FF21" i="3"/>
  <c r="EY21" i="3"/>
  <c r="ER21" i="3"/>
  <c r="EK21" i="3"/>
  <c r="ED21" i="3"/>
  <c r="DW21" i="3"/>
  <c r="DP21" i="3"/>
  <c r="DI21" i="3"/>
  <c r="DB21" i="3"/>
  <c r="CU21" i="3"/>
  <c r="CN21" i="3"/>
  <c r="CG21" i="3"/>
  <c r="BZ21" i="3"/>
  <c r="BS21" i="3"/>
  <c r="BL21" i="3"/>
  <c r="BE21" i="3"/>
  <c r="AX21" i="3"/>
  <c r="AQ21" i="3"/>
  <c r="AJ21" i="3"/>
  <c r="AC21" i="3"/>
  <c r="V21" i="3"/>
  <c r="O21" i="3"/>
  <c r="HX20" i="3"/>
  <c r="HQ20" i="3"/>
  <c r="HJ20" i="3"/>
  <c r="HC20" i="3"/>
  <c r="GV20" i="3"/>
  <c r="GO20" i="3"/>
  <c r="GH20" i="3"/>
  <c r="GA20" i="3"/>
  <c r="FT20" i="3"/>
  <c r="FM20" i="3"/>
  <c r="FF20" i="3"/>
  <c r="EY20" i="3"/>
  <c r="ER20" i="3"/>
  <c r="EK20" i="3"/>
  <c r="ED20" i="3"/>
  <c r="DW20" i="3"/>
  <c r="DP20" i="3"/>
  <c r="DI20" i="3"/>
  <c r="DB20" i="3"/>
  <c r="CU20" i="3"/>
  <c r="CN20" i="3"/>
  <c r="CG20" i="3"/>
  <c r="BZ20" i="3"/>
  <c r="BS20" i="3"/>
  <c r="BL20" i="3"/>
  <c r="BE20" i="3"/>
  <c r="AX20" i="3"/>
  <c r="AQ20" i="3"/>
  <c r="AJ20" i="3"/>
  <c r="AC20" i="3"/>
  <c r="V20" i="3"/>
  <c r="O20" i="3"/>
  <c r="HX19" i="3"/>
  <c r="HQ19" i="3"/>
  <c r="HJ19" i="3"/>
  <c r="HC19" i="3"/>
  <c r="GV19" i="3"/>
  <c r="GO19" i="3"/>
  <c r="GH19" i="3"/>
  <c r="GA19" i="3"/>
  <c r="FT19" i="3"/>
  <c r="FM19" i="3"/>
  <c r="FF19" i="3"/>
  <c r="EY19" i="3"/>
  <c r="ER19" i="3"/>
  <c r="EK19" i="3"/>
  <c r="ED19" i="3"/>
  <c r="DW19" i="3"/>
  <c r="DP19" i="3"/>
  <c r="DI19" i="3"/>
  <c r="DB19" i="3"/>
  <c r="CU19" i="3"/>
  <c r="CN19" i="3"/>
  <c r="CG19" i="3"/>
  <c r="BZ19" i="3"/>
  <c r="BS19" i="3"/>
  <c r="BL19" i="3"/>
  <c r="BE19" i="3"/>
  <c r="AX19" i="3"/>
  <c r="AQ19" i="3"/>
  <c r="AJ19" i="3"/>
  <c r="AC19" i="3"/>
  <c r="V19" i="3"/>
  <c r="O19" i="3"/>
  <c r="HX18" i="3"/>
  <c r="HQ18" i="3"/>
  <c r="HJ18" i="3"/>
  <c r="HC18" i="3"/>
  <c r="GV18" i="3"/>
  <c r="GO18" i="3"/>
  <c r="GH18" i="3"/>
  <c r="GA18" i="3"/>
  <c r="FT18" i="3"/>
  <c r="FM18" i="3"/>
  <c r="FF18" i="3"/>
  <c r="EY18" i="3"/>
  <c r="ER18" i="3"/>
  <c r="EK18" i="3"/>
  <c r="ED18" i="3"/>
  <c r="DW18" i="3"/>
  <c r="DP18" i="3"/>
  <c r="DI18" i="3"/>
  <c r="DB18" i="3"/>
  <c r="CU18" i="3"/>
  <c r="CN18" i="3"/>
  <c r="CG18" i="3"/>
  <c r="BZ18" i="3"/>
  <c r="BS18" i="3"/>
  <c r="BL18" i="3"/>
  <c r="BE18" i="3"/>
  <c r="AX18" i="3"/>
  <c r="AQ18" i="3"/>
  <c r="AJ18" i="3"/>
  <c r="AC18" i="3"/>
  <c r="V18" i="3"/>
  <c r="O18" i="3"/>
  <c r="HX17" i="3"/>
  <c r="HQ17" i="3"/>
  <c r="HJ17" i="3"/>
  <c r="HC17" i="3"/>
  <c r="GV17" i="3"/>
  <c r="GO17" i="3"/>
  <c r="GH17" i="3"/>
  <c r="GA17" i="3"/>
  <c r="FT17" i="3"/>
  <c r="FM17" i="3"/>
  <c r="FF17" i="3"/>
  <c r="EY17" i="3"/>
  <c r="ER17" i="3"/>
  <c r="EK17" i="3"/>
  <c r="ED17" i="3"/>
  <c r="DW17" i="3"/>
  <c r="DP17" i="3"/>
  <c r="DI17" i="3"/>
  <c r="DB17" i="3"/>
  <c r="CU17" i="3"/>
  <c r="CN17" i="3"/>
  <c r="CG17" i="3"/>
  <c r="BZ17" i="3"/>
  <c r="BS17" i="3"/>
  <c r="BL17" i="3"/>
  <c r="BE17" i="3"/>
  <c r="AX17" i="3"/>
  <c r="AQ17" i="3"/>
  <c r="AJ17" i="3"/>
  <c r="AC17" i="3"/>
  <c r="V17" i="3"/>
  <c r="O17" i="3"/>
  <c r="HX16" i="3"/>
  <c r="HQ16" i="3"/>
  <c r="HJ16" i="3"/>
  <c r="HC16" i="3"/>
  <c r="GV16" i="3"/>
  <c r="GO16" i="3"/>
  <c r="GH16" i="3"/>
  <c r="GA16" i="3"/>
  <c r="FT16" i="3"/>
  <c r="FM16" i="3"/>
  <c r="FF16" i="3"/>
  <c r="EY16" i="3"/>
  <c r="ER16" i="3"/>
  <c r="EK16" i="3"/>
  <c r="ED16" i="3"/>
  <c r="DW16" i="3"/>
  <c r="DP16" i="3"/>
  <c r="DI16" i="3"/>
  <c r="DB16" i="3"/>
  <c r="CU16" i="3"/>
  <c r="CN16" i="3"/>
  <c r="CG16" i="3"/>
  <c r="BZ16" i="3"/>
  <c r="BS16" i="3"/>
  <c r="BL16" i="3"/>
  <c r="BE16" i="3"/>
  <c r="AX16" i="3"/>
  <c r="AQ16" i="3"/>
  <c r="AJ16" i="3"/>
  <c r="AC16" i="3"/>
  <c r="V16" i="3"/>
  <c r="O16" i="3"/>
  <c r="HX15" i="3"/>
  <c r="HQ15" i="3"/>
  <c r="HJ15" i="3"/>
  <c r="HC15" i="3"/>
  <c r="GV15" i="3"/>
  <c r="GO15" i="3"/>
  <c r="GH15" i="3"/>
  <c r="GA15" i="3"/>
  <c r="FT15" i="3"/>
  <c r="FM15" i="3"/>
  <c r="FF15" i="3"/>
  <c r="EY15" i="3"/>
  <c r="ER15" i="3"/>
  <c r="EK15" i="3"/>
  <c r="ED15" i="3"/>
  <c r="DW15" i="3"/>
  <c r="DP15" i="3"/>
  <c r="DI15" i="3"/>
  <c r="DB15" i="3"/>
  <c r="CU15" i="3"/>
  <c r="CN15" i="3"/>
  <c r="CG15" i="3"/>
  <c r="BZ15" i="3"/>
  <c r="BS15" i="3"/>
  <c r="BL15" i="3"/>
  <c r="BE15" i="3"/>
  <c r="AX15" i="3"/>
  <c r="AQ15" i="3"/>
  <c r="AJ15" i="3"/>
  <c r="AC15" i="3"/>
  <c r="V15" i="3"/>
  <c r="O15" i="3"/>
  <c r="HX14" i="3"/>
  <c r="HQ14" i="3"/>
  <c r="HJ14" i="3"/>
  <c r="HC14" i="3"/>
  <c r="GV14" i="3"/>
  <c r="GO14" i="3"/>
  <c r="GH14" i="3"/>
  <c r="GA14" i="3"/>
  <c r="FT14" i="3"/>
  <c r="FM14" i="3"/>
  <c r="FF14" i="3"/>
  <c r="EY14" i="3"/>
  <c r="ER14" i="3"/>
  <c r="EK14" i="3"/>
  <c r="ED14" i="3"/>
  <c r="DW14" i="3"/>
  <c r="DP14" i="3"/>
  <c r="DI14" i="3"/>
  <c r="DB14" i="3"/>
  <c r="CU14" i="3"/>
  <c r="CN14" i="3"/>
  <c r="CG14" i="3"/>
  <c r="BZ14" i="3"/>
  <c r="BS14" i="3"/>
  <c r="BL14" i="3"/>
  <c r="BE14" i="3"/>
  <c r="AX14" i="3"/>
  <c r="AQ14" i="3"/>
  <c r="AJ14" i="3"/>
  <c r="AC14" i="3"/>
  <c r="V14" i="3"/>
  <c r="O14" i="3"/>
  <c r="HX13" i="3"/>
  <c r="HQ13" i="3"/>
  <c r="HJ13" i="3"/>
  <c r="HC13" i="3"/>
  <c r="GV13" i="3"/>
  <c r="GO13" i="3"/>
  <c r="GH13" i="3"/>
  <c r="GA13" i="3"/>
  <c r="FT13" i="3"/>
  <c r="FM13" i="3"/>
  <c r="FF13" i="3"/>
  <c r="EY13" i="3"/>
  <c r="ER13" i="3"/>
  <c r="EK13" i="3"/>
  <c r="ED13" i="3"/>
  <c r="DW13" i="3"/>
  <c r="DP13" i="3"/>
  <c r="DI13" i="3"/>
  <c r="DB13" i="3"/>
  <c r="CU13" i="3"/>
  <c r="CN13" i="3"/>
  <c r="CG13" i="3"/>
  <c r="BZ13" i="3"/>
  <c r="BS13" i="3"/>
  <c r="BL13" i="3"/>
  <c r="BE13" i="3"/>
  <c r="AX13" i="3"/>
  <c r="AQ13" i="3"/>
  <c r="AJ13" i="3"/>
  <c r="AC13" i="3"/>
  <c r="V13" i="3"/>
  <c r="O13" i="3"/>
  <c r="HX12" i="3"/>
  <c r="HQ12" i="3"/>
  <c r="HJ12" i="3"/>
  <c r="HC12" i="3"/>
  <c r="GV12" i="3"/>
  <c r="GO12" i="3"/>
  <c r="GH12" i="3"/>
  <c r="GA12" i="3"/>
  <c r="FT12" i="3"/>
  <c r="FM12" i="3"/>
  <c r="FF12" i="3"/>
  <c r="EY12" i="3"/>
  <c r="ER12" i="3"/>
  <c r="EK12" i="3"/>
  <c r="ED12" i="3"/>
  <c r="DW12" i="3"/>
  <c r="DP12" i="3"/>
  <c r="DI12" i="3"/>
  <c r="DB12" i="3"/>
  <c r="CU12" i="3"/>
  <c r="CN12" i="3"/>
  <c r="CG12" i="3"/>
  <c r="BZ12" i="3"/>
  <c r="BS12" i="3"/>
  <c r="BL12" i="3"/>
  <c r="BE12" i="3"/>
  <c r="AX12" i="3"/>
  <c r="AQ12" i="3"/>
  <c r="AJ12" i="3"/>
  <c r="AC12" i="3"/>
  <c r="V12" i="3"/>
  <c r="O12" i="3"/>
  <c r="HX11" i="3"/>
  <c r="HQ11" i="3"/>
  <c r="HJ11" i="3"/>
  <c r="HC11" i="3"/>
  <c r="GV11" i="3"/>
  <c r="GO11" i="3"/>
  <c r="GH11" i="3"/>
  <c r="GA11" i="3"/>
  <c r="FT11" i="3"/>
  <c r="FM11" i="3"/>
  <c r="FF11" i="3"/>
  <c r="EY11" i="3"/>
  <c r="ER11" i="3"/>
  <c r="EK11" i="3"/>
  <c r="ED11" i="3"/>
  <c r="DW11" i="3"/>
  <c r="DP11" i="3"/>
  <c r="DI11" i="3"/>
  <c r="DB11" i="3"/>
  <c r="CU11" i="3"/>
  <c r="CN11" i="3"/>
  <c r="CG11" i="3"/>
  <c r="BZ11" i="3"/>
  <c r="BS11" i="3"/>
  <c r="BL11" i="3"/>
  <c r="BE11" i="3"/>
  <c r="AX11" i="3"/>
  <c r="AQ11" i="3"/>
  <c r="AJ11" i="3"/>
  <c r="AC11" i="3"/>
  <c r="V11" i="3"/>
  <c r="O11" i="3"/>
  <c r="D29" i="1"/>
  <c r="D27" i="1"/>
  <c r="D26" i="1"/>
  <c r="D24" i="1"/>
  <c r="D23" i="1"/>
  <c r="D21" i="1"/>
  <c r="D20" i="1"/>
  <c r="D19" i="1"/>
  <c r="D18" i="1"/>
  <c r="D17" i="1"/>
  <c r="D16" i="1"/>
  <c r="D15" i="1"/>
  <c r="HX10" i="3"/>
  <c r="HQ10" i="3"/>
  <c r="HJ10" i="3"/>
  <c r="HC10" i="3"/>
  <c r="GV10" i="3"/>
  <c r="GO10" i="3"/>
  <c r="GH10" i="3"/>
  <c r="GA10" i="3"/>
  <c r="FT10" i="3"/>
  <c r="FM10" i="3"/>
  <c r="FF10" i="3"/>
  <c r="EY10" i="3"/>
  <c r="ER10" i="3"/>
  <c r="EK10" i="3"/>
  <c r="ED10" i="3"/>
  <c r="DW10" i="3"/>
  <c r="DP10" i="3"/>
  <c r="DI10" i="3"/>
  <c r="DB10" i="3"/>
  <c r="CU10" i="3"/>
  <c r="CN10" i="3"/>
  <c r="CG10" i="3"/>
  <c r="BZ10" i="3"/>
  <c r="BS10" i="3"/>
  <c r="BL10" i="3"/>
  <c r="BE10" i="3"/>
  <c r="AX10" i="3"/>
  <c r="AQ10" i="3"/>
  <c r="AJ10" i="3"/>
  <c r="AC10" i="3"/>
  <c r="V10" i="3"/>
  <c r="O10" i="3"/>
  <c r="HX9" i="3"/>
  <c r="HQ9" i="3"/>
  <c r="HJ9" i="3"/>
  <c r="HC9" i="3"/>
  <c r="GV9" i="3"/>
  <c r="GO9" i="3"/>
  <c r="GH9" i="3"/>
  <c r="GA9" i="3"/>
  <c r="FT9" i="3"/>
  <c r="FM9" i="3"/>
  <c r="FF9" i="3"/>
  <c r="EY9" i="3"/>
  <c r="ER9" i="3"/>
  <c r="EK9" i="3"/>
  <c r="ED9" i="3"/>
  <c r="DW9" i="3"/>
  <c r="DP9" i="3"/>
  <c r="DI9" i="3"/>
  <c r="DB9" i="3"/>
  <c r="CU9" i="3"/>
  <c r="CN9" i="3"/>
  <c r="CG9" i="3"/>
  <c r="BZ9" i="3"/>
  <c r="BS9" i="3"/>
  <c r="BL9" i="3"/>
  <c r="BE9" i="3"/>
  <c r="AX9" i="3"/>
  <c r="AQ9" i="3"/>
  <c r="AJ9" i="3"/>
  <c r="AC9" i="3"/>
  <c r="V9" i="3"/>
  <c r="O9" i="3"/>
  <c r="HX8" i="3"/>
  <c r="HQ8" i="3"/>
  <c r="HJ8" i="3"/>
  <c r="HC8" i="3"/>
  <c r="GV8" i="3"/>
  <c r="GO8" i="3"/>
  <c r="GH8" i="3"/>
  <c r="GA8" i="3"/>
  <c r="FT8" i="3"/>
  <c r="FM8" i="3"/>
  <c r="FF8" i="3"/>
  <c r="EY8" i="3"/>
  <c r="ER8" i="3"/>
  <c r="EK8" i="3"/>
  <c r="ED8" i="3"/>
  <c r="DW8" i="3"/>
  <c r="DP8" i="3"/>
  <c r="DI8" i="3"/>
  <c r="DB8" i="3"/>
  <c r="CU8" i="3"/>
  <c r="CN8" i="3"/>
  <c r="CG8" i="3"/>
  <c r="BZ8" i="3"/>
  <c r="BS8" i="3"/>
  <c r="BL8" i="3"/>
  <c r="BE8" i="3"/>
  <c r="AX8" i="3"/>
  <c r="AQ8" i="3"/>
  <c r="AJ8" i="3"/>
  <c r="AC8" i="3"/>
  <c r="V8" i="3"/>
  <c r="O8" i="3"/>
  <c r="HX7" i="3"/>
  <c r="HQ7" i="3"/>
  <c r="HJ7" i="3"/>
  <c r="HC7" i="3"/>
  <c r="GV7" i="3"/>
  <c r="GO7" i="3"/>
  <c r="GH7" i="3"/>
  <c r="GA7" i="3"/>
  <c r="FT7" i="3"/>
  <c r="FM7" i="3"/>
  <c r="FF7" i="3"/>
  <c r="EY7" i="3"/>
  <c r="ER7" i="3"/>
  <c r="EK7" i="3"/>
  <c r="ED7" i="3"/>
  <c r="DW7" i="3"/>
  <c r="DP7" i="3"/>
  <c r="DI7" i="3"/>
  <c r="DB7" i="3"/>
  <c r="CU7" i="3"/>
  <c r="CN7" i="3"/>
  <c r="CG7" i="3"/>
  <c r="BZ7" i="3"/>
  <c r="BS7" i="3"/>
  <c r="BL7" i="3"/>
  <c r="BE7" i="3"/>
  <c r="AX7" i="3"/>
  <c r="AQ7" i="3"/>
  <c r="AJ7" i="3"/>
  <c r="AC7" i="3"/>
  <c r="V7" i="3"/>
  <c r="O7" i="3"/>
  <c r="HX6" i="3"/>
  <c r="HQ6" i="3"/>
  <c r="HJ6" i="3"/>
  <c r="HC6" i="3"/>
  <c r="GV6" i="3"/>
  <c r="GO6" i="3"/>
  <c r="GH6" i="3"/>
  <c r="GA6" i="3"/>
  <c r="FT6" i="3"/>
  <c r="FM6" i="3"/>
  <c r="FF6" i="3"/>
  <c r="EY6" i="3"/>
  <c r="ER6" i="3"/>
  <c r="EK6" i="3"/>
  <c r="ED6" i="3"/>
  <c r="DW6" i="3"/>
  <c r="DP6" i="3"/>
  <c r="DI6" i="3"/>
  <c r="DB6" i="3"/>
  <c r="CU6" i="3"/>
  <c r="CN6" i="3"/>
  <c r="CG6" i="3"/>
  <c r="BZ6" i="3"/>
  <c r="BS6" i="3"/>
  <c r="BL6" i="3"/>
  <c r="BE6" i="3"/>
  <c r="AX6" i="3"/>
  <c r="AQ6" i="3"/>
  <c r="AJ6" i="3"/>
  <c r="AC6" i="3"/>
  <c r="V6" i="3"/>
  <c r="O6" i="3"/>
  <c r="HX5" i="3"/>
  <c r="HQ5" i="3"/>
  <c r="HJ5" i="3"/>
  <c r="HC5" i="3"/>
  <c r="GV5" i="3"/>
  <c r="GO5" i="3"/>
  <c r="GH5" i="3"/>
  <c r="GA5" i="3"/>
  <c r="FT5" i="3"/>
  <c r="FM5" i="3"/>
  <c r="FF5" i="3"/>
  <c r="EY5" i="3"/>
  <c r="ER5" i="3"/>
  <c r="EK5" i="3"/>
  <c r="ED5" i="3"/>
  <c r="DW5" i="3"/>
  <c r="DP5" i="3"/>
  <c r="DI5" i="3"/>
  <c r="DB5" i="3"/>
  <c r="CU5" i="3"/>
  <c r="CN5" i="3"/>
  <c r="CG5" i="3"/>
  <c r="BZ5" i="3"/>
  <c r="BS5" i="3"/>
  <c r="BL5" i="3"/>
  <c r="BE5" i="3"/>
  <c r="AX5" i="3"/>
  <c r="AQ5" i="3"/>
  <c r="AJ5" i="3"/>
  <c r="AC5" i="3"/>
  <c r="V5" i="3"/>
  <c r="O5" i="3"/>
  <c r="HX4" i="3"/>
  <c r="HQ4" i="3"/>
  <c r="HJ4" i="3"/>
  <c r="HC4" i="3"/>
  <c r="GV4" i="3"/>
  <c r="GO4" i="3"/>
  <c r="GH4" i="3"/>
  <c r="GA4" i="3"/>
  <c r="FT4" i="3"/>
  <c r="FM4" i="3"/>
  <c r="FF4" i="3"/>
  <c r="EY4" i="3"/>
  <c r="ER4" i="3"/>
  <c r="EK4" i="3"/>
  <c r="ED4" i="3"/>
  <c r="DW4" i="3"/>
  <c r="DP4" i="3"/>
  <c r="DI4" i="3"/>
  <c r="DB4" i="3"/>
  <c r="CU4" i="3"/>
  <c r="CN4" i="3"/>
  <c r="CG4" i="3"/>
  <c r="BZ4" i="3"/>
  <c r="BS4" i="3"/>
  <c r="BL4" i="3"/>
  <c r="BE4" i="3"/>
  <c r="AX4" i="3"/>
  <c r="AQ4" i="3"/>
  <c r="AJ4" i="3"/>
  <c r="AC4" i="3"/>
  <c r="V4" i="3"/>
  <c r="O4" i="3"/>
</calcChain>
</file>

<file path=xl/sharedStrings.xml><?xml version="1.0" encoding="utf-8"?>
<sst xmlns="http://schemas.openxmlformats.org/spreadsheetml/2006/main" count="78288" uniqueCount="1920">
  <si>
    <t>Agence</t>
  </si>
  <si>
    <t>Gaines techniques</t>
  </si>
  <si>
    <t>Local poubelles et/ou vide ordures</t>
  </si>
  <si>
    <t>Parking intérieur</t>
  </si>
  <si>
    <t>Parking extérieur</t>
  </si>
  <si>
    <t>Ramassage des papiers et détritus (Bacs à sable compris)</t>
  </si>
  <si>
    <t>Balayage, ramassage des papiers et détritus (Bacs à sable compris)</t>
  </si>
  <si>
    <t xml:space="preserve">Paliers, demis paliers et escaliers </t>
  </si>
  <si>
    <t>Direction territoriale</t>
  </si>
  <si>
    <t>Locaux communs (vélos, poussettes)</t>
  </si>
  <si>
    <t>Couloirs des caves</t>
  </si>
  <si>
    <t>Nom de la résidence</t>
  </si>
  <si>
    <t>N° de bâtiment(s)</t>
  </si>
  <si>
    <t>Adresse</t>
  </si>
  <si>
    <t>Extérieurs (cour et courette, allées et abords)</t>
  </si>
  <si>
    <t>Parois vitrées, cuivres, appareils d'éclairage, boites aux lettres et changement des ampoules</t>
  </si>
  <si>
    <t>FICHE RÉSIDENCE</t>
  </si>
  <si>
    <t>Pré-hall, hall d'entrée, tapis, vitres</t>
  </si>
  <si>
    <t>Ascenseurs</t>
  </si>
  <si>
    <t>Groupe</t>
  </si>
  <si>
    <t>code</t>
  </si>
  <si>
    <t>CP</t>
  </si>
  <si>
    <t>Ville</t>
  </si>
  <si>
    <t>Pré-hall, Hall d'entrée, tapis, vitres</t>
  </si>
  <si>
    <t>Ascenseur</t>
  </si>
  <si>
    <t xml:space="preserve">Sortie et remise en place des conteneurs à ordures ménagères, du tri sélectif </t>
  </si>
  <si>
    <t>Nettoyage, dégraissage et désinfection des conteneurs, et/ou des bornes enterrées, des locaux, siphons et des bouches VMC</t>
  </si>
  <si>
    <t>Balayage, lavage, dépoussiérage et nettoyage des traces (Porte de parking et SAS d'accès inclus)</t>
  </si>
  <si>
    <t xml:space="preserve">MONO </t>
  </si>
  <si>
    <t>PARIS</t>
  </si>
  <si>
    <t>Paris</t>
  </si>
  <si>
    <t>55 rue du Faubourg Saint-Denis</t>
  </si>
  <si>
    <t>HEBRARD PLA/TS</t>
  </si>
  <si>
    <t>MONO</t>
  </si>
  <si>
    <t>1 fois tous les 2 mois</t>
  </si>
  <si>
    <t>LA CELLE SAINT CLOUD</t>
  </si>
  <si>
    <t>IVRY-SUR-SEINE</t>
  </si>
  <si>
    <t>ATHIS-MONS</t>
  </si>
  <si>
    <t>ATHIS MONS</t>
  </si>
  <si>
    <t>MONTIGNY</t>
  </si>
  <si>
    <t>6 RUE ALBERT CAMUS</t>
  </si>
  <si>
    <t>COLIGNY</t>
  </si>
  <si>
    <t>7 RUE ALBERT CAMUS</t>
  </si>
  <si>
    <t>REUNION</t>
  </si>
  <si>
    <t>SORBIER</t>
  </si>
  <si>
    <t>ALBERT THOMAS</t>
  </si>
  <si>
    <t>10 RUE MATHIS</t>
  </si>
  <si>
    <t>PONTCANAL</t>
  </si>
  <si>
    <t>CHEVALERET</t>
  </si>
  <si>
    <t>13 RUE ERNESTINE</t>
  </si>
  <si>
    <t>15 RUE ERNESTINE</t>
  </si>
  <si>
    <t>SAMBLANCAY</t>
  </si>
  <si>
    <t>5 RUE LOUIS BLANC</t>
  </si>
  <si>
    <t>9 RUE LOUIS BLANC</t>
  </si>
  <si>
    <t>PRESTATIONS</t>
  </si>
  <si>
    <t>Lot</t>
  </si>
  <si>
    <t>Prestataire</t>
  </si>
  <si>
    <t>Type</t>
  </si>
  <si>
    <t>Rue</t>
  </si>
  <si>
    <t>Logements</t>
  </si>
  <si>
    <t>L</t>
  </si>
  <si>
    <t>M</t>
  </si>
  <si>
    <t>J</t>
  </si>
  <si>
    <t>V</t>
  </si>
  <si>
    <t>S</t>
  </si>
  <si>
    <t>Fréquence</t>
  </si>
  <si>
    <t>Lot 5</t>
  </si>
  <si>
    <t>13 rue des rigoles</t>
  </si>
  <si>
    <t>-</t>
  </si>
  <si>
    <t>X</t>
  </si>
  <si>
    <t>17 rue des rigoles</t>
  </si>
  <si>
    <t>16 rue moret</t>
  </si>
  <si>
    <t>155 rue oberkampf</t>
  </si>
  <si>
    <t>55 rue des maraichers</t>
  </si>
  <si>
    <t>Lot 6</t>
  </si>
  <si>
    <t>15 rue de chatillon</t>
  </si>
  <si>
    <t>Lot 7</t>
  </si>
  <si>
    <t>LSR</t>
  </si>
  <si>
    <t>93b rue de l'amiral mouchez</t>
  </si>
  <si>
    <t>Lot 4</t>
  </si>
  <si>
    <t xml:space="preserve">Lot 9 </t>
  </si>
  <si>
    <t>1 fois par semaine</t>
  </si>
  <si>
    <t>Fait par la régie</t>
  </si>
  <si>
    <t>Lot 3</t>
  </si>
  <si>
    <t>1 fois par mois</t>
  </si>
  <si>
    <t>3 fois par semaine</t>
  </si>
  <si>
    <t>3b cite d hauteville</t>
  </si>
  <si>
    <t>2 boulevard de strasbourg</t>
  </si>
  <si>
    <t>18 rue hegesippe moreau</t>
  </si>
  <si>
    <t>10 rue burq</t>
  </si>
  <si>
    <t>2 bis/2 ter rue coustou</t>
  </si>
  <si>
    <t>169 rue marcadet</t>
  </si>
  <si>
    <t>19 rue Caulaincourt</t>
  </si>
  <si>
    <t>23 rue du poteau</t>
  </si>
  <si>
    <t>62 rue de l'Ourcq
143 rue de Flandres</t>
  </si>
  <si>
    <t>4/8 rue georges auric-51 rue d hautpoul</t>
  </si>
  <si>
    <t>Monopropriété</t>
  </si>
  <si>
    <t>10 rue duvergier</t>
  </si>
  <si>
    <t>8 avenue gambetta</t>
  </si>
  <si>
    <t>10-16 avenue gambetta</t>
  </si>
  <si>
    <t>1/3/5 rue lucien et sacha guitry</t>
  </si>
  <si>
    <t>63/65 rue de lagny-10 rue mounet sully</t>
  </si>
  <si>
    <t>12/14/16 rue mounet sully-1/3/5 square patenne</t>
  </si>
  <si>
    <t>15 rue des pavillons</t>
  </si>
  <si>
    <t>24 rue des rasselins</t>
  </si>
  <si>
    <t>11/15 cite champagne</t>
  </si>
  <si>
    <t>48 rue des pyrenees</t>
  </si>
  <si>
    <t>2/6 impasse saint paul</t>
  </si>
  <si>
    <t>92 rue des pyrenees</t>
  </si>
  <si>
    <t>158/166 boulevard de charonne</t>
  </si>
  <si>
    <t>8/12 cite champagne</t>
  </si>
  <si>
    <t>66 bis rue des pyrenees</t>
  </si>
  <si>
    <t>23 rue de Tlemcen</t>
  </si>
  <si>
    <t>4244/48/52/56 rue des panoyaux</t>
  </si>
  <si>
    <t>3/7/9/13/15/19 rue max ernst</t>
  </si>
  <si>
    <t>46 rue des panoyaux</t>
  </si>
  <si>
    <t>54 rue des panoyaux</t>
  </si>
  <si>
    <t>95 au 97  rue des amandiers</t>
  </si>
  <si>
    <t>12/16 rue delaitre</t>
  </si>
  <si>
    <t>23 au 31/33 au 35 rue des partants</t>
  </si>
  <si>
    <t>8/12  rue gasnier guy</t>
  </si>
  <si>
    <t>12/17 rue desiree</t>
  </si>
  <si>
    <t>32 RUE DE TERRE NEUVE</t>
  </si>
  <si>
    <t>36 au 40 rue duris</t>
  </si>
  <si>
    <t>25 rue Duhesme</t>
  </si>
  <si>
    <t>5 rue Nobel</t>
  </si>
  <si>
    <t>13 rue perdonnet</t>
  </si>
  <si>
    <t>28 rue Lepic // 44 rue Véron</t>
  </si>
  <si>
    <t>17 rue pierre dupont</t>
  </si>
  <si>
    <t>19, rue du groupe manouchian</t>
  </si>
  <si>
    <t>54 rue d'Enghien</t>
  </si>
  <si>
    <t>11 rue malte brun</t>
  </si>
  <si>
    <t>Lot 2</t>
  </si>
  <si>
    <t>2 avenue du Parc</t>
  </si>
  <si>
    <t>Autant que besoin</t>
  </si>
  <si>
    <t>12 rue Paul Bert</t>
  </si>
  <si>
    <t>IVRY SUR SEINE</t>
  </si>
  <si>
    <t>1 fois par semestre</t>
  </si>
  <si>
    <t>19-23 rue Mathis // 30-34 rue Archereau</t>
  </si>
  <si>
    <t>16-18 rue des Plâtrières // 20-22 rue Sorbier // 70 rue des Panoyaux</t>
  </si>
  <si>
    <t>65 boulevard Hippolyte Marques</t>
  </si>
  <si>
    <t>25-35 rue des Cascades // 26-30 rue de la Mare</t>
  </si>
  <si>
    <t>2-8 rue Clos Nollet // 3-7 rue Clos Nollet</t>
  </si>
  <si>
    <t>36 rue du Général Lacharrière</t>
  </si>
  <si>
    <t>CRETEIL</t>
  </si>
  <si>
    <t>78 rue des Amandiers</t>
  </si>
  <si>
    <t>11-15 rue Neuve des Boulets</t>
  </si>
  <si>
    <t>Lot 1</t>
  </si>
  <si>
    <t>2 place Jean Moulin</t>
  </si>
  <si>
    <t>VIGNEUX SUR SEINE</t>
  </si>
  <si>
    <t>4 rue d'Ecosse</t>
  </si>
  <si>
    <t>103 rue Raymond Losserand</t>
  </si>
  <si>
    <t>21 rue du Général Beuret</t>
  </si>
  <si>
    <t>48 rue Saint-André des Arts</t>
  </si>
  <si>
    <t>20-22  rue Alibert</t>
  </si>
  <si>
    <t>49 rue Lucien Sampaix</t>
  </si>
  <si>
    <t>143 quai de Valmy</t>
  </si>
  <si>
    <t>Lot 8</t>
  </si>
  <si>
    <t>33-33 bis boulevard de Strasbourg // 59 passage Brady</t>
  </si>
  <si>
    <t>228 rue de Courcelles</t>
  </si>
  <si>
    <t>2 fois par mois</t>
  </si>
  <si>
    <t xml:space="preserve">Lot 5 </t>
  </si>
  <si>
    <t>11- 11 bis passage Saint-Sébastien</t>
  </si>
  <si>
    <t>63 rue de Lourmel</t>
  </si>
  <si>
    <t>10-12-14 villa Saint-Charles</t>
  </si>
  <si>
    <t>4-10 rue d'Arcueil</t>
  </si>
  <si>
    <t>34 rue Albert Thomas</t>
  </si>
  <si>
    <t>15-17 rue Ernestine // 4-4 bis rue d'Oran</t>
  </si>
  <si>
    <t>84 rue Dutot</t>
  </si>
  <si>
    <t>13-15 villa Saint-Charles</t>
  </si>
  <si>
    <t>42-42 bis-44 rue Léon</t>
  </si>
  <si>
    <t>12 rue d'Oran</t>
  </si>
  <si>
    <t>80-86 rue Claude Decaen // 180 avenue Daumesnil</t>
  </si>
  <si>
    <t>1 rue Charles Tellier</t>
  </si>
  <si>
    <t>13 rue Ernestine</t>
  </si>
  <si>
    <t>1-3 rue de la Madone</t>
  </si>
  <si>
    <t>53-61 boulevard Ney</t>
  </si>
  <si>
    <t>8 rue Roli</t>
  </si>
  <si>
    <t>42 rue de l'Ourcq</t>
  </si>
  <si>
    <t>5-9 rue Olivier Métra // 10 rue des Rigoles</t>
  </si>
  <si>
    <t>43 rue de l'Orillon</t>
  </si>
  <si>
    <t>3 rue de Rocroy</t>
  </si>
  <si>
    <t>159 rue de Bercy</t>
  </si>
  <si>
    <t>11-15 rue Olivier Métra</t>
  </si>
  <si>
    <t>39 rue de l'Orillon</t>
  </si>
  <si>
    <t>1-3-5 villa Soutine</t>
  </si>
  <si>
    <t>90 rue de Rochechouart</t>
  </si>
  <si>
    <t>125-127 boulevard Brune</t>
  </si>
  <si>
    <t>5 cité de la Chapelle</t>
  </si>
  <si>
    <t>27 rue André Antoine</t>
  </si>
  <si>
    <t>89 rue de Patay</t>
  </si>
  <si>
    <t>9-11 rue de l'Argonne</t>
  </si>
  <si>
    <t>9 rue Rouvet</t>
  </si>
  <si>
    <t>15-21 rue de la Moskova // 12-22 cité Falaise</t>
  </si>
  <si>
    <t>24 rue Chaudron</t>
  </si>
  <si>
    <t>10-12-14 place de l'Argonne</t>
  </si>
  <si>
    <t>6 impasse de la Grosse Bouteille</t>
  </si>
  <si>
    <t>27 Faubourg Poissonnière</t>
  </si>
  <si>
    <t>18 rue du Delta</t>
  </si>
  <si>
    <t>18 rue de la Mare // 23 rue Henri Chevreau</t>
  </si>
  <si>
    <t>55 rue Championnet</t>
  </si>
  <si>
    <t>4 passage du Roi d'Alger // 18-26 passage Championnet</t>
  </si>
  <si>
    <t>1-3-5 rue du Nord</t>
  </si>
  <si>
    <t>23 rue de l'Hirondelle</t>
  </si>
  <si>
    <t>101-103 rue des Poissonniers // 4-10 rue Emile Chaîne</t>
  </si>
  <si>
    <t>13-15 rue du Nord</t>
  </si>
  <si>
    <t>3 bis rue de Budapest // 6 rue de Budapest // 1 place de Budapest</t>
  </si>
  <si>
    <t>28 rue Boinod</t>
  </si>
  <si>
    <t>40-46 rue du Nord</t>
  </si>
  <si>
    <t>21 rue Emile Chaîne</t>
  </si>
  <si>
    <t>31-37 rue du Nord // 36 rue du Nord</t>
  </si>
  <si>
    <t>8-10 cité Héron</t>
  </si>
  <si>
    <t>87 rue des Poissonniers</t>
  </si>
  <si>
    <t>10 rue de Tanger</t>
  </si>
  <si>
    <t>19 rue au Maire</t>
  </si>
  <si>
    <t>1 impasse Robert // 13-13 bis-15 impasse Robert</t>
  </si>
  <si>
    <t>3 villa de l'Astrolabe</t>
  </si>
  <si>
    <t>121-123 rue de Picpus</t>
  </si>
  <si>
    <t>14 bis-16 rue de Blondel</t>
  </si>
  <si>
    <t>11 passage Turquetil</t>
  </si>
  <si>
    <t>18 avenue de Flandre</t>
  </si>
  <si>
    <t>29 rue Polonceau</t>
  </si>
  <si>
    <t>170 rue de Crimée</t>
  </si>
  <si>
    <t>124 rue Saint Maur</t>
  </si>
  <si>
    <t>64 rue d'Hautpoul</t>
  </si>
  <si>
    <t>11 rue Marie-Andrée Lagroua Weill-Hallé</t>
  </si>
  <si>
    <t>181 avenue Jean Jaurès</t>
  </si>
  <si>
    <t>17 rue du Vertbois</t>
  </si>
  <si>
    <t>6 impasse Barrier</t>
  </si>
  <si>
    <t>39 rue Vergniaud</t>
  </si>
  <si>
    <t>162 ter-166 boulevard de la Villette // 8 cité Lepage</t>
  </si>
  <si>
    <t>4 rue du Canada</t>
  </si>
  <si>
    <t>19 rue Emile Chaîne</t>
  </si>
  <si>
    <t>5 rue Toussaint Féron</t>
  </si>
  <si>
    <t>22-24-26 passage du Mont Cenis</t>
  </si>
  <si>
    <t>13 rue Bellot</t>
  </si>
  <si>
    <t>106 rue de Crimée</t>
  </si>
  <si>
    <t>2-8 rue Hittorf // 9-11 cité Hittorf</t>
  </si>
  <si>
    <t>2 rue Buzelin</t>
  </si>
  <si>
    <t>16 avenue Richerand</t>
  </si>
  <si>
    <t>34 passage Duhesme // 44 rue Championnet</t>
  </si>
  <si>
    <t>72 rue Julien Lacroix</t>
  </si>
  <si>
    <t>25-27 rue Chaudron</t>
  </si>
  <si>
    <t>119 rue du Mont Cenis</t>
  </si>
  <si>
    <t>28 passage du Mont Cenis</t>
  </si>
  <si>
    <t>20-22 rue Beauregard</t>
  </si>
  <si>
    <t>3 villa de l'Ermitage</t>
  </si>
  <si>
    <t>45 rue Pelleport</t>
  </si>
  <si>
    <t>9 rue Auguste Laurent</t>
  </si>
  <si>
    <t>6-8 passage de la Brie</t>
  </si>
  <si>
    <t>4 boulevard de la Chapelle // 1-3 rue d'Aubervilliers</t>
  </si>
  <si>
    <t>10-12 rue Bourgon // 41 rue Moulin de la Pointe</t>
  </si>
  <si>
    <t>55 rue Compans</t>
  </si>
  <si>
    <t>23-27 rue de Chabrol</t>
  </si>
  <si>
    <t>14 rue Marcadet</t>
  </si>
  <si>
    <t>13 rue Doudeauville</t>
  </si>
  <si>
    <t>142 rue Pelleport</t>
  </si>
  <si>
    <t>44 rue Marcadet</t>
  </si>
  <si>
    <t>36 rue Saint-Fargeau</t>
  </si>
  <si>
    <t>69 rue de la Jonquière</t>
  </si>
  <si>
    <t>136-138 boulevard de la Villette</t>
  </si>
  <si>
    <t>8 rue du Docteur Laurent</t>
  </si>
  <si>
    <t>3 impasse des primeveres</t>
  </si>
  <si>
    <t>7 impasse Alexandre Lecuyer</t>
  </si>
  <si>
    <t>86 rue Oberkampf</t>
  </si>
  <si>
    <t>18 rue Marx Dormoy</t>
  </si>
  <si>
    <t>68 avenue du Général Michel Bizot</t>
  </si>
  <si>
    <t>31-33 rue de la Glacière</t>
  </si>
  <si>
    <t>26 rue d'oran</t>
  </si>
  <si>
    <t>92 rue Championnet // 5-7 passage Penel</t>
  </si>
  <si>
    <t>42-46 rue du Surmelin</t>
  </si>
  <si>
    <t>36 rue de la Charbonnière</t>
  </si>
  <si>
    <t>20 rue Paulin Méry // 25-27 rue Père Guérin</t>
  </si>
  <si>
    <t>25 bis-27 rue Clos Nollet // 28-28 bis rue Clos Nollet</t>
  </si>
  <si>
    <t>48 rue de la Villette</t>
  </si>
  <si>
    <t>9-15 rue d'Aubervilliers</t>
  </si>
  <si>
    <t>18 rue Caillie</t>
  </si>
  <si>
    <t>Local commun au 9-15 rue d'Aubervilliers (Groupe 8188)</t>
  </si>
  <si>
    <t>4 rue Moret</t>
  </si>
  <si>
    <t>6 impasse Daunay</t>
  </si>
  <si>
    <t>3 cité Joly</t>
  </si>
  <si>
    <t>3 rue Jean &amp; Marie Moinon</t>
  </si>
  <si>
    <t>266 rue de  Belleville</t>
  </si>
  <si>
    <t>10 passage Championnet</t>
  </si>
  <si>
    <t>9 passage Duhesme</t>
  </si>
  <si>
    <t>29 rue du Nord</t>
  </si>
  <si>
    <t>26 passage Duhesme</t>
  </si>
  <si>
    <t>48 rue du Faubourg Poissonnière</t>
  </si>
  <si>
    <t>47 rue Marcadet</t>
  </si>
  <si>
    <t>216 rue Saint Maur</t>
  </si>
  <si>
    <t>75 rue Pixérécourt</t>
  </si>
  <si>
    <t>71 rue des haies</t>
  </si>
  <si>
    <t>2 passage Dagorno // 100 rue des Haies</t>
  </si>
  <si>
    <t>1-11 rue Caillie</t>
  </si>
  <si>
    <t>2 avenue des Etangs</t>
  </si>
  <si>
    <t>3-11 passage Fréquel</t>
  </si>
  <si>
    <t>32 rue de la Dhuis // 36 rue du Surmelin</t>
  </si>
  <si>
    <t>3 passage de la Brie</t>
  </si>
  <si>
    <t>60 rue Riquet</t>
  </si>
  <si>
    <t>66 rue Petit // 63 rue d'Hautpoul</t>
  </si>
  <si>
    <t>57-57 bis rue de Pajol</t>
  </si>
  <si>
    <t>2 rue Bouchardon // 84 rue René Boulanger</t>
  </si>
  <si>
    <t>14-18 impasse Truillot</t>
  </si>
  <si>
    <t>77 rue Orfila</t>
  </si>
  <si>
    <t>136-136 bis rue Mont Cenis</t>
  </si>
  <si>
    <t>17-19 rue des Orteaux</t>
  </si>
  <si>
    <t>25-27 RUE DES ORTEAUX</t>
  </si>
  <si>
    <t>37-39 rue des Orteaux</t>
  </si>
  <si>
    <t>5 &amp; 15 rue Léo Fränkel</t>
  </si>
  <si>
    <t>12 rue Jean Moinon</t>
  </si>
  <si>
    <t>3-5 impasse Dupuy // 9 impasse Dupuy</t>
  </si>
  <si>
    <t>19 rue du Nord</t>
  </si>
  <si>
    <t>94 rue Philippe de Girard</t>
  </si>
  <si>
    <t>14-16-18 rue Emile Chaîne</t>
  </si>
  <si>
    <t>12 rue Caillie // 7 bis rue d'Aubervilliers</t>
  </si>
  <si>
    <t>2-4-4 bis rue Paul Laurent // 46-48 rue d'Aubervilliers</t>
  </si>
  <si>
    <t>14 rue Marie &amp; Louise</t>
  </si>
  <si>
    <t>6 rue Caillie // 10 rue Caillie</t>
  </si>
  <si>
    <t>7-15 passage de la Brie</t>
  </si>
  <si>
    <t>19 rue Jean Moinon</t>
  </si>
  <si>
    <t>43-45 rue des Vignoles</t>
  </si>
  <si>
    <t>133/135 Pelleport // 13 Pavillons</t>
  </si>
  <si>
    <t>41 rue Richard Lenoir</t>
  </si>
  <si>
    <t>16 passage Daunay // 126 avenue de Saint-Ouen</t>
  </si>
  <si>
    <t>37 rue de Chabrol</t>
  </si>
  <si>
    <t>11 rue de Suez</t>
  </si>
  <si>
    <t>22 rue d'Oran</t>
  </si>
  <si>
    <t>2 passage Louis Philippe</t>
  </si>
  <si>
    <t>21 avenue de Clichy</t>
  </si>
  <si>
    <t>133 rue des Poissonniers // 52 rue Boinod</t>
  </si>
  <si>
    <t>60 rue Stéphenson</t>
  </si>
  <si>
    <t>8 bis rue Affre</t>
  </si>
  <si>
    <t>10 rue Mathis</t>
  </si>
  <si>
    <t>6 rue des Panoyaux</t>
  </si>
  <si>
    <t>60 rue Hermel</t>
  </si>
  <si>
    <t>26 ter-28 rue de Thionville // 22-22 bis rue de l'Ourcq</t>
  </si>
  <si>
    <t>17 impasse Robert</t>
  </si>
  <si>
    <t>19 rue de Pixérécourt</t>
  </si>
  <si>
    <t>28-30 rue de l'Ermitage</t>
  </si>
  <si>
    <t>73 bis boulevard de la Villette</t>
  </si>
  <si>
    <t>3-5 bis rue Godefroy Cavaignac</t>
  </si>
  <si>
    <t>5 bis cité La Chapelle</t>
  </si>
  <si>
    <t>34 rue Bichat</t>
  </si>
  <si>
    <t>74 ter-76 rue de Clignancourt</t>
  </si>
  <si>
    <t>32 rue des Annelets</t>
  </si>
  <si>
    <t>93-97 boulevard Mcdonald</t>
  </si>
  <si>
    <t>72-72 bis-72 ter-72 quarter rue Philippe de Girard</t>
  </si>
  <si>
    <t>88 rue Haxo // 5 rue des Tourelles</t>
  </si>
  <si>
    <t>30 rue de l'Ourcq</t>
  </si>
  <si>
    <t>26 bis rue de l'Ourcq</t>
  </si>
  <si>
    <t>5 passage de Flandre</t>
  </si>
  <si>
    <t>8-8 bis rue Caplat</t>
  </si>
  <si>
    <t>18 rue Beauregard</t>
  </si>
  <si>
    <t>49-51 rue Volta</t>
  </si>
  <si>
    <t>2 fois par semaine</t>
  </si>
  <si>
    <t>27 rue du Département</t>
  </si>
  <si>
    <t>147 boulevard de la Villette</t>
  </si>
  <si>
    <t>6 rue Jean &amp; Marie Moinon</t>
  </si>
  <si>
    <t>59 rue Stéphenson</t>
  </si>
  <si>
    <t>37-39 rue Ballu</t>
  </si>
  <si>
    <t>24 Tholozé</t>
  </si>
  <si>
    <t>10 rue de Meaux</t>
  </si>
  <si>
    <t>41 rue de l'Ourcq</t>
  </si>
  <si>
    <t>14 rue de Fontarabie</t>
  </si>
  <si>
    <t>74 rue des Poissonniers</t>
  </si>
  <si>
    <t>18 rue Geoffroy l'Angevin</t>
  </si>
  <si>
    <t>45a rue des Orteaux</t>
  </si>
  <si>
    <t>12 rue de l'Ermitage</t>
  </si>
  <si>
    <t>37 bis rue de l'Orillon</t>
  </si>
  <si>
    <t>9 bis rue Lesage</t>
  </si>
  <si>
    <t>215 rue Saint Maur</t>
  </si>
  <si>
    <t>31 rue Ramponeau</t>
  </si>
  <si>
    <t>73 rue Riquet</t>
  </si>
  <si>
    <t>168 rue de Crimée</t>
  </si>
  <si>
    <t>29 rue de la Mare</t>
  </si>
  <si>
    <t>18 passage de Clichy</t>
  </si>
  <si>
    <t>22-30 boulevard de la Chapelle</t>
  </si>
  <si>
    <t>1 fois/semaine
Lundi pour le 22
Mardi pour le 30</t>
  </si>
  <si>
    <t>32 rue du Nord</t>
  </si>
  <si>
    <t>42 boulevard Masséna</t>
  </si>
  <si>
    <t>1 passage Goix // 2 passage Goix</t>
  </si>
  <si>
    <t>36 rue de Belleville</t>
  </si>
  <si>
    <t>1-3 allée Victor Hugo</t>
  </si>
  <si>
    <t>2-4 rue de la Première Armée</t>
  </si>
  <si>
    <t>1 fois par semaine - Prestation comprise dans le groupe 16</t>
  </si>
  <si>
    <t xml:space="preserve">40 rue de TOURTILLE </t>
  </si>
  <si>
    <t>6 rue Julien Lacroix</t>
  </si>
  <si>
    <t>179 rue Saint-Maur</t>
  </si>
  <si>
    <t>8 rue Labat</t>
  </si>
  <si>
    <t>110 rue de la Roquette</t>
  </si>
  <si>
    <t>33-35 boulevard Ornano</t>
  </si>
  <si>
    <t>14 rue du Département</t>
  </si>
  <si>
    <t>20 rue Labat</t>
  </si>
  <si>
    <t>14 rue Mercoeur</t>
  </si>
  <si>
    <t>1 place Octave Chanute // 2 rue des Montiboeufs</t>
  </si>
  <si>
    <t>5 fois par semaine (Auto-Laveuse)</t>
  </si>
  <si>
    <t>14 square Dunois (Bât. T6)</t>
  </si>
  <si>
    <t>6 rue du Croissant</t>
  </si>
  <si>
    <t>17 rue du Sentier</t>
  </si>
  <si>
    <t>Libellé du groupe</t>
  </si>
  <si>
    <t>Immeuble</t>
  </si>
  <si>
    <t>1 VILLA SOUTINE</t>
  </si>
  <si>
    <t>Dès que nécessaire</t>
  </si>
  <si>
    <t>Agence Paris 20</t>
  </si>
  <si>
    <t>DT NORD</t>
  </si>
  <si>
    <t>Agence 10e,11e</t>
  </si>
  <si>
    <t>Agence Centre</t>
  </si>
  <si>
    <t>DT SUD</t>
  </si>
  <si>
    <t>Agence Paris 13</t>
  </si>
  <si>
    <t>Agence 17e,18e et Courbevoie</t>
  </si>
  <si>
    <t>Agence Sud Ouest</t>
  </si>
  <si>
    <t>Agence 8e,9e,19e</t>
  </si>
  <si>
    <t>Agence Sud Est</t>
  </si>
  <si>
    <t>Agence Vigneux sur Seine</t>
  </si>
  <si>
    <t>Agence La Celle Saint Cloud</t>
  </si>
  <si>
    <t>DT</t>
  </si>
  <si>
    <t>Nom de l'agence</t>
  </si>
  <si>
    <t>SAINT SEBASTIEN</t>
  </si>
  <si>
    <t>BEAUREGARD 1</t>
  </si>
  <si>
    <t>IVRY PAUL BERT</t>
  </si>
  <si>
    <t>23-25 RUE DE TANGER</t>
  </si>
  <si>
    <t>MATHIS</t>
  </si>
  <si>
    <t>IVRY VERDUN</t>
  </si>
  <si>
    <t>CASCADES</t>
  </si>
  <si>
    <t>AMANDIERS</t>
  </si>
  <si>
    <t>NEUVE DES BOULETS</t>
  </si>
  <si>
    <t>BEAUREGARD 2</t>
  </si>
  <si>
    <t>VIGNEUX CROIX BLANCHE</t>
  </si>
  <si>
    <t>ECOSSE</t>
  </si>
  <si>
    <t>LOSSERAND</t>
  </si>
  <si>
    <t>21 RUE GENERAL BEURET</t>
  </si>
  <si>
    <t>SAINT- ANDRE DES ARTS</t>
  </si>
  <si>
    <t>ALIBERT</t>
  </si>
  <si>
    <t>SAMPAIX</t>
  </si>
  <si>
    <t>VALMY</t>
  </si>
  <si>
    <t>1 RUE DE TURENNE</t>
  </si>
  <si>
    <t>RUE DES PYRENEES</t>
  </si>
  <si>
    <t>PASSAGE BRADY</t>
  </si>
  <si>
    <t>COURCELLES</t>
  </si>
  <si>
    <t>4 RUE MONT-LOUIS</t>
  </si>
  <si>
    <t>LOURMEL</t>
  </si>
  <si>
    <t>VILLA ST CHARLES</t>
  </si>
  <si>
    <t>ARCUEIL - ROLI</t>
  </si>
  <si>
    <t>RUE DES MARAICHERS</t>
  </si>
  <si>
    <t>RUE POUCHET</t>
  </si>
  <si>
    <t>ERNESTINE-ORAN</t>
  </si>
  <si>
    <t>RUE DUTOT</t>
  </si>
  <si>
    <t>13-15 VILLA SAINT-CHARLES</t>
  </si>
  <si>
    <t>MARCADET-LEON</t>
  </si>
  <si>
    <t>12 RUE D'ORAN</t>
  </si>
  <si>
    <t>MEAUX - VILLETTE</t>
  </si>
  <si>
    <t>COURTELINE</t>
  </si>
  <si>
    <t>BARRIERE DE BERCY</t>
  </si>
  <si>
    <t>CHARLES TELLIER</t>
  </si>
  <si>
    <t>FAUBOURG SAINT DENIS</t>
  </si>
  <si>
    <t>MARC SEGUIN</t>
  </si>
  <si>
    <t>RÉSIDENCE NEY</t>
  </si>
  <si>
    <t>LA ROTONDE</t>
  </si>
  <si>
    <t>MONTSOURIS  PLA</t>
  </si>
  <si>
    <t>RÉSIDENCE HEBRARD</t>
  </si>
  <si>
    <t>42 RUE DE L'OURCQ</t>
  </si>
  <si>
    <t>RÉSIDENCE METRA</t>
  </si>
  <si>
    <t>ORILLON PLA</t>
  </si>
  <si>
    <t>ROCROY</t>
  </si>
  <si>
    <t>159 RUE DE BERCY</t>
  </si>
  <si>
    <t>AVENUE  D'IVRY</t>
  </si>
  <si>
    <t>PARTANTS</t>
  </si>
  <si>
    <t>OLIVIER METRA PLA</t>
  </si>
  <si>
    <t>BUDIN</t>
  </si>
  <si>
    <t>RÉSIDENCE ORILLON</t>
  </si>
  <si>
    <t>VILLA SOUTINE</t>
  </si>
  <si>
    <t>90 RUE DE ROCHECHOUART</t>
  </si>
  <si>
    <t>RÉSIDENCE BRUNE</t>
  </si>
  <si>
    <t>10 FOLIE REGNAULT</t>
  </si>
  <si>
    <t>5 CITÉ DE LA CHAPELLE</t>
  </si>
  <si>
    <t>27 RUE ANDRE ANTOINE</t>
  </si>
  <si>
    <t>RÉSIDENCE DAUNAY</t>
  </si>
  <si>
    <t>20 FOLIE REGNAULT</t>
  </si>
  <si>
    <t>89 RUE DE PATAY</t>
  </si>
  <si>
    <t>ARGONNE</t>
  </si>
  <si>
    <t>RÉSIDENCE ROUVET</t>
  </si>
  <si>
    <t>MOSKOWA</t>
  </si>
  <si>
    <t>RÉSIDENCE AVRON</t>
  </si>
  <si>
    <t>RÉSIDENCE PRESENTATION</t>
  </si>
  <si>
    <t>24 RUE CHAUDRON</t>
  </si>
  <si>
    <t>10/12/14 PLACE DE L'ARGONNE</t>
  </si>
  <si>
    <t>GROSSE BOUTEILLE</t>
  </si>
  <si>
    <t>27 RUE DU FBG POISSONNIERE</t>
  </si>
  <si>
    <t>18 RUE POISSONNIERE</t>
  </si>
  <si>
    <t>34 BD SEBASTOPOL</t>
  </si>
  <si>
    <t>8 RUE CHAUSSEE D'ANTIN</t>
  </si>
  <si>
    <t>18 RUE DU DELTA</t>
  </si>
  <si>
    <t>MARE-CHEVREAU</t>
  </si>
  <si>
    <t>55 RUE CHAMPIONNET</t>
  </si>
  <si>
    <t>PASSAGE ROI D'ALGER</t>
  </si>
  <si>
    <t>8 PASSAGE DUHESME</t>
  </si>
  <si>
    <t>1/5 RUE DU NORD</t>
  </si>
  <si>
    <t>23 RUE L'HIRONDELLE</t>
  </si>
  <si>
    <t>43 RUE BERZELIUS</t>
  </si>
  <si>
    <t>POISSONNIERS-CHAINE</t>
  </si>
  <si>
    <t>13/15 RUE DU NORD</t>
  </si>
  <si>
    <t>FAUBOURG DU TEMPLE (92)</t>
  </si>
  <si>
    <t>BUDAPEST</t>
  </si>
  <si>
    <t>28 RUE BOINOD</t>
  </si>
  <si>
    <t>40/46 RUE DU NORD</t>
  </si>
  <si>
    <t>21 RUE EMILE CHAINE</t>
  </si>
  <si>
    <t>31/37 RUE DU NORD</t>
  </si>
  <si>
    <t>8-10 CITÉ HERON</t>
  </si>
  <si>
    <t>87 RUE DES POISSONNIERS</t>
  </si>
  <si>
    <t>21 RUE ETIENNE MAREY</t>
  </si>
  <si>
    <t>10 RUE DE TANGER</t>
  </si>
  <si>
    <t>4 CITÉ LEROY</t>
  </si>
  <si>
    <t>7 RUE DESARGUES</t>
  </si>
  <si>
    <t>19 RUE AU MAIRE</t>
  </si>
  <si>
    <t>IMPASSE ROBERT</t>
  </si>
  <si>
    <t>3 VILLA ASTROLABE</t>
  </si>
  <si>
    <t>121-123 RUE DE PICPUS</t>
  </si>
  <si>
    <t>14 BIS - 16 RUE DE BLONDEL</t>
  </si>
  <si>
    <t>11 PASSAGE TURQUETIL</t>
  </si>
  <si>
    <t>18 AVENUE DE FLANDRE</t>
  </si>
  <si>
    <t>170 RUE DE CRIMEE</t>
  </si>
  <si>
    <t>124 RUE SAINT-MAUR</t>
  </si>
  <si>
    <t>64 RUE D'HAUTPOUL</t>
  </si>
  <si>
    <t>27/33 RUE FRANCOISE DOLTO</t>
  </si>
  <si>
    <t>181 AVENUE JEAN JAURES</t>
  </si>
  <si>
    <t>SENTIER-CROISSANT</t>
  </si>
  <si>
    <t>17 RUE DU VERTBOIS</t>
  </si>
  <si>
    <t>6  IMPASSE BARRIER</t>
  </si>
  <si>
    <t>39 RUE VERGNIAUD</t>
  </si>
  <si>
    <t>VILLETTE - LEPAGE</t>
  </si>
  <si>
    <t>4 RUE DU CANADA</t>
  </si>
  <si>
    <t>19 RUE EMILE CHAINE</t>
  </si>
  <si>
    <t>5 RUE TOUSSAINT FERON</t>
  </si>
  <si>
    <t>22/26 PASSAGE DU MONT CENIS</t>
  </si>
  <si>
    <t>13 RUE BELLOT</t>
  </si>
  <si>
    <t>106 RUE DE CRIMEE</t>
  </si>
  <si>
    <t>2/8 RUE HITTORF</t>
  </si>
  <si>
    <t>2 RUE BUZELIN</t>
  </si>
  <si>
    <t>16 AVENUE RICHERAND</t>
  </si>
  <si>
    <t>34 PASSAGE DUHESME</t>
  </si>
  <si>
    <t>72 RUE JULIEN LACROIX</t>
  </si>
  <si>
    <t>25-27 RUE CHAUDRON</t>
  </si>
  <si>
    <t>119 RUE MONT CENIS</t>
  </si>
  <si>
    <t>28 PASSAGE DU MONT CENIS</t>
  </si>
  <si>
    <t>20-22 RUE BEAUREGARD</t>
  </si>
  <si>
    <t>3 VILLA DE L'ERMITAGE</t>
  </si>
  <si>
    <t>45 RUE PELLEPORT</t>
  </si>
  <si>
    <t>9 RUE AUGUSTE LAURENT</t>
  </si>
  <si>
    <t>6-8 PASSAGE DE LA BRIE</t>
  </si>
  <si>
    <t>4 BD DE LA CHAPELLE</t>
  </si>
  <si>
    <t>BOURGON - MOULIN DE LA POINTE</t>
  </si>
  <si>
    <t>55 RUE COMPANS</t>
  </si>
  <si>
    <t>23/27 RUE DE CHABROL</t>
  </si>
  <si>
    <t>14 RUE MARCADET</t>
  </si>
  <si>
    <t>13 RUE DOUDEAUVILLE</t>
  </si>
  <si>
    <t>142 RUE PELLEPORT</t>
  </si>
  <si>
    <t>44 RUE MARCADET</t>
  </si>
  <si>
    <t>36 RUE SAINT FARGEAU</t>
  </si>
  <si>
    <t>69 RUE DE LA JONQUIERE</t>
  </si>
  <si>
    <t>136-138 BD DE LA  VILLETTE</t>
  </si>
  <si>
    <t>4 RUE DU ROI DORE</t>
  </si>
  <si>
    <t>8 RUE DU DOCTEUR LAURENT</t>
  </si>
  <si>
    <t>3 IMPASSE DES PRIMEVERES</t>
  </si>
  <si>
    <t>7 IMPASSE ALEXANDRE LECUYER</t>
  </si>
  <si>
    <t>86 RUE OBERKAMPF</t>
  </si>
  <si>
    <t>13 IMPASSE DUPUY</t>
  </si>
  <si>
    <t>18 RUE MARX DORMOY</t>
  </si>
  <si>
    <t>68 AV DU  GENERAL MICHEL BIZOT</t>
  </si>
  <si>
    <t>31-33 RUE DE LA GLACIERE</t>
  </si>
  <si>
    <t>26 RUE D'ORAN</t>
  </si>
  <si>
    <t>92 RUE CHAMPIONNET</t>
  </si>
  <si>
    <t>42/46 RUE DU SURMELIN</t>
  </si>
  <si>
    <t>36 RUE DE LA CHARBONNIERE</t>
  </si>
  <si>
    <t>25-27 RUE DU PERE GUERIN</t>
  </si>
  <si>
    <t>ATHIS2 CITÉ JEUNES</t>
  </si>
  <si>
    <t>48 RUE DE LA VILLETTE</t>
  </si>
  <si>
    <t>11/15 RUE D'AUBERVILLIERS</t>
  </si>
  <si>
    <t>3 IMPASSE ROLLEBOISE</t>
  </si>
  <si>
    <t>18 RUE CAILLIE</t>
  </si>
  <si>
    <t>4 RUE MORET</t>
  </si>
  <si>
    <t>6 IMPASSE DAUNAY</t>
  </si>
  <si>
    <t>3 CITE JOLY</t>
  </si>
  <si>
    <t>1-3 RUE JEAN &amp; MARIE MOINON</t>
  </si>
  <si>
    <t>266 RUE DE BELLEVILLE</t>
  </si>
  <si>
    <t>10 PASSAGE CHAMPIONNET</t>
  </si>
  <si>
    <t>9 PASSAGE DUHESME</t>
  </si>
  <si>
    <t>29 RUE DU NORD</t>
  </si>
  <si>
    <t>26 PASSAGE DUHESME</t>
  </si>
  <si>
    <t>48 RUE FBG  POISSONNIERE</t>
  </si>
  <si>
    <t>47 RUE MARCADET</t>
  </si>
  <si>
    <t>216 RUE SAINT-MAUR</t>
  </si>
  <si>
    <t>75 RUE DE  PIXERECOURT</t>
  </si>
  <si>
    <t>71 RUE DES HAIES</t>
  </si>
  <si>
    <t>2 PASSAGE DAGORNO</t>
  </si>
  <si>
    <t>1/7 - 11 RUE CAILLIE</t>
  </si>
  <si>
    <t>23 RUE DU CAPITAINE MADON</t>
  </si>
  <si>
    <t>BEAUREGARD 3</t>
  </si>
  <si>
    <t>3/11 PASSAGE FREQUEL</t>
  </si>
  <si>
    <t>32 RUE DE LA DHUIS</t>
  </si>
  <si>
    <t>3 PASSAGE DE LA BRIE</t>
  </si>
  <si>
    <t>60 RUE RIQUET</t>
  </si>
  <si>
    <t>66 RUE PETIT</t>
  </si>
  <si>
    <t>57-57 BIS RUE PAJOL</t>
  </si>
  <si>
    <t>2 RUE BOUCHARDON</t>
  </si>
  <si>
    <t>14/18 IMPASSE TRUILLOT</t>
  </si>
  <si>
    <t>77 RUE ORFILA</t>
  </si>
  <si>
    <t>136-136 BIS RUE DU MONT CENIS</t>
  </si>
  <si>
    <t>17-19 RUE DES ORTEAUX</t>
  </si>
  <si>
    <t>37-39 RUE DES ORTEAUX</t>
  </si>
  <si>
    <t>5 &amp; 15 RUE LEO FRÄNKEL</t>
  </si>
  <si>
    <t>12 RUE JEAN MOINON</t>
  </si>
  <si>
    <t>3-5 ET 9 IMPASSE DUPUY</t>
  </si>
  <si>
    <t>19 RUE DU NORD</t>
  </si>
  <si>
    <t>94 RUE PHILIPPE DE GIRARD</t>
  </si>
  <si>
    <t>14/18 RUE EMILE CHAINE</t>
  </si>
  <si>
    <t>12 CAILLIE - 7 AUBERVILIERS</t>
  </si>
  <si>
    <t>2-4 BIS RUE PAUL LAURENT</t>
  </si>
  <si>
    <t>14 RUE MARIE ET LOUISE</t>
  </si>
  <si>
    <t>6-10 RUE CAILLIE</t>
  </si>
  <si>
    <t>7-15 PASSAGE DE LA BRIE</t>
  </si>
  <si>
    <t>19 RUE JEAN MOINON</t>
  </si>
  <si>
    <t>43-45  RUE DES VIGNOLES</t>
  </si>
  <si>
    <t>135 RUE PELLEPORT</t>
  </si>
  <si>
    <t>41 RUE RICHARD LENOIR</t>
  </si>
  <si>
    <t>16 PASSAGE DAUNAY</t>
  </si>
  <si>
    <t>37 RUE DE CHABROL</t>
  </si>
  <si>
    <t>11 RUE DE SUEZ</t>
  </si>
  <si>
    <t>22 RUE D'ORAN</t>
  </si>
  <si>
    <t>2 PASSAGE LOUIS PHILIPPE</t>
  </si>
  <si>
    <t>28-30 RUE DESNOUETTES</t>
  </si>
  <si>
    <t>13 PASSAGE FREQUEL</t>
  </si>
  <si>
    <t>21 AVENUE DE CLICHY</t>
  </si>
  <si>
    <t>133 RUE DES POISSONNIERS</t>
  </si>
  <si>
    <t>60 RUE STEPHENSON</t>
  </si>
  <si>
    <t>8 BIS RUE AFFRE</t>
  </si>
  <si>
    <t>23 - 23 BIS RUE EMILE CHAINE</t>
  </si>
  <si>
    <t>43 - 43 BIS RUE DU NORD</t>
  </si>
  <si>
    <t>6 RUE DES PANOYAUX</t>
  </si>
  <si>
    <t>60 RUE HERMEL</t>
  </si>
  <si>
    <t>THIONVILLE-OURCQ</t>
  </si>
  <si>
    <t>17 IMPASSE ROBERT</t>
  </si>
  <si>
    <t>19 RUE DE PIXERECOURT</t>
  </si>
  <si>
    <t>28-30 RUE DE L'ERMITAGE</t>
  </si>
  <si>
    <t>73 BIS BOULEVARD DE LA VILLETTE</t>
  </si>
  <si>
    <t>GODEFROY CAVAIGNAC (03/05B)</t>
  </si>
  <si>
    <t>5 BIS CITE DE LA CHAPELLE</t>
  </si>
  <si>
    <t>34 RUE BICHAT</t>
  </si>
  <si>
    <t>76 RUE DE CLIGNANCOURT</t>
  </si>
  <si>
    <t>32 RUE DES ANNELETS</t>
  </si>
  <si>
    <t>93/97 BD MACDONALD</t>
  </si>
  <si>
    <t>72 TER RUE PHILIPPE DE GIRARD</t>
  </si>
  <si>
    <t>HAXO-TOURELLES</t>
  </si>
  <si>
    <t>30 RUE DE L'OURCQ</t>
  </si>
  <si>
    <t>26 BIS RUE DE L'OURCQ</t>
  </si>
  <si>
    <t>5 PASSAGE DE FLANDRE</t>
  </si>
  <si>
    <t>8-8 BIS RUE CAPLAT</t>
  </si>
  <si>
    <t>18 RUE BEAUREGARD</t>
  </si>
  <si>
    <t>49-51 RUE VOLTA</t>
  </si>
  <si>
    <t>27 RUE DU DEPARTEMENT</t>
  </si>
  <si>
    <t>21-23 RUE PAJOL</t>
  </si>
  <si>
    <t>147 BD DE LA VILLETTE</t>
  </si>
  <si>
    <t>4-6 RUE JEAN &amp; MARIE MOINON</t>
  </si>
  <si>
    <t>59 RUE STEPHENSON</t>
  </si>
  <si>
    <t>39 RUE BALLU</t>
  </si>
  <si>
    <t>24 RUE THOLOZE</t>
  </si>
  <si>
    <t>10 RUE DE MEAUX</t>
  </si>
  <si>
    <t>41 RUE DE  L'OURCQ</t>
  </si>
  <si>
    <t>14 RUE DE FONTARABIE</t>
  </si>
  <si>
    <t>18 RUE GEOFFROY L'ANGEVIN</t>
  </si>
  <si>
    <t>45A RUE DES ORTEAUX</t>
  </si>
  <si>
    <t>12A RUE DES LYANES</t>
  </si>
  <si>
    <t>12 RUE DE L'ERMITAGE</t>
  </si>
  <si>
    <t>37 BIS RUE DE L'ORILLON</t>
  </si>
  <si>
    <t>9 BIS RUE LESAGE</t>
  </si>
  <si>
    <t>215 RUE SAINT MAUR</t>
  </si>
  <si>
    <t>31 RUE RAMPONEAU</t>
  </si>
  <si>
    <t>2 IMPASSE GROS</t>
  </si>
  <si>
    <t>168 RUE DE CRIMEE</t>
  </si>
  <si>
    <t>29 RUE DE LA  MARE</t>
  </si>
  <si>
    <t>21 TER RUE HAXO</t>
  </si>
  <si>
    <t>18 PASSAGE DE CLICHY</t>
  </si>
  <si>
    <t>22/30 BD DE LA CHAPELLE</t>
  </si>
  <si>
    <t>124 RUE DE CHARONNE</t>
  </si>
  <si>
    <t>32 RUE DU NORD</t>
  </si>
  <si>
    <t>42 BD MASSENA</t>
  </si>
  <si>
    <t>1-2  PASSAGE GOIX</t>
  </si>
  <si>
    <t>36 RUE DE BELLEVILLE</t>
  </si>
  <si>
    <t>BEAUREGARD 4</t>
  </si>
  <si>
    <t>VIGNEUX 2</t>
  </si>
  <si>
    <t>40 RUE DE TOURTILLE</t>
  </si>
  <si>
    <t>6 RUE JULIEN LACROIX</t>
  </si>
  <si>
    <t>179 RUE SAINT MAUR</t>
  </si>
  <si>
    <t>LABAT (08)</t>
  </si>
  <si>
    <t>110 RUE DE LA ROQUETTE</t>
  </si>
  <si>
    <t>35  BD ORNANO</t>
  </si>
  <si>
    <t>14 RUE DU DEPARTEMENT</t>
  </si>
  <si>
    <t>165/169 RUE DE CLICHY</t>
  </si>
  <si>
    <t>26 RUE DE L'ECHIQUIER</t>
  </si>
  <si>
    <t>20 RUE LABAT</t>
  </si>
  <si>
    <t>134 RUE D'AVRON</t>
  </si>
  <si>
    <t>10-12 RUE DE LONDRES</t>
  </si>
  <si>
    <t>14 RUE MERCOEUR</t>
  </si>
  <si>
    <t>23 RUE DE L'ABBÉ GRÉGOIRE</t>
  </si>
  <si>
    <t>1 PLACE OCTAVE CHANUTE</t>
  </si>
  <si>
    <t>33 RUE DU CHATEAU LANDON</t>
  </si>
  <si>
    <t>103 RUE RAYMOND LOSSERAND</t>
  </si>
  <si>
    <t>8018-1</t>
  </si>
  <si>
    <t>8018-2</t>
  </si>
  <si>
    <t>8018-3</t>
  </si>
  <si>
    <t>48 RUE SAINT-ANDRÉ DES ARTS</t>
  </si>
  <si>
    <t>8020-3</t>
  </si>
  <si>
    <t>8024-1</t>
  </si>
  <si>
    <t>8036-4</t>
  </si>
  <si>
    <t>4 RUE D'ARCUEIL</t>
  </si>
  <si>
    <t>8036-6</t>
  </si>
  <si>
    <t>6 RUE D'ARCUEIL</t>
  </si>
  <si>
    <t>8036-8</t>
  </si>
  <si>
    <t>8 RUE D'ARCUEIL</t>
  </si>
  <si>
    <t>8056-1</t>
  </si>
  <si>
    <t>8 RUE ROLI</t>
  </si>
  <si>
    <t>8068-1</t>
  </si>
  <si>
    <t>8068-2</t>
  </si>
  <si>
    <t>3 VILLA SOUTINE</t>
  </si>
  <si>
    <t>8068-3</t>
  </si>
  <si>
    <t>5 VILLA SOUTINE</t>
  </si>
  <si>
    <t>8070-1</t>
  </si>
  <si>
    <t>125 BOULEVARD BRUNE</t>
  </si>
  <si>
    <t>8088-1</t>
  </si>
  <si>
    <t>8089-1</t>
  </si>
  <si>
    <t>34 BOULEVARD DE SÉBASTOPOL</t>
  </si>
  <si>
    <t>8089-2</t>
  </si>
  <si>
    <t>8089-3</t>
  </si>
  <si>
    <t>8097-1</t>
  </si>
  <si>
    <t>23 RUE DE L'HIRONDELLE</t>
  </si>
  <si>
    <t>8113-1</t>
  </si>
  <si>
    <t>8113-2</t>
  </si>
  <si>
    <t>8118-1</t>
  </si>
  <si>
    <t>16 RUE DE BLONDEL</t>
  </si>
  <si>
    <t>8130-1</t>
  </si>
  <si>
    <t>17 RUE DU SENTIER</t>
  </si>
  <si>
    <t>8130-2</t>
  </si>
  <si>
    <t>6 RUE DU CROISSANT</t>
  </si>
  <si>
    <t>8131-1</t>
  </si>
  <si>
    <t>8150-1</t>
  </si>
  <si>
    <t>22 RUE BEAUREGARD</t>
  </si>
  <si>
    <t>8170-1</t>
  </si>
  <si>
    <t>4 RUE DU ROI DORÉ</t>
  </si>
  <si>
    <t>8338-1</t>
  </si>
  <si>
    <t>8340-1</t>
  </si>
  <si>
    <t>49 RUE VOLTA</t>
  </si>
  <si>
    <t>8340-2</t>
  </si>
  <si>
    <t>8367-1</t>
  </si>
  <si>
    <t>8473-1</t>
  </si>
  <si>
    <t>23 RUE DE L'ABBE GREGOIRE</t>
  </si>
  <si>
    <t>8003-11</t>
  </si>
  <si>
    <t>25 RUE DE TANGER</t>
  </si>
  <si>
    <t>8005-11</t>
  </si>
  <si>
    <t>19 RUE MATHIS</t>
  </si>
  <si>
    <t>8005-12</t>
  </si>
  <si>
    <t>21 RUE MATHIS</t>
  </si>
  <si>
    <t>8005-13</t>
  </si>
  <si>
    <t>23 RUE MATHIS</t>
  </si>
  <si>
    <t>8005-21</t>
  </si>
  <si>
    <t>34 RUE ARCHEREAU</t>
  </si>
  <si>
    <t>8005-22</t>
  </si>
  <si>
    <t>32 RUE ARCHEREAU</t>
  </si>
  <si>
    <t>8005-23</t>
  </si>
  <si>
    <t>30 RUE ARCHEREAU</t>
  </si>
  <si>
    <t>8045-1</t>
  </si>
  <si>
    <t>138 BOULEVARD DE LA VILLETTE</t>
  </si>
  <si>
    <t>8045-2</t>
  </si>
  <si>
    <t>8045-3</t>
  </si>
  <si>
    <t>140 BOULEVARD DE LA VILLETTE</t>
  </si>
  <si>
    <t>8045-4</t>
  </si>
  <si>
    <t>PLACE DU COLONEL FABIEN</t>
  </si>
  <si>
    <t>8055-1</t>
  </si>
  <si>
    <t>6 RUE DE KABYLIE</t>
  </si>
  <si>
    <t>8055-2</t>
  </si>
  <si>
    <t>8058-1</t>
  </si>
  <si>
    <t>8058-2</t>
  </si>
  <si>
    <t>90 RUE ROCHECHOUART</t>
  </si>
  <si>
    <t>8069-3</t>
  </si>
  <si>
    <t>8069-4</t>
  </si>
  <si>
    <t>8069-5</t>
  </si>
  <si>
    <t>8069-6</t>
  </si>
  <si>
    <t>8069-7</t>
  </si>
  <si>
    <t>8069-8</t>
  </si>
  <si>
    <t>8069-9</t>
  </si>
  <si>
    <t>8077-1</t>
  </si>
  <si>
    <t>9 RUE DE L'ARGONNE</t>
  </si>
  <si>
    <t>8078-1</t>
  </si>
  <si>
    <t>9 RUE ROUVET</t>
  </si>
  <si>
    <t>8078-2</t>
  </si>
  <si>
    <t>8083-1</t>
  </si>
  <si>
    <t>12 PLACE DE L'ARGONNE</t>
  </si>
  <si>
    <t>8085-1</t>
  </si>
  <si>
    <t>27 RUE DU FAUBOURG POISSONNIERE</t>
  </si>
  <si>
    <t>8085-2</t>
  </si>
  <si>
    <t>8090-1</t>
  </si>
  <si>
    <t>8 RUE DE LA CHAUSSÉE D'ANTIN</t>
  </si>
  <si>
    <t>8090-2</t>
  </si>
  <si>
    <t>8090-3</t>
  </si>
  <si>
    <t>8090-4</t>
  </si>
  <si>
    <t>8090-5</t>
  </si>
  <si>
    <t>8091-1</t>
  </si>
  <si>
    <t>8091-2</t>
  </si>
  <si>
    <t>8102-1</t>
  </si>
  <si>
    <t>6 RUE DE BUDAPEST</t>
  </si>
  <si>
    <t>8102-2</t>
  </si>
  <si>
    <t>3 BIS RUE DE BUDAPEST</t>
  </si>
  <si>
    <t>8102-3</t>
  </si>
  <si>
    <t>1 PLACE DE BUDAPEST</t>
  </si>
  <si>
    <t>8110-1</t>
  </si>
  <si>
    <t>8121-1</t>
  </si>
  <si>
    <t>8123-1</t>
  </si>
  <si>
    <t>170 RUE DE CRIMÉE</t>
  </si>
  <si>
    <t>8123-3</t>
  </si>
  <si>
    <t>8123-4</t>
  </si>
  <si>
    <t>8125-1</t>
  </si>
  <si>
    <t>8127-2</t>
  </si>
  <si>
    <t>8134-3</t>
  </si>
  <si>
    <t>166 BOULEVARD DE LA VILLETTE</t>
  </si>
  <si>
    <t>8134-4</t>
  </si>
  <si>
    <t>8 CITÉ LEPAGE</t>
  </si>
  <si>
    <t>8140-1</t>
  </si>
  <si>
    <t>8141-1</t>
  </si>
  <si>
    <t>106 RUE DE CRIMÉE</t>
  </si>
  <si>
    <t>8156-1</t>
  </si>
  <si>
    <t>8 PASSAGE DE LA BRIE</t>
  </si>
  <si>
    <t>8156-2</t>
  </si>
  <si>
    <t>8156-3</t>
  </si>
  <si>
    <t>8160-1</t>
  </si>
  <si>
    <t>8169-2</t>
  </si>
  <si>
    <t>8187-1</t>
  </si>
  <si>
    <t>8187-2</t>
  </si>
  <si>
    <t>8227-1</t>
  </si>
  <si>
    <t>8229-1</t>
  </si>
  <si>
    <t>8229-2</t>
  </si>
  <si>
    <t>8230-1</t>
  </si>
  <si>
    <t>8249-1</t>
  </si>
  <si>
    <t>04 RUE PAUL LAURENT</t>
  </si>
  <si>
    <t>8249-2</t>
  </si>
  <si>
    <t>04 BIS RUE PAUL LAURENT</t>
  </si>
  <si>
    <t>8262-1</t>
  </si>
  <si>
    <t>7 PASSAGE DE LA BRIE</t>
  </si>
  <si>
    <t>8262-2</t>
  </si>
  <si>
    <t>8262-3</t>
  </si>
  <si>
    <t>8283-1</t>
  </si>
  <si>
    <t>8290-1</t>
  </si>
  <si>
    <t>26 TER RUE DE THIONVILLE</t>
  </si>
  <si>
    <t>8305-1</t>
  </si>
  <si>
    <t>8307-1</t>
  </si>
  <si>
    <t>95 BOULEVARD MAC DONALD</t>
  </si>
  <si>
    <t>8311-1</t>
  </si>
  <si>
    <t>30 RUE DE L OURCQ</t>
  </si>
  <si>
    <t>8311-2</t>
  </si>
  <si>
    <t>8312-1</t>
  </si>
  <si>
    <t>8314-1</t>
  </si>
  <si>
    <t>8358-1</t>
  </si>
  <si>
    <t>8360-1</t>
  </si>
  <si>
    <t>8363-1</t>
  </si>
  <si>
    <t>41 RUE DE L'OURCQ</t>
  </si>
  <si>
    <t>8410-1</t>
  </si>
  <si>
    <t>8410-2</t>
  </si>
  <si>
    <t>8410-3</t>
  </si>
  <si>
    <t>8410-4</t>
  </si>
  <si>
    <t>8410-5</t>
  </si>
  <si>
    <t>8418-1</t>
  </si>
  <si>
    <t>1 PASSAGE GOIX</t>
  </si>
  <si>
    <t>8418-2</t>
  </si>
  <si>
    <t>2 PASSAGE GOIX</t>
  </si>
  <si>
    <t>8456-1</t>
  </si>
  <si>
    <t>8467-1</t>
  </si>
  <si>
    <t>10 RUE DE LONDRES</t>
  </si>
  <si>
    <t>8012-11</t>
  </si>
  <si>
    <t>11 RUE NEUVE DES BOULETS</t>
  </si>
  <si>
    <t>8021-11</t>
  </si>
  <si>
    <t>20 RUE ALIBERT</t>
  </si>
  <si>
    <t>49 RUE LUCIEN SAMPAIX</t>
  </si>
  <si>
    <t>8022-2</t>
  </si>
  <si>
    <t>8023-1</t>
  </si>
  <si>
    <t>143 QUAI DE VALMY</t>
  </si>
  <si>
    <t>8023-2</t>
  </si>
  <si>
    <t>8023-3</t>
  </si>
  <si>
    <t>8026-59</t>
  </si>
  <si>
    <t>59 PASSAGE BRADY</t>
  </si>
  <si>
    <t>8028-11</t>
  </si>
  <si>
    <t>14 RUE DES ECLUSES ST-MARTIN</t>
  </si>
  <si>
    <t>8028-12</t>
  </si>
  <si>
    <t>16 RUE DES ECLUSES ST-MARTIN</t>
  </si>
  <si>
    <t>8028-13</t>
  </si>
  <si>
    <t>22 RUE DES ECLUSES ST-MARTIN</t>
  </si>
  <si>
    <t>8028-14</t>
  </si>
  <si>
    <t>24 RUE DES ECLUSES ST-MARTIN</t>
  </si>
  <si>
    <t>8029-11</t>
  </si>
  <si>
    <t>8030-4</t>
  </si>
  <si>
    <t>8030-5</t>
  </si>
  <si>
    <t>8030-6</t>
  </si>
  <si>
    <t>8031-11</t>
  </si>
  <si>
    <t>11 PASSAGE SAINT SEBASTIEN</t>
  </si>
  <si>
    <t>8032-11</t>
  </si>
  <si>
    <t>8032-12</t>
  </si>
  <si>
    <t>5 RUE ALBERT CAMUS</t>
  </si>
  <si>
    <t>8032-13</t>
  </si>
  <si>
    <t>1 RUE ALBERT CAMUS</t>
  </si>
  <si>
    <t>8034-11</t>
  </si>
  <si>
    <t>8034-12</t>
  </si>
  <si>
    <t>8037-11</t>
  </si>
  <si>
    <t>34 RUE ALBERT THOMAS</t>
  </si>
  <si>
    <t>8037-12</t>
  </si>
  <si>
    <t>8051-1</t>
  </si>
  <si>
    <t>55 RUE DU FAUBOURG SAINT-DENIS</t>
  </si>
  <si>
    <t>8051-2</t>
  </si>
  <si>
    <t>8051-3</t>
  </si>
  <si>
    <t>8054-1</t>
  </si>
  <si>
    <t>11 PASSAGE HÉBRARD</t>
  </si>
  <si>
    <t>8057-1</t>
  </si>
  <si>
    <t>13 PASSAGE HÉBRARD</t>
  </si>
  <si>
    <t>8060-1</t>
  </si>
  <si>
    <t>43 RUE DE L'ORILLON</t>
  </si>
  <si>
    <t>8061-1</t>
  </si>
  <si>
    <t>3 RUE DE ROCROY</t>
  </si>
  <si>
    <t>8067-1</t>
  </si>
  <si>
    <t>39 RUE DE L'ORILLON</t>
  </si>
  <si>
    <t>8071-1</t>
  </si>
  <si>
    <t>10 PASSAGE DE LA FOLIE RÉGNAULT</t>
  </si>
  <si>
    <t>8074-1</t>
  </si>
  <si>
    <t>9 IMPASSE DAUNAY</t>
  </si>
  <si>
    <t>8074-2</t>
  </si>
  <si>
    <t>8075-1</t>
  </si>
  <si>
    <t>20 PASSAGE DE LA FOLIE RÉGNAULT</t>
  </si>
  <si>
    <t>8081-1</t>
  </si>
  <si>
    <t>2 RUE DE LA PRÉSENTATION</t>
  </si>
  <si>
    <t>8082-1</t>
  </si>
  <si>
    <t>8082-2</t>
  </si>
  <si>
    <t>8101-1</t>
  </si>
  <si>
    <t>92 RUE DU FAUBOURG DU TEMPLE</t>
  </si>
  <si>
    <t>8107-1</t>
  </si>
  <si>
    <t>8 CITÉ HERON</t>
  </si>
  <si>
    <t>8107-2</t>
  </si>
  <si>
    <t>10 CITÉ HERON</t>
  </si>
  <si>
    <t>8112-1</t>
  </si>
  <si>
    <t>8120-1</t>
  </si>
  <si>
    <t>8124-1</t>
  </si>
  <si>
    <t>8142-1</t>
  </si>
  <si>
    <t>4 RUE HITTORF</t>
  </si>
  <si>
    <t>8142-2</t>
  </si>
  <si>
    <t>8142-3</t>
  </si>
  <si>
    <t>9 CITÉ HITTORF</t>
  </si>
  <si>
    <t>8144-1</t>
  </si>
  <si>
    <t>8147-1</t>
  </si>
  <si>
    <t>27 RUE CHAUDRON</t>
  </si>
  <si>
    <t>8154-1</t>
  </si>
  <si>
    <t>8161-1</t>
  </si>
  <si>
    <t>23 RUE DE CHABROL</t>
  </si>
  <si>
    <t>8161-2</t>
  </si>
  <si>
    <t>27 RUE DE CHABROL</t>
  </si>
  <si>
    <t>8172-1</t>
  </si>
  <si>
    <t>8175-1</t>
  </si>
  <si>
    <t>8202-1</t>
  </si>
  <si>
    <t>8203-1</t>
  </si>
  <si>
    <t>8204-1</t>
  </si>
  <si>
    <t>3 CITÉ JOLY</t>
  </si>
  <si>
    <t>8205-1</t>
  </si>
  <si>
    <t>03 RUE JEAN ET MARIE MOINON</t>
  </si>
  <si>
    <t>8212-1</t>
  </si>
  <si>
    <t>48 RUE DU FAUBOURG POISSONNIERE</t>
  </si>
  <si>
    <t>8214-1</t>
  </si>
  <si>
    <t>8233-1</t>
  </si>
  <si>
    <t>8234-1</t>
  </si>
  <si>
    <t>14 IMPASSE TRUILLOT</t>
  </si>
  <si>
    <t>8234-2</t>
  </si>
  <si>
    <t>8243-1</t>
  </si>
  <si>
    <t>8243-2</t>
  </si>
  <si>
    <t>8260-1</t>
  </si>
  <si>
    <t>14 RUE MARIE &amp; LOUISE</t>
  </si>
  <si>
    <t>8263-1</t>
  </si>
  <si>
    <t>8263-2</t>
  </si>
  <si>
    <t>8268-1</t>
  </si>
  <si>
    <t>8271-1</t>
  </si>
  <si>
    <t>8274-1</t>
  </si>
  <si>
    <t>8274-2</t>
  </si>
  <si>
    <t>8296-1</t>
  </si>
  <si>
    <t>8300-1</t>
  </si>
  <si>
    <t>5 RUE GODEFROY CAVAIGNAC</t>
  </si>
  <si>
    <t>8302-1</t>
  </si>
  <si>
    <t>8349-1</t>
  </si>
  <si>
    <t>147 BOULEVARD DE LA VILLETTE</t>
  </si>
  <si>
    <t>8350-1</t>
  </si>
  <si>
    <t>06 RUE JEAN ET MARIE MOINON</t>
  </si>
  <si>
    <t>8377-1</t>
  </si>
  <si>
    <t>37 BIS RUE DE L ORILLON</t>
  </si>
  <si>
    <t>8388-1</t>
  </si>
  <si>
    <t>215 RUE SAINT-MAUR</t>
  </si>
  <si>
    <t>8388-2</t>
  </si>
  <si>
    <t>8415-1</t>
  </si>
  <si>
    <t>8415-2</t>
  </si>
  <si>
    <t>8447-1</t>
  </si>
  <si>
    <t>8449-1</t>
  </si>
  <si>
    <t>8460-1</t>
  </si>
  <si>
    <t>8471-1</t>
  </si>
  <si>
    <t>8516-1</t>
  </si>
  <si>
    <t>8516-2</t>
  </si>
  <si>
    <t>8017-11</t>
  </si>
  <si>
    <t>4 RUE D'ECOSSE</t>
  </si>
  <si>
    <t>8046-18</t>
  </si>
  <si>
    <t>180 AVENUE DAUMESNIL</t>
  </si>
  <si>
    <t>8046-80</t>
  </si>
  <si>
    <t>80 RUE CLAUDE DECAEN</t>
  </si>
  <si>
    <t>8046-84</t>
  </si>
  <si>
    <t>84 RUE CLAUDE DECAEN</t>
  </si>
  <si>
    <t>86 RUE CLAUDE DECAEN</t>
  </si>
  <si>
    <t>8046-87</t>
  </si>
  <si>
    <t>8046-88</t>
  </si>
  <si>
    <t>8047-40</t>
  </si>
  <si>
    <t>40 BOULEVARD DE BERCY</t>
  </si>
  <si>
    <t>8047-42</t>
  </si>
  <si>
    <t>42 BOULEVARD DE BERCY</t>
  </si>
  <si>
    <t>8062-1</t>
  </si>
  <si>
    <t>8117-1</t>
  </si>
  <si>
    <t>121 RUE DE PICPUS</t>
  </si>
  <si>
    <t>8132-1</t>
  </si>
  <si>
    <t>6 IMPASSE BARRIER</t>
  </si>
  <si>
    <t>8178-1</t>
  </si>
  <si>
    <t>68 AVENUE DU GÉNÉRAL MICHEL BIZOT</t>
  </si>
  <si>
    <t>8178-2</t>
  </si>
  <si>
    <t>8013-11</t>
  </si>
  <si>
    <t>8013-21</t>
  </si>
  <si>
    <t>8013-23</t>
  </si>
  <si>
    <t>8013-31</t>
  </si>
  <si>
    <t>8063-1</t>
  </si>
  <si>
    <t>103 AVENUE D'IVRY</t>
  </si>
  <si>
    <t>8063-2</t>
  </si>
  <si>
    <t>99 BIS AVENUE D'IVRY</t>
  </si>
  <si>
    <t>8076-1</t>
  </si>
  <si>
    <t>8076-2</t>
  </si>
  <si>
    <t>8126-1</t>
  </si>
  <si>
    <t>11 RUE MARIE-ANDRÉE LAGROUA WEILL HALL</t>
  </si>
  <si>
    <t>8133-1</t>
  </si>
  <si>
    <t>8138-1</t>
  </si>
  <si>
    <t>5 RUE TOUSSAINT FÉRON</t>
  </si>
  <si>
    <t>8159-1</t>
  </si>
  <si>
    <t>10 RUE BOURGON</t>
  </si>
  <si>
    <t>8159-2</t>
  </si>
  <si>
    <t>12 RUE BOURGON</t>
  </si>
  <si>
    <t>8159-3</t>
  </si>
  <si>
    <t>41 RUE DU MOULIN DE LA POINTE</t>
  </si>
  <si>
    <t>8171-1</t>
  </si>
  <si>
    <t>8171-2</t>
  </si>
  <si>
    <t>8179-1</t>
  </si>
  <si>
    <t>31 RUE DE LA GLACIERE</t>
  </si>
  <si>
    <t>8179-2</t>
  </si>
  <si>
    <t>33 RUE DE LA GLACIERE</t>
  </si>
  <si>
    <t>8185-1</t>
  </si>
  <si>
    <t>25 RUE DU PERE GUÉRIN</t>
  </si>
  <si>
    <t>8241-1</t>
  </si>
  <si>
    <t>5 RUE LÉO FRÄNKEL</t>
  </si>
  <si>
    <t>8241-2</t>
  </si>
  <si>
    <t>15 RUE LÉO FRÄNKEL</t>
  </si>
  <si>
    <t>8241-3</t>
  </si>
  <si>
    <t>8417-1</t>
  </si>
  <si>
    <t>42 BOULEVARD MASSENA</t>
  </si>
  <si>
    <t>21 RUE DU GÉNÉRAL BEURET</t>
  </si>
  <si>
    <t>8019-2</t>
  </si>
  <si>
    <t>8019-3</t>
  </si>
  <si>
    <t>8033-11</t>
  </si>
  <si>
    <t>63 RUE DE LOURMEL</t>
  </si>
  <si>
    <t>8033-12</t>
  </si>
  <si>
    <t>8035-22</t>
  </si>
  <si>
    <t>14 VILLA ST CHARLES</t>
  </si>
  <si>
    <t>8035-23</t>
  </si>
  <si>
    <t>12 VILLA ST CHARLES</t>
  </si>
  <si>
    <t>8035-24</t>
  </si>
  <si>
    <t>8035-25</t>
  </si>
  <si>
    <t>8041-1</t>
  </si>
  <si>
    <t>84 RUE DUTOT</t>
  </si>
  <si>
    <t>8042-13</t>
  </si>
  <si>
    <t>13 VILLA SAINT CHARLES</t>
  </si>
  <si>
    <t>1 RUE CHARLES TELLIER</t>
  </si>
  <si>
    <t>8048-11</t>
  </si>
  <si>
    <t>8048-12</t>
  </si>
  <si>
    <t>8116-1</t>
  </si>
  <si>
    <t>3 VILLA DE L'ASTROLABE</t>
  </si>
  <si>
    <t>8116-2</t>
  </si>
  <si>
    <t>8116-3</t>
  </si>
  <si>
    <t>8116-4</t>
  </si>
  <si>
    <t>8275-1</t>
  </si>
  <si>
    <t>28 RUE DESNOUETTES</t>
  </si>
  <si>
    <t>8027-11</t>
  </si>
  <si>
    <t>228 RUE DE COURCELLES</t>
  </si>
  <si>
    <t>8027-21</t>
  </si>
  <si>
    <t>8027-31</t>
  </si>
  <si>
    <t>8027-41</t>
  </si>
  <si>
    <t>8027-51</t>
  </si>
  <si>
    <t>8039-11</t>
  </si>
  <si>
    <t>39 RUE POUCHET</t>
  </si>
  <si>
    <t>8040-11</t>
  </si>
  <si>
    <t>17 RUE ERNESTINE</t>
  </si>
  <si>
    <t>8040-12</t>
  </si>
  <si>
    <t>8040-21</t>
  </si>
  <si>
    <t>4 BIS RUE D'ORAN</t>
  </si>
  <si>
    <t>8040-22</t>
  </si>
  <si>
    <t>4 RUE D'ORAN</t>
  </si>
  <si>
    <t>8040-31</t>
  </si>
  <si>
    <t>40 RUE LÉON</t>
  </si>
  <si>
    <t>8043-11</t>
  </si>
  <si>
    <t>42 RUE LÉON</t>
  </si>
  <si>
    <t>8043-12</t>
  </si>
  <si>
    <t>42 BIS RUE LEON</t>
  </si>
  <si>
    <t>8043-21</t>
  </si>
  <si>
    <t>44 RUE LÉON</t>
  </si>
  <si>
    <t>8044-1</t>
  </si>
  <si>
    <t>8049-1</t>
  </si>
  <si>
    <t>8052-1</t>
  </si>
  <si>
    <t>3 RUE DE LA MADONE</t>
  </si>
  <si>
    <t>8052-2</t>
  </si>
  <si>
    <t>1 RUE DE LA MADONE</t>
  </si>
  <si>
    <t>8053-1</t>
  </si>
  <si>
    <t>61 BOULEVARD NEY</t>
  </si>
  <si>
    <t>8053-2</t>
  </si>
  <si>
    <t>20 IMPASSE ALEXANDRE LECUYER</t>
  </si>
  <si>
    <t>8066-1</t>
  </si>
  <si>
    <t>9 RUE PIERRE BUDIN</t>
  </si>
  <si>
    <t>8072-1</t>
  </si>
  <si>
    <t>8073-1</t>
  </si>
  <si>
    <t>27 RUE ANDRÉ ANTOINE</t>
  </si>
  <si>
    <t>8079-1</t>
  </si>
  <si>
    <t>17 RUE DE LA MOSKOWA</t>
  </si>
  <si>
    <t>8079-2</t>
  </si>
  <si>
    <t>12 CITÉ FALAISE</t>
  </si>
  <si>
    <t>8079-3</t>
  </si>
  <si>
    <t>22 CITÉ FALAISE</t>
  </si>
  <si>
    <t>8084-1</t>
  </si>
  <si>
    <t>6 IMPASSE DE LA GROSSE BOUTEILLE</t>
  </si>
  <si>
    <t>8093-1</t>
  </si>
  <si>
    <t>8094-1</t>
  </si>
  <si>
    <t>4 PASSAGE DU ROI D'ALGER</t>
  </si>
  <si>
    <t>8094-2</t>
  </si>
  <si>
    <t>18 PASSAGE CHAMPIONNET</t>
  </si>
  <si>
    <t>8095-1</t>
  </si>
  <si>
    <t>8096-1</t>
  </si>
  <si>
    <t>1 RUE DU NORD</t>
  </si>
  <si>
    <t>8098-1</t>
  </si>
  <si>
    <t>8099-1</t>
  </si>
  <si>
    <t>101 RUE DES POISSONNIERS</t>
  </si>
  <si>
    <t>8099-2</t>
  </si>
  <si>
    <t>04 RUE EMILE CHAINE</t>
  </si>
  <si>
    <t>8099-3</t>
  </si>
  <si>
    <t>10 RUE EMILE CHAINE</t>
  </si>
  <si>
    <t>8100-1</t>
  </si>
  <si>
    <t>13 RUE DU NORD</t>
  </si>
  <si>
    <t>8103-1</t>
  </si>
  <si>
    <t>8104-1</t>
  </si>
  <si>
    <t>40 RUE DU NORD</t>
  </si>
  <si>
    <t>8104-2</t>
  </si>
  <si>
    <t>8104-3</t>
  </si>
  <si>
    <t>42 RUE DU NORD</t>
  </si>
  <si>
    <t>8104-4</t>
  </si>
  <si>
    <t>44 RUE DU NORD</t>
  </si>
  <si>
    <t>8105-1</t>
  </si>
  <si>
    <t>21 RUE DU NORD</t>
  </si>
  <si>
    <t>8106-1</t>
  </si>
  <si>
    <t>31 RUE DU NORD</t>
  </si>
  <si>
    <t>8106-2</t>
  </si>
  <si>
    <t>35 RUE DU NORD</t>
  </si>
  <si>
    <t>8106-3</t>
  </si>
  <si>
    <t>37 RUE DU NORD</t>
  </si>
  <si>
    <t>8106-4</t>
  </si>
  <si>
    <t>36 RUE DU NORD</t>
  </si>
  <si>
    <t>8108-1</t>
  </si>
  <si>
    <t>8114-1</t>
  </si>
  <si>
    <t>13 IMPASSE ROBERT</t>
  </si>
  <si>
    <t>8114-2</t>
  </si>
  <si>
    <t>13 BIS IMPASSE ROBERT</t>
  </si>
  <si>
    <t>8114-3</t>
  </si>
  <si>
    <t>15 IMPASSE ROBERT</t>
  </si>
  <si>
    <t>8114-4</t>
  </si>
  <si>
    <t>1 IMPASSE ROBERT</t>
  </si>
  <si>
    <t>8136-1</t>
  </si>
  <si>
    <t>8136-2</t>
  </si>
  <si>
    <t>8137-1</t>
  </si>
  <si>
    <t>8139-1</t>
  </si>
  <si>
    <t>24 PASSAGE DU MONT-CENIS</t>
  </si>
  <si>
    <t>8143-1</t>
  </si>
  <si>
    <t>8145-1</t>
  </si>
  <si>
    <t>8148-1</t>
  </si>
  <si>
    <t>119 RUE DU MONT-CENIS</t>
  </si>
  <si>
    <t>8149-1</t>
  </si>
  <si>
    <t>28 PASSAGE DU MONT-CENIS</t>
  </si>
  <si>
    <t>8158-1</t>
  </si>
  <si>
    <t>4 BOULEVARD DE LA CHAPELLE</t>
  </si>
  <si>
    <t>8158-2</t>
  </si>
  <si>
    <t>8158-3</t>
  </si>
  <si>
    <t>8163-1</t>
  </si>
  <si>
    <t>8164-1</t>
  </si>
  <si>
    <t>8166-1</t>
  </si>
  <si>
    <t>8166-2</t>
  </si>
  <si>
    <t>8168-1</t>
  </si>
  <si>
    <t>8173-1</t>
  </si>
  <si>
    <t>8176-1</t>
  </si>
  <si>
    <t>8177-1</t>
  </si>
  <si>
    <t>8180-1</t>
  </si>
  <si>
    <t>8181-1</t>
  </si>
  <si>
    <t>8181-2</t>
  </si>
  <si>
    <t>8184-1</t>
  </si>
  <si>
    <t>8184-2</t>
  </si>
  <si>
    <t>8188-1</t>
  </si>
  <si>
    <t>13 RUE D'AUBERVILLIERS</t>
  </si>
  <si>
    <t>15 RUE D'AUBERVILLIERS</t>
  </si>
  <si>
    <t>8188-2</t>
  </si>
  <si>
    <t>8188-3</t>
  </si>
  <si>
    <t>8196-1</t>
  </si>
  <si>
    <t>18 RUE CAILLIÉ</t>
  </si>
  <si>
    <t>8207-1</t>
  </si>
  <si>
    <t>8208-1</t>
  </si>
  <si>
    <t>8210-1</t>
  </si>
  <si>
    <t>8211-1</t>
  </si>
  <si>
    <t>8213-1</t>
  </si>
  <si>
    <t>8221-1</t>
  </si>
  <si>
    <t>3 RUE CAILLIÉ</t>
  </si>
  <si>
    <t>8222-1</t>
  </si>
  <si>
    <t>23 RUE CAPITAINE MADON</t>
  </si>
  <si>
    <t>8222-2</t>
  </si>
  <si>
    <t>8232-1</t>
  </si>
  <si>
    <t>57 RUE PAJOL</t>
  </si>
  <si>
    <t>8236-1</t>
  </si>
  <si>
    <t>136 BIS RUE DU MONT CENIS</t>
  </si>
  <si>
    <t>8244-1</t>
  </si>
  <si>
    <t>3 IMPASSE DUPUY</t>
  </si>
  <si>
    <t>8245-1</t>
  </si>
  <si>
    <t>8246-1</t>
  </si>
  <si>
    <t>8246-2</t>
  </si>
  <si>
    <t>8247-1</t>
  </si>
  <si>
    <t>14 RUE EMILE CHAINE</t>
  </si>
  <si>
    <t>8248-1</t>
  </si>
  <si>
    <t>12 RUE CAILLIE</t>
  </si>
  <si>
    <t>8248-2</t>
  </si>
  <si>
    <t>7 RUE D'AUBERVILLIERS</t>
  </si>
  <si>
    <t>8261-1</t>
  </si>
  <si>
    <t>6 RUE CAILLIÉ</t>
  </si>
  <si>
    <t>8261-2</t>
  </si>
  <si>
    <t>10 RUE CAILLIÉ</t>
  </si>
  <si>
    <t>8270-1</t>
  </si>
  <si>
    <t>8272-1</t>
  </si>
  <si>
    <t>8272-2</t>
  </si>
  <si>
    <t>8273-1</t>
  </si>
  <si>
    <t>8279-1</t>
  </si>
  <si>
    <t>8280-1</t>
  </si>
  <si>
    <t>8281-1</t>
  </si>
  <si>
    <t>60 RUE STÉPHENSON</t>
  </si>
  <si>
    <t>8282-1</t>
  </si>
  <si>
    <t>8285-1</t>
  </si>
  <si>
    <t>23 BIS RUE EMILE CHAINE</t>
  </si>
  <si>
    <t>8286-1</t>
  </si>
  <si>
    <t>43 RUE DU NORD</t>
  </si>
  <si>
    <t>8288-1</t>
  </si>
  <si>
    <t>8293-1</t>
  </si>
  <si>
    <t>8293-2</t>
  </si>
  <si>
    <t>8301-1</t>
  </si>
  <si>
    <t>5 BIS CITÉ DE LA CHAPELLE</t>
  </si>
  <si>
    <t>8304-1</t>
  </si>
  <si>
    <t>76 RUE CLIGNANCOURT</t>
  </si>
  <si>
    <t>8308-1</t>
  </si>
  <si>
    <t>8317-1</t>
  </si>
  <si>
    <t>8 BIS RUE CAPLACEAT</t>
  </si>
  <si>
    <t>8343-1</t>
  </si>
  <si>
    <t>27 RUE DU DÉPARTEMENT</t>
  </si>
  <si>
    <t>8346-1</t>
  </si>
  <si>
    <t>23 RUE PAJOL</t>
  </si>
  <si>
    <t>8356-1</t>
  </si>
  <si>
    <t>59 RUE STÉPHENSON</t>
  </si>
  <si>
    <t>8359-1</t>
  </si>
  <si>
    <t>8413-1</t>
  </si>
  <si>
    <t>8414-2</t>
  </si>
  <si>
    <t>24 BOULEVARD DE LA CHAPELLE</t>
  </si>
  <si>
    <t>8414-3</t>
  </si>
  <si>
    <t>28 BOULEVARD DE LA CHAPELLE</t>
  </si>
  <si>
    <t>8416-1</t>
  </si>
  <si>
    <t>8448-1</t>
  </si>
  <si>
    <t>08 RUE LABAT</t>
  </si>
  <si>
    <t>8450-1</t>
  </si>
  <si>
    <t>35 BOULEVARD ORNANO</t>
  </si>
  <si>
    <t>8458-1</t>
  </si>
  <si>
    <t>2 RUE BERNARD BUFFET</t>
  </si>
  <si>
    <t>8461-1</t>
  </si>
  <si>
    <t>8006-11</t>
  </si>
  <si>
    <t>16 RUE DES PLATRIERES</t>
  </si>
  <si>
    <t>8006-12</t>
  </si>
  <si>
    <t>20 RUE DES PLATRIERES</t>
  </si>
  <si>
    <t>8006-21</t>
  </si>
  <si>
    <t>16 RUE SORBIER</t>
  </si>
  <si>
    <t>18 RUE SORBIER</t>
  </si>
  <si>
    <t>8006-22</t>
  </si>
  <si>
    <t>8006-31</t>
  </si>
  <si>
    <t>70 RUE DES PANOYAUX</t>
  </si>
  <si>
    <t>8008-11</t>
  </si>
  <si>
    <t>35 RUE DES CASCADES</t>
  </si>
  <si>
    <t>8008-21</t>
  </si>
  <si>
    <t>33 RUE DES CASCADES</t>
  </si>
  <si>
    <t>8008-31</t>
  </si>
  <si>
    <t>29 RUE DES CASCADES</t>
  </si>
  <si>
    <t>8008-41</t>
  </si>
  <si>
    <t>27 RUE DES CASCADES</t>
  </si>
  <si>
    <t>8008-42</t>
  </si>
  <si>
    <t>8008-51</t>
  </si>
  <si>
    <t>30 RUE DE LA MARE</t>
  </si>
  <si>
    <t>8008-61</t>
  </si>
  <si>
    <t>26 RUE DE LA MARE</t>
  </si>
  <si>
    <t>8011-11</t>
  </si>
  <si>
    <t>78 RUE DES AMANDIERS</t>
  </si>
  <si>
    <t>8025-1</t>
  </si>
  <si>
    <t>142 RUE DES PYRENEES</t>
  </si>
  <si>
    <t>8025-2</t>
  </si>
  <si>
    <t>8038-11</t>
  </si>
  <si>
    <t>66 RUE DES MARAICHERS</t>
  </si>
  <si>
    <t>8050-1</t>
  </si>
  <si>
    <t>58 RUE DES VIGNOLES</t>
  </si>
  <si>
    <t>8050-2</t>
  </si>
  <si>
    <t>56 RUE DES VIGNOLES</t>
  </si>
  <si>
    <t>8050-3</t>
  </si>
  <si>
    <t>60 RUE DES VIGNOLES</t>
  </si>
  <si>
    <t>8059-1</t>
  </si>
  <si>
    <t>9 RUE OLIVIER MÉTRA</t>
  </si>
  <si>
    <t>8059-2</t>
  </si>
  <si>
    <t>10 RUE DES RIGOLES</t>
  </si>
  <si>
    <t>8064-1</t>
  </si>
  <si>
    <t>30 RUE DES PARTANTS</t>
  </si>
  <si>
    <t>8065-1</t>
  </si>
  <si>
    <t>11 RUE OLIVIER MÉTRA</t>
  </si>
  <si>
    <t>8065-2</t>
  </si>
  <si>
    <t>13 RUE OLIVIER MÉTRA</t>
  </si>
  <si>
    <t>8080-1</t>
  </si>
  <si>
    <t>77 RUE D'AVRON</t>
  </si>
  <si>
    <t>8080-2</t>
  </si>
  <si>
    <t>8080-3</t>
  </si>
  <si>
    <t>8092-1</t>
  </si>
  <si>
    <t>18 RUE DE LA MARE</t>
  </si>
  <si>
    <t>8092-3</t>
  </si>
  <si>
    <t>23 RUE HENRI CHEVREAU</t>
  </si>
  <si>
    <t>8109-1</t>
  </si>
  <si>
    <t>8111-1</t>
  </si>
  <si>
    <t>8146-1</t>
  </si>
  <si>
    <t>8152-2</t>
  </si>
  <si>
    <t>8152-3</t>
  </si>
  <si>
    <t>8152-4</t>
  </si>
  <si>
    <t>8152-5</t>
  </si>
  <si>
    <t>8153-1</t>
  </si>
  <si>
    <t>8165-1</t>
  </si>
  <si>
    <t>8167-1</t>
  </si>
  <si>
    <t>36 RUE SAINT-FARGEAU</t>
  </si>
  <si>
    <t>8182-1</t>
  </si>
  <si>
    <t>44 RUE DU SURMELIN</t>
  </si>
  <si>
    <t>8189-1</t>
  </si>
  <si>
    <t>8189-2</t>
  </si>
  <si>
    <t>3 BIS IMPASSE ROLLEBOISE</t>
  </si>
  <si>
    <t>8206-1</t>
  </si>
  <si>
    <t>8206-2</t>
  </si>
  <si>
    <t>8215-1</t>
  </si>
  <si>
    <t>75 RUE DE PIXÉRÉCOURT</t>
  </si>
  <si>
    <t>8216-1</t>
  </si>
  <si>
    <t>8216-2</t>
  </si>
  <si>
    <t>8218-1</t>
  </si>
  <si>
    <t>8225-1</t>
  </si>
  <si>
    <t>3 PASSAGE FREQUEL</t>
  </si>
  <si>
    <t>8225-2</t>
  </si>
  <si>
    <t>8226-1</t>
  </si>
  <si>
    <t>8235-1</t>
  </si>
  <si>
    <t>8237-1</t>
  </si>
  <si>
    <t>17 RUE DES ORTEAUX</t>
  </si>
  <si>
    <t>8237-2</t>
  </si>
  <si>
    <t>8237-3</t>
  </si>
  <si>
    <t>8238-1</t>
  </si>
  <si>
    <t>27 RUE DES ORTEAUX</t>
  </si>
  <si>
    <t>8239-1</t>
  </si>
  <si>
    <t>37 RUE DES ORTEAUX</t>
  </si>
  <si>
    <t>8239-2</t>
  </si>
  <si>
    <t>8239-3</t>
  </si>
  <si>
    <t>8264-1</t>
  </si>
  <si>
    <t>43 RUE DES VIGNOLES</t>
  </si>
  <si>
    <t>8267-1</t>
  </si>
  <si>
    <t>8267-2</t>
  </si>
  <si>
    <t>13 RUE DES PAVILLONS</t>
  </si>
  <si>
    <t>8278-1</t>
  </si>
  <si>
    <t>8278-2</t>
  </si>
  <si>
    <t>8287-1</t>
  </si>
  <si>
    <t>8287-2</t>
  </si>
  <si>
    <t>2 IMPASSE DES PANOYAUX</t>
  </si>
  <si>
    <t>8287-3</t>
  </si>
  <si>
    <t>8 IMPASSE DES PANOYAUX</t>
  </si>
  <si>
    <t>8294-1</t>
  </si>
  <si>
    <t>19 RUE DE PIXÉRÉCOURT</t>
  </si>
  <si>
    <t>8294-2</t>
  </si>
  <si>
    <t>8295-1</t>
  </si>
  <si>
    <t>8295-2</t>
  </si>
  <si>
    <t>8295-3</t>
  </si>
  <si>
    <t>30 RUE DE L'ERMITAGE</t>
  </si>
  <si>
    <t>8295-4</t>
  </si>
  <si>
    <t>8295-5</t>
  </si>
  <si>
    <t>8310-1</t>
  </si>
  <si>
    <t>88 RUE HAXO</t>
  </si>
  <si>
    <t>8310-2</t>
  </si>
  <si>
    <t>5 RUE DES TOURELLES</t>
  </si>
  <si>
    <t>8364-1</t>
  </si>
  <si>
    <t>8369-1</t>
  </si>
  <si>
    <t>45 RUE DES ORTEAUX</t>
  </si>
  <si>
    <t>8374-1</t>
  </si>
  <si>
    <t>12 RUE DES LYANES</t>
  </si>
  <si>
    <t>8376-1</t>
  </si>
  <si>
    <t>8378-1</t>
  </si>
  <si>
    <t>8400-1</t>
  </si>
  <si>
    <t>8400-2</t>
  </si>
  <si>
    <t>8400-3</t>
  </si>
  <si>
    <t>8406-1</t>
  </si>
  <si>
    <t>8411-1</t>
  </si>
  <si>
    <t>29 RUE DE LA MARE</t>
  </si>
  <si>
    <t>8411-2</t>
  </si>
  <si>
    <t>8412-1</t>
  </si>
  <si>
    <t>8421-1</t>
  </si>
  <si>
    <t>8441-1</t>
  </si>
  <si>
    <t>8441-2</t>
  </si>
  <si>
    <t>8446-1</t>
  </si>
  <si>
    <t>8446-2</t>
  </si>
  <si>
    <t>8462-1</t>
  </si>
  <si>
    <t>8478-1</t>
  </si>
  <si>
    <t>8001-2</t>
  </si>
  <si>
    <t>26 AVENUE DES ETANGS</t>
  </si>
  <si>
    <t>8001-3</t>
  </si>
  <si>
    <t>15 AVENUE DES ETANGS</t>
  </si>
  <si>
    <t>8001-4</t>
  </si>
  <si>
    <t>47 AVENUE DES ETANGS</t>
  </si>
  <si>
    <t>8001-5</t>
  </si>
  <si>
    <t>50 AVENUE DES ETANGS</t>
  </si>
  <si>
    <t>8001-6</t>
  </si>
  <si>
    <t>38 AVENUE DES ETANGS</t>
  </si>
  <si>
    <t>8001-7</t>
  </si>
  <si>
    <t>70 AVENUE DES ETANGS</t>
  </si>
  <si>
    <t>8001-8</t>
  </si>
  <si>
    <t>86 AVENUE DES ETANGS</t>
  </si>
  <si>
    <t>8001-9</t>
  </si>
  <si>
    <t>20 AVENUE DE L'ORANGERIE</t>
  </si>
  <si>
    <t>8001-20</t>
  </si>
  <si>
    <t>13 AVENUE DU SAUT DU LOUP</t>
  </si>
  <si>
    <t>8001-21</t>
  </si>
  <si>
    <t>27 AVENUE DU SAUT DU LOUP</t>
  </si>
  <si>
    <t>8001-22</t>
  </si>
  <si>
    <t>35 AVENUE DU SAUT DU LOUP</t>
  </si>
  <si>
    <t>8001-23</t>
  </si>
  <si>
    <t>26 AVENUE DU SAUT DU LOUP</t>
  </si>
  <si>
    <t>8001-24</t>
  </si>
  <si>
    <t>34 AVENUE DU SAUT DU LOUP</t>
  </si>
  <si>
    <t>8001-25</t>
  </si>
  <si>
    <t>24 AVENUE DU SAUT DU LOUP</t>
  </si>
  <si>
    <t>8001-26</t>
  </si>
  <si>
    <t>2 AVENUE DU SAUT DU LOUP</t>
  </si>
  <si>
    <t>8001-27</t>
  </si>
  <si>
    <t>10 AVENUE DE LA FURIE</t>
  </si>
  <si>
    <t>8001-28</t>
  </si>
  <si>
    <t>23 AVENUE DU PARC</t>
  </si>
  <si>
    <t>8001-29</t>
  </si>
  <si>
    <t>11 AVENUE DU PARC</t>
  </si>
  <si>
    <t>8001-30</t>
  </si>
  <si>
    <t>15 ALLÉE DE L'ORANGERIE</t>
  </si>
  <si>
    <t>8001-31</t>
  </si>
  <si>
    <t>16 AVENUE DES HARAS</t>
  </si>
  <si>
    <t>8001-33</t>
  </si>
  <si>
    <t>11 AVENUE DES SOURCES</t>
  </si>
  <si>
    <t>8001-34</t>
  </si>
  <si>
    <t>15 AVENUE DES SOURCES</t>
  </si>
  <si>
    <t>8001-37</t>
  </si>
  <si>
    <t>40 AVENUE DES SOURCES</t>
  </si>
  <si>
    <t>8001-38</t>
  </si>
  <si>
    <t>32 AVENUE DES SOURCES</t>
  </si>
  <si>
    <t>8001-39</t>
  </si>
  <si>
    <t>24 AVENUE DES SOURCES</t>
  </si>
  <si>
    <t>8001-40</t>
  </si>
  <si>
    <t>16 AVENUE DES SOURCES</t>
  </si>
  <si>
    <t>8001-41</t>
  </si>
  <si>
    <t>2 PLACE DES SERRES</t>
  </si>
  <si>
    <t>8001-42</t>
  </si>
  <si>
    <t>9 PLACE DES SERRES</t>
  </si>
  <si>
    <t>8001-43</t>
  </si>
  <si>
    <t>2 AVENUE DE LA FURIE</t>
  </si>
  <si>
    <t>8001-44</t>
  </si>
  <si>
    <t>11 AVENUE DES PRÉS</t>
  </si>
  <si>
    <t>8001-45</t>
  </si>
  <si>
    <t>4 AVENUE DES HARAS</t>
  </si>
  <si>
    <t>8001-46</t>
  </si>
  <si>
    <t>3 AVENUE DES SOURCES</t>
  </si>
  <si>
    <t>8001-47</t>
  </si>
  <si>
    <t>8 AVENUE DES SOURCES</t>
  </si>
  <si>
    <t>8001-48</t>
  </si>
  <si>
    <t>7 RUE DE L'AQUEDUC</t>
  </si>
  <si>
    <t>8001-49</t>
  </si>
  <si>
    <t>2 RUE DE L'AQUEDUC</t>
  </si>
  <si>
    <t>8001-50</t>
  </si>
  <si>
    <t>11 ALLÉE DES PÉPINIERES</t>
  </si>
  <si>
    <t>8001-51</t>
  </si>
  <si>
    <t>13 AVENUE DU PRÉ D'ORIENT</t>
  </si>
  <si>
    <t>8001-52</t>
  </si>
  <si>
    <t>11 AVENUE DES TERRES NOIRES</t>
  </si>
  <si>
    <t>8001-53</t>
  </si>
  <si>
    <t>2 AVENUE DE LA GARENNE BÉCHEVET</t>
  </si>
  <si>
    <t>8001-54</t>
  </si>
  <si>
    <t>2 ALLÉE DES SABLIERES</t>
  </si>
  <si>
    <t>8001-55</t>
  </si>
  <si>
    <t>16 AVENUE DE LA GARENNE BÉCHEVET</t>
  </si>
  <si>
    <t>8015-1</t>
  </si>
  <si>
    <t>1 PLACE J-B LULLI</t>
  </si>
  <si>
    <t>8015-2</t>
  </si>
  <si>
    <t>5 PLACE J-B LULLI</t>
  </si>
  <si>
    <t>8015-3</t>
  </si>
  <si>
    <t>9 PLACE J-B LULLI</t>
  </si>
  <si>
    <t>8015-4</t>
  </si>
  <si>
    <t>13 PLACE J-B LULLI</t>
  </si>
  <si>
    <t>8015-5</t>
  </si>
  <si>
    <t>8 PLACE J-B LULLI</t>
  </si>
  <si>
    <t>8015-6</t>
  </si>
  <si>
    <t>4 PLACE J-B LULLI</t>
  </si>
  <si>
    <t>8015-7</t>
  </si>
  <si>
    <t>3 ALLÉE NICOLE DU VAL</t>
  </si>
  <si>
    <t>8015-8</t>
  </si>
  <si>
    <t>7 ALLÉE NICOLE DU VAL</t>
  </si>
  <si>
    <t>8015-9</t>
  </si>
  <si>
    <t>23 ALLÉE DE LA GRANDE PROMENADE</t>
  </si>
  <si>
    <t>8015-10</t>
  </si>
  <si>
    <t>21 BIS ALLÉE DE LA GRANDE PROMENADE</t>
  </si>
  <si>
    <t>8015-11</t>
  </si>
  <si>
    <t>21 AVENUE DE BEAUFREMONT</t>
  </si>
  <si>
    <t>8015-12</t>
  </si>
  <si>
    <t>1 ALLÉE RÉCAMIER</t>
  </si>
  <si>
    <t>8015-13</t>
  </si>
  <si>
    <t>4 ALLÉE DE BOIGNE</t>
  </si>
  <si>
    <t>8015-14</t>
  </si>
  <si>
    <t>17 ALLÉE DE LA GRANDE PROMENADE</t>
  </si>
  <si>
    <t>8015-15</t>
  </si>
  <si>
    <t>5 ALLÉE GUENIFEY</t>
  </si>
  <si>
    <t>8015-16</t>
  </si>
  <si>
    <t>1 ALLÉE GUENIFEY</t>
  </si>
  <si>
    <t>8015-17</t>
  </si>
  <si>
    <t>4 ALLÉE JULES MASSENET</t>
  </si>
  <si>
    <t>8015-18</t>
  </si>
  <si>
    <t>8 AVENUE MISS HOWARD</t>
  </si>
  <si>
    <t>8015-19</t>
  </si>
  <si>
    <t>1 ALLÉE DE BOIGNE</t>
  </si>
  <si>
    <t>8015-20</t>
  </si>
  <si>
    <t>29 ALLÉE DE LA GRANDE PROMENADE</t>
  </si>
  <si>
    <t>8015-21</t>
  </si>
  <si>
    <t>5 ALLÉE DE MONTAIGU</t>
  </si>
  <si>
    <t>8015-22</t>
  </si>
  <si>
    <t>1 ALLÉE DE MONTAIGU</t>
  </si>
  <si>
    <t>8015-23</t>
  </si>
  <si>
    <t>6 AVENUE MISS HOWARD</t>
  </si>
  <si>
    <t>8015-24</t>
  </si>
  <si>
    <t>11 ALLÉE LE MAIL</t>
  </si>
  <si>
    <t>8015-25</t>
  </si>
  <si>
    <t>1 ALLÉE DE LA CHAPELLE</t>
  </si>
  <si>
    <t>8015-26</t>
  </si>
  <si>
    <t>11 ALLÉE DE LA GRANDE PROMENADE</t>
  </si>
  <si>
    <t>8015-27</t>
  </si>
  <si>
    <t>1 ALLÉE DU PRÉ BIJOU</t>
  </si>
  <si>
    <t>8015-28</t>
  </si>
  <si>
    <t>4 ALLÉE DU PRÉ BIJOU</t>
  </si>
  <si>
    <t>8015-29</t>
  </si>
  <si>
    <t>7 ALLÉE DE LA GRANDE PROMENADE</t>
  </si>
  <si>
    <t>8015-30</t>
  </si>
  <si>
    <t>8 ALLÉE DE BOIGNE</t>
  </si>
  <si>
    <t>8015-31</t>
  </si>
  <si>
    <t>1 ALLÉE DES FAONS</t>
  </si>
  <si>
    <t>8015-32</t>
  </si>
  <si>
    <t>1 ALLÉE DE LA GRANDE PROMENADE</t>
  </si>
  <si>
    <t>8015-33</t>
  </si>
  <si>
    <t>1 ALLÉE LE MAIL</t>
  </si>
  <si>
    <t>8015-34</t>
  </si>
  <si>
    <t>5 ALLÉE LE MAIL</t>
  </si>
  <si>
    <t>8015-35</t>
  </si>
  <si>
    <t>3 ALLÉE PHILIPPE QUINAULT</t>
  </si>
  <si>
    <t>8015-36</t>
  </si>
  <si>
    <t>1 ALLÉE PHILIPPE QUINAULT</t>
  </si>
  <si>
    <t>8015-37</t>
  </si>
  <si>
    <t>1 ALLÉE DES CHEVREUILS</t>
  </si>
  <si>
    <t>8015-38</t>
  </si>
  <si>
    <t>30 AVENUE DE L'ORANGERIE</t>
  </si>
  <si>
    <t>8015-39</t>
  </si>
  <si>
    <t>1 ALLÉE DE LA VÉNERIE</t>
  </si>
  <si>
    <t>8015-40</t>
  </si>
  <si>
    <t>5 ALLÉE DE LA VÉNERIE</t>
  </si>
  <si>
    <t>8015-41</t>
  </si>
  <si>
    <t>1 BIS AVENUE DU PARC</t>
  </si>
  <si>
    <t>8015-42</t>
  </si>
  <si>
    <t>1 AVENUE DE LA GRANDE TERRASSE</t>
  </si>
  <si>
    <t>8015-51</t>
  </si>
  <si>
    <t>4 ALLÉE DES CERFS</t>
  </si>
  <si>
    <t>8015-52</t>
  </si>
  <si>
    <t>1 ALLÉE DU MONASTERE</t>
  </si>
  <si>
    <t>8015-53</t>
  </si>
  <si>
    <t>1 ALLÉE DES OLIVIERS</t>
  </si>
  <si>
    <t>8015-54</t>
  </si>
  <si>
    <t>2 PLACE DU COMTE DE BENDERN</t>
  </si>
  <si>
    <t>8015-55</t>
  </si>
  <si>
    <t>8 PLACE DU COMTE DE BENDERN</t>
  </si>
  <si>
    <t>8015-56</t>
  </si>
  <si>
    <t>12 PLACE DU COMTE DE BENDERN</t>
  </si>
  <si>
    <t>8015-57</t>
  </si>
  <si>
    <t>9 PLACE DU COMTE DE BENDERN</t>
  </si>
  <si>
    <t>8015-58</t>
  </si>
  <si>
    <t>3 PLACE DU COMTE DE BENDERN</t>
  </si>
  <si>
    <t>8015-59</t>
  </si>
  <si>
    <t>1 PLACE DU COMTE DE BENDERN</t>
  </si>
  <si>
    <t>8015-60</t>
  </si>
  <si>
    <t>4 ALLÉE DES BICHES</t>
  </si>
  <si>
    <t>8015-61</t>
  </si>
  <si>
    <t>3 ALLÉE DES BICHES</t>
  </si>
  <si>
    <t>8015-62</t>
  </si>
  <si>
    <t>4 ALLÉE DES CHEVREUILS</t>
  </si>
  <si>
    <t>8015-63</t>
  </si>
  <si>
    <t>4 PLACE DU PANORAMA</t>
  </si>
  <si>
    <t>8015-64</t>
  </si>
  <si>
    <t>1 ALLÉE MOCQUART</t>
  </si>
  <si>
    <t>8224-1</t>
  </si>
  <si>
    <t>2 AVENUE DES ETANGS</t>
  </si>
  <si>
    <t>8422-1</t>
  </si>
  <si>
    <t>1 ALLÉE VICTOR HUGO</t>
  </si>
  <si>
    <t>8422-2</t>
  </si>
  <si>
    <t>3 ALLÉE VICTOR HUGO</t>
  </si>
  <si>
    <t>8002-11</t>
  </si>
  <si>
    <t>12 RUE PAUL BERT</t>
  </si>
  <si>
    <t>8007-1</t>
  </si>
  <si>
    <t>23 RUE MOZART</t>
  </si>
  <si>
    <t>8007-6</t>
  </si>
  <si>
    <t>65 BOULEVARD HIPPOLYTE MARQUES</t>
  </si>
  <si>
    <t>8007-7</t>
  </si>
  <si>
    <t>8007-8</t>
  </si>
  <si>
    <t>8007-9</t>
  </si>
  <si>
    <t>8007-10</t>
  </si>
  <si>
    <t>8007-11</t>
  </si>
  <si>
    <t>8007-12</t>
  </si>
  <si>
    <t>8007-13</t>
  </si>
  <si>
    <t>8007-14</t>
  </si>
  <si>
    <t>8007-15</t>
  </si>
  <si>
    <t>8007-16</t>
  </si>
  <si>
    <t>8007-17</t>
  </si>
  <si>
    <t>46 RUE BARBES</t>
  </si>
  <si>
    <t>8007-18</t>
  </si>
  <si>
    <t>8007-19</t>
  </si>
  <si>
    <t>8007-20</t>
  </si>
  <si>
    <t>8007-21</t>
  </si>
  <si>
    <t>8007-22</t>
  </si>
  <si>
    <t>8007-23</t>
  </si>
  <si>
    <t>8007-24</t>
  </si>
  <si>
    <t>8007-25</t>
  </si>
  <si>
    <t>8009-1</t>
  </si>
  <si>
    <t>4 CLOS NOLLET</t>
  </si>
  <si>
    <t>8009-2</t>
  </si>
  <si>
    <t>3 CLOS NOLLET</t>
  </si>
  <si>
    <t>8009-3</t>
  </si>
  <si>
    <t>2 CLOS NOLLET</t>
  </si>
  <si>
    <t>8009-4</t>
  </si>
  <si>
    <t>8 CLOS NOLLET</t>
  </si>
  <si>
    <t>8009-5</t>
  </si>
  <si>
    <t>7 CLOS NOLLET</t>
  </si>
  <si>
    <t>8009-6</t>
  </si>
  <si>
    <t>6 CLOS NOLLET</t>
  </si>
  <si>
    <t>8009-7</t>
  </si>
  <si>
    <t>5 CLOS NOLLET</t>
  </si>
  <si>
    <t>8009-8</t>
  </si>
  <si>
    <t>9 CLOS NOLLET</t>
  </si>
  <si>
    <t>8009-9</t>
  </si>
  <si>
    <t>11 CLOS NOLLET</t>
  </si>
  <si>
    <t>8009-10</t>
  </si>
  <si>
    <t>10 CLOS NOLLET</t>
  </si>
  <si>
    <t>8009-11</t>
  </si>
  <si>
    <t>14 CLOS NOLLET</t>
  </si>
  <si>
    <t>8009-12</t>
  </si>
  <si>
    <t>13 CLOS NOLLET</t>
  </si>
  <si>
    <t>8009-13</t>
  </si>
  <si>
    <t>12 CLOS NOLLET</t>
  </si>
  <si>
    <t>8009-14</t>
  </si>
  <si>
    <t>15 CLOS NOLLET</t>
  </si>
  <si>
    <t>8009-15</t>
  </si>
  <si>
    <t>20 CLOS NOLLET</t>
  </si>
  <si>
    <t>8009-16</t>
  </si>
  <si>
    <t>19 CLOS NOLLET</t>
  </si>
  <si>
    <t>8009-17</t>
  </si>
  <si>
    <t>18 CLOS NOLLET</t>
  </si>
  <si>
    <t>8009-18</t>
  </si>
  <si>
    <t>17 CLOS NOLLET</t>
  </si>
  <si>
    <t>8009-19</t>
  </si>
  <si>
    <t>16 CLOS NOLLET</t>
  </si>
  <si>
    <t>8009-20</t>
  </si>
  <si>
    <t>24 CLOS NOLLET</t>
  </si>
  <si>
    <t>8009-21</t>
  </si>
  <si>
    <t>23 CLOS NOLLET</t>
  </si>
  <si>
    <t>8009-22</t>
  </si>
  <si>
    <t>22 CLOS NOLLET</t>
  </si>
  <si>
    <t>8009-23</t>
  </si>
  <si>
    <t>21 CLOS NOLLET</t>
  </si>
  <si>
    <t>8009-24</t>
  </si>
  <si>
    <t>26 CLOS NOLLET</t>
  </si>
  <si>
    <t>8009-25</t>
  </si>
  <si>
    <t>25 CLOS NOLLET</t>
  </si>
  <si>
    <t>8009-26</t>
  </si>
  <si>
    <t>29 CLOS NOLLET</t>
  </si>
  <si>
    <t>8009-27</t>
  </si>
  <si>
    <t>28 CLOS NOLLET</t>
  </si>
  <si>
    <t>8009-28</t>
  </si>
  <si>
    <t>27 CLOS NOLLET</t>
  </si>
  <si>
    <t>8009-29</t>
  </si>
  <si>
    <t>1 CLOS NOLLET</t>
  </si>
  <si>
    <t>8009-30</t>
  </si>
  <si>
    <t>1 CLOS BRÉTIGNY</t>
  </si>
  <si>
    <t>8009-31</t>
  </si>
  <si>
    <t>2 CLOS BRÉTIGNY</t>
  </si>
  <si>
    <t>8009-32</t>
  </si>
  <si>
    <t>3 CLOS BRÉTIGNY</t>
  </si>
  <si>
    <t>8009-33</t>
  </si>
  <si>
    <t>4 CLOS BRÉTIGNY</t>
  </si>
  <si>
    <t>8009-34</t>
  </si>
  <si>
    <t>5 CLOS BRÉTIGNY</t>
  </si>
  <si>
    <t>8009-35</t>
  </si>
  <si>
    <t>6 CLOS BRÉTIGNY</t>
  </si>
  <si>
    <t>8009-36</t>
  </si>
  <si>
    <t>7 CLOS BRÉTIGNY</t>
  </si>
  <si>
    <t>8009-37</t>
  </si>
  <si>
    <t>8 CLOS BRÉTIGNY</t>
  </si>
  <si>
    <t>8009-38</t>
  </si>
  <si>
    <t>9 CLOS BRÉTIGNY</t>
  </si>
  <si>
    <t>8016-1</t>
  </si>
  <si>
    <t>1 PLACE JEAN MOULIN</t>
  </si>
  <si>
    <t>8016-2</t>
  </si>
  <si>
    <t>2 PLACE JEAN MOULIN</t>
  </si>
  <si>
    <t>8016-3</t>
  </si>
  <si>
    <t>4 PLACE JEAN MOULIN</t>
  </si>
  <si>
    <t>8016-4</t>
  </si>
  <si>
    <t>2 RUE JEAN-PIERRE TIMBAUD</t>
  </si>
  <si>
    <t>8016-5</t>
  </si>
  <si>
    <t>6 PLACE LÉON BLUM</t>
  </si>
  <si>
    <t>8016-6</t>
  </si>
  <si>
    <t>4 PLACE LÉON BLUM</t>
  </si>
  <si>
    <t>8016-7</t>
  </si>
  <si>
    <t>2 PLACE LÉON BLUM</t>
  </si>
  <si>
    <t>8016-8</t>
  </si>
  <si>
    <t>1 ALLÉE DANTON</t>
  </si>
  <si>
    <t>8016-9</t>
  </si>
  <si>
    <t>2 ALLÉE DANTON</t>
  </si>
  <si>
    <t>8016-10</t>
  </si>
  <si>
    <t>6 PLACE FRANÇOIS MAURIAC</t>
  </si>
  <si>
    <t>8016-11</t>
  </si>
  <si>
    <t>4 PLACE FRANÇOIS MAURIAC</t>
  </si>
  <si>
    <t>8016-12</t>
  </si>
  <si>
    <t>2 PLACE FRANÇOIS MAURIAC</t>
  </si>
  <si>
    <t>8016-13</t>
  </si>
  <si>
    <t>6 PLACE ALAIN FOURNIER</t>
  </si>
  <si>
    <t>8016-14</t>
  </si>
  <si>
    <t>4 PLACE ALAIN FOURNIER</t>
  </si>
  <si>
    <t>8016-15</t>
  </si>
  <si>
    <t>2 PLACE ALAIN FOURNIER</t>
  </si>
  <si>
    <t>8016-16</t>
  </si>
  <si>
    <t>13 RUE DESCARTES</t>
  </si>
  <si>
    <t>8016-17</t>
  </si>
  <si>
    <t>2 PLACE EDITH PIAF</t>
  </si>
  <si>
    <t>8016-18</t>
  </si>
  <si>
    <t>4 PLACE EDITH PIAF</t>
  </si>
  <si>
    <t>8016-19</t>
  </si>
  <si>
    <t>6 PLACE EDITH PIAF</t>
  </si>
  <si>
    <t>8016-20</t>
  </si>
  <si>
    <t>1 RUE ROMAIN ROLLAND</t>
  </si>
  <si>
    <t>8016-21</t>
  </si>
  <si>
    <t>4 PLACE ANDRÉ-MARIE AMPERE</t>
  </si>
  <si>
    <t>8016-22</t>
  </si>
  <si>
    <t>2 PLACE ANDRÉ-MARIE AMPERE</t>
  </si>
  <si>
    <t>8016-23</t>
  </si>
  <si>
    <t>6 PLACE ANDRÉ-MARIE AMPERE</t>
  </si>
  <si>
    <t>8016-24</t>
  </si>
  <si>
    <t>2 RUE JULES VALLES</t>
  </si>
  <si>
    <t>8016-25</t>
  </si>
  <si>
    <t>6 PLACE ALBERT EINSTEIN</t>
  </si>
  <si>
    <t>8016-26</t>
  </si>
  <si>
    <t>2 PLACE ALBERT EINSTEIN</t>
  </si>
  <si>
    <t>8016-27</t>
  </si>
  <si>
    <t>4 PLACE ALBERT EINSTEIN</t>
  </si>
  <si>
    <t>8016-28</t>
  </si>
  <si>
    <t>8 PLACE AMBROISE PARÉ</t>
  </si>
  <si>
    <t>8016-29</t>
  </si>
  <si>
    <t>6 PLACE AMBROISE PARÉ</t>
  </si>
  <si>
    <t>8016-30</t>
  </si>
  <si>
    <t>4 PLACE AMBROISE PARÉ</t>
  </si>
  <si>
    <t>8016-31</t>
  </si>
  <si>
    <t>2 PLACE AMBROISE PARÉ</t>
  </si>
  <si>
    <t>8016-32</t>
  </si>
  <si>
    <t>15 RUE PAUL LANGEVIN</t>
  </si>
  <si>
    <t>8016-33</t>
  </si>
  <si>
    <t>17 AVENUE FRÉDÉRIC JOLIOT-CURIE</t>
  </si>
  <si>
    <t>8016-34</t>
  </si>
  <si>
    <t>16 RUE EUGENE VARLIN</t>
  </si>
  <si>
    <t>8016-35</t>
  </si>
  <si>
    <t>14 RUE EUGENE VARLIN</t>
  </si>
  <si>
    <t>8016-36</t>
  </si>
  <si>
    <t>10 PLACE PABLO PICASSO</t>
  </si>
  <si>
    <t>8016-37</t>
  </si>
  <si>
    <t>8 PLACE PABLO PICASSO</t>
  </si>
  <si>
    <t>8016-38</t>
  </si>
  <si>
    <t>2 PLACE PABLO PICASSO</t>
  </si>
  <si>
    <t>8016-39</t>
  </si>
  <si>
    <t>4 PLACE PABLO PICASSO</t>
  </si>
  <si>
    <t>8016-40</t>
  </si>
  <si>
    <t>6 PLACE PABLO PICASSO</t>
  </si>
  <si>
    <t>8016-41</t>
  </si>
  <si>
    <t>6 PLACE SAINT-EXUPÉRY</t>
  </si>
  <si>
    <t>8016-42</t>
  </si>
  <si>
    <t>2 PLACE SAINT-EXUPÉRY</t>
  </si>
  <si>
    <t>8016-43</t>
  </si>
  <si>
    <t>4 PLACE SAINT-EXUPÉRY</t>
  </si>
  <si>
    <t>8016-44</t>
  </si>
  <si>
    <t>24 RUE MAXIME PETIT</t>
  </si>
  <si>
    <t>8016-45</t>
  </si>
  <si>
    <t>11 RUE EMILE ZOLA</t>
  </si>
  <si>
    <t>8016-46</t>
  </si>
  <si>
    <t>14 AVENUE DE LA CONCORDE</t>
  </si>
  <si>
    <t>8016-47</t>
  </si>
  <si>
    <t>1 RUE PAUL VERLAINE</t>
  </si>
  <si>
    <t>8016-48</t>
  </si>
  <si>
    <t>2 RUE PAUL VERLAINE</t>
  </si>
  <si>
    <t>8016-49</t>
  </si>
  <si>
    <t>3 RUE PAUL VERLAINE</t>
  </si>
  <si>
    <t>8016-50</t>
  </si>
  <si>
    <t>2 AVENUE DE LA CONCORDE</t>
  </si>
  <si>
    <t>8016-51</t>
  </si>
  <si>
    <t>2 RUE RABELAIS</t>
  </si>
  <si>
    <t>8016-52</t>
  </si>
  <si>
    <t>20 ALLÉE LOUIS ARAGON</t>
  </si>
  <si>
    <t>8016-53</t>
  </si>
  <si>
    <t>1 ALLÉE LOUIS ARAGON</t>
  </si>
  <si>
    <t>8016-54</t>
  </si>
  <si>
    <t>20 ALLÉE ALBERT CAMUS</t>
  </si>
  <si>
    <t>8016-55</t>
  </si>
  <si>
    <t>24 PLACE JEAN MOULIN</t>
  </si>
  <si>
    <t>8016-56</t>
  </si>
  <si>
    <t>2 ALLÉE DES FRERES VOISIN</t>
  </si>
  <si>
    <t>8016-57</t>
  </si>
  <si>
    <t>19 ALLÉE DES FRERES VOISIN</t>
  </si>
  <si>
    <t>8016-58</t>
  </si>
  <si>
    <t>20 ALLÉE ROGER MARTIN DU GARD</t>
  </si>
  <si>
    <t>8016-59</t>
  </si>
  <si>
    <t>1 ALLÉE ROGER MARTIN DU GARD</t>
  </si>
  <si>
    <t>8016-60</t>
  </si>
  <si>
    <t>19 RUE PAUL ELUARD</t>
  </si>
  <si>
    <t>8016-61</t>
  </si>
  <si>
    <t>2 RUE PAUL ELUARD</t>
  </si>
  <si>
    <t>8016-62</t>
  </si>
  <si>
    <t>20 ALLÉE A-L DE LAVOISIER</t>
  </si>
  <si>
    <t>8016-63</t>
  </si>
  <si>
    <t>20 ALLÉE JOSEPH CUGNOT</t>
  </si>
  <si>
    <t>8016-64</t>
  </si>
  <si>
    <t>20 ALLÉE F-V RASPAIL</t>
  </si>
  <si>
    <t>8016-65</t>
  </si>
  <si>
    <t>1 ALLÉE F-V RASPAIL</t>
  </si>
  <si>
    <t>8016-66</t>
  </si>
  <si>
    <t>1 ALLÉE JACQUES BREL</t>
  </si>
  <si>
    <t>8016-67</t>
  </si>
  <si>
    <t>1 ALLÉE GEORGES BRASSENS</t>
  </si>
  <si>
    <t>8016-68</t>
  </si>
  <si>
    <t>2 ALLÉE CLÉMENT ADER</t>
  </si>
  <si>
    <t>8016-69</t>
  </si>
  <si>
    <t>19 ALLÉE CLÉMENT ADER</t>
  </si>
  <si>
    <t>8016-70</t>
  </si>
  <si>
    <t>19 RUE JEAN MERMOZ</t>
  </si>
  <si>
    <t>8016-71</t>
  </si>
  <si>
    <t>2 RUE JEAN MERMOZ</t>
  </si>
  <si>
    <t>8016-72</t>
  </si>
  <si>
    <t>19 RUE GUSTAVE FLAUBERT</t>
  </si>
  <si>
    <t>8016-73</t>
  </si>
  <si>
    <t>2 RUE GUSTAVE FLAUBERT</t>
  </si>
  <si>
    <t>8016-74</t>
  </si>
  <si>
    <t>19 RUE PROSPER MÉRIMÉE</t>
  </si>
  <si>
    <t>8016-75</t>
  </si>
  <si>
    <t>2 RUE PROSPER MÉRIMÉE</t>
  </si>
  <si>
    <t>8186-1</t>
  </si>
  <si>
    <t>25 BIS CLOS NOLLET</t>
  </si>
  <si>
    <t>8186-2</t>
  </si>
  <si>
    <t>8186-3</t>
  </si>
  <si>
    <t>8186-4</t>
  </si>
  <si>
    <t>28 BIS CLOS NOLLET</t>
  </si>
  <si>
    <t>8423-1</t>
  </si>
  <si>
    <t>2 RUE DE LA PREMIERE ARMÉE</t>
  </si>
  <si>
    <t>8423-2</t>
  </si>
  <si>
    <t>4 RUE DE LA PREMIERE ARMEE</t>
  </si>
  <si>
    <t xml:space="preserve">- </t>
  </si>
  <si>
    <t>Numéro du groupe-immeuble</t>
  </si>
  <si>
    <t>183-185-185 bis rue du Chevaleret (Bât. K - L1 - L2) + PARKING</t>
  </si>
  <si>
    <t>185 BIS RUE DE CHEVALERET (Bât. K)</t>
  </si>
  <si>
    <t>185 RUE DU CHEVALERET (Bât. L1)</t>
  </si>
  <si>
    <t>183 RUE DU CHEVALERET (Bât. L2)</t>
  </si>
  <si>
    <t>14 SQUARE DUNOIS (Bât. T6)</t>
  </si>
  <si>
    <t>1 fois par semaine par bât.</t>
  </si>
  <si>
    <t>Imprimer toutes les fiches</t>
  </si>
  <si>
    <t>5 fois par semaine</t>
  </si>
  <si>
    <t>4 fois par semaine</t>
  </si>
  <si>
    <t xml:space="preserve">5 fois par semaine </t>
  </si>
  <si>
    <t>1 fois par trimestre</t>
  </si>
  <si>
    <t>3 fois par mois</t>
  </si>
  <si>
    <t xml:space="preserve">Dès que nécessaire </t>
  </si>
  <si>
    <t>Tous les jours</t>
  </si>
  <si>
    <t>1 fois par semaine
(Escalier d'accès)</t>
  </si>
  <si>
    <t>Fréquences
Gardien/Employé d'immeuble</t>
  </si>
  <si>
    <t>Fréquences Entreprise</t>
  </si>
  <si>
    <t>Fréquences RDQ</t>
  </si>
  <si>
    <t>Clean Services</t>
  </si>
  <si>
    <t>La Rationnelle</t>
  </si>
  <si>
    <t>Saturne Services</t>
  </si>
  <si>
    <t>Prestations de nettoyage</t>
  </si>
  <si>
    <t>Papilles et papillons</t>
  </si>
  <si>
    <t>Fécamp 12</t>
  </si>
  <si>
    <t>Passerelles 17</t>
  </si>
  <si>
    <t>19ème</t>
  </si>
  <si>
    <t>Paris centre</t>
  </si>
  <si>
    <t>St Blaise Charonne</t>
  </si>
  <si>
    <t>maison du canal</t>
  </si>
  <si>
    <t>Fontaine au Roi</t>
  </si>
  <si>
    <t>Téla 13</t>
  </si>
  <si>
    <t>Merci de selectionner l'agence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</si>
</sst>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00"/>
  </numFmts>
  <fonts count="25" x14ac:knownFonts="1">
    <font>
      <sz val="10"/>
      <color theme="1"/>
      <name val="Arial"/>
      <family val="2"/>
    </font>
    <font>
      <b/>
      <sz val="10"/>
      <color theme="0"/>
      <name val="Calibri"/>
      <family val="2"/>
      <scheme val="minor"/>
    </font>
    <font>
      <b/>
      <sz val="9"/>
      <name val="Arial"/>
      <family val="2"/>
    </font>
    <font>
      <sz val="9"/>
      <name val="Arial"/>
      <family val="2"/>
    </font>
    <font>
      <b/>
      <sz val="10"/>
      <name val="Calibri"/>
      <family val="2"/>
      <scheme val="minor"/>
    </font>
    <font>
      <b/>
      <sz val="11"/>
      <color theme="0"/>
      <name val="Arial"/>
      <family val="2"/>
    </font>
    <font>
      <b/>
      <sz val="10"/>
      <name val="Arial"/>
      <family val="2"/>
    </font>
    <font>
      <b/>
      <sz val="12"/>
      <color theme="0"/>
      <name val="Calibri"/>
      <family val="2"/>
      <scheme val="minor"/>
    </font>
    <font>
      <u/>
      <sz val="10"/>
      <color theme="1"/>
      <name val="Arial"/>
      <family val="2"/>
    </font>
    <font>
      <b/>
      <sz val="10"/>
      <color theme="1"/>
      <name val="Arial"/>
      <family val="2"/>
    </font>
    <font>
      <b/>
      <sz val="26"/>
      <color rgb="FF72758A"/>
      <name val="Arial"/>
      <family val="2"/>
    </font>
    <font>
      <sz val="10"/>
      <color rgb="FFFF0000"/>
      <name val="Arial"/>
      <family val="2"/>
    </font>
    <font>
      <sz val="10"/>
      <name val="Arial"/>
      <family val="2"/>
    </font>
    <font>
      <b/>
      <sz val="18"/>
      <name val="Arial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rgb="FFFF0000"/>
      <name val="Arial"/>
      <family val="2"/>
    </font>
    <font>
      <b/>
      <sz val="8"/>
      <color rgb="FFFF0000"/>
      <name val="Arial"/>
      <family val="2"/>
    </font>
    <font>
      <b/>
      <sz val="12"/>
      <color theme="0"/>
      <name val="Arial"/>
      <family val="2"/>
    </font>
    <font>
      <b/>
      <sz val="10"/>
      <color theme="0"/>
      <name val="Arial"/>
      <family val="2"/>
    </font>
    <font>
      <b/>
      <sz val="10"/>
      <color rgb="FFFFFF00"/>
      <name val="Arial"/>
      <family val="2"/>
    </font>
    <font>
      <b/>
      <sz val="18"/>
      <color theme="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EAEAEA"/>
        <bgColor indexed="64"/>
      </patternFill>
    </fill>
    <fill>
      <patternFill patternType="solid">
        <fgColor rgb="FF72758A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70C0"/>
        <bgColor indexed="64"/>
      </patternFill>
    </fill>
    <fill>
      <patternFill patternType="lightUp">
        <bgColor rgb="FF0070C0"/>
      </patternFill>
    </fill>
    <fill>
      <patternFill patternType="lightUp"/>
    </fill>
    <fill>
      <patternFill patternType="solid">
        <fgColor theme="8" tint="0.39997558519241921"/>
        <bgColor indexed="64"/>
      </patternFill>
    </fill>
    <fill>
      <patternFill patternType="solid">
        <fgColor rgb="FFC00000"/>
        <bgColor indexed="64"/>
      </patternFill>
    </fill>
  </fills>
  <borders count="34">
    <border>
      <left/>
      <right/>
      <top/>
      <bottom/>
      <diagonal/>
    </border>
    <border>
      <left/>
      <right/>
      <top/>
      <bottom style="medium">
        <color rgb="FF72758A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8497B0"/>
      </left>
      <right style="thin">
        <color rgb="FF8497B0"/>
      </right>
      <top style="thin">
        <color rgb="FF8497B0"/>
      </top>
      <bottom style="thin">
        <color rgb="FF8497B0"/>
      </bottom>
      <diagonal/>
    </border>
    <border>
      <left style="thin">
        <color rgb="FF8497B0"/>
      </left>
      <right/>
      <top style="thin">
        <color rgb="FF8497B0"/>
      </top>
      <bottom style="thin">
        <color rgb="FF8497B0"/>
      </bottom>
      <diagonal/>
    </border>
    <border>
      <left/>
      <right style="thin">
        <color rgb="FF8497B0"/>
      </right>
      <top style="thin">
        <color rgb="FF8497B0"/>
      </top>
      <bottom style="thin">
        <color rgb="FF8497B0"/>
      </bottom>
      <diagonal/>
    </border>
    <border>
      <left/>
      <right/>
      <top style="thin">
        <color rgb="FF8497B0"/>
      </top>
      <bottom style="thin">
        <color rgb="FF8497B0"/>
      </bottom>
      <diagonal/>
    </border>
    <border>
      <left style="thin">
        <color rgb="FF8497B0"/>
      </left>
      <right style="thin">
        <color rgb="FF8497B0"/>
      </right>
      <top style="thin">
        <color rgb="FF8497B0"/>
      </top>
      <bottom/>
      <diagonal/>
    </border>
    <border>
      <left style="thin">
        <color rgb="FF8497B0"/>
      </left>
      <right/>
      <top style="thin">
        <color rgb="FF8497B0"/>
      </top>
      <bottom/>
      <diagonal/>
    </border>
    <border>
      <left/>
      <right/>
      <top style="thin">
        <color rgb="FF8497B0"/>
      </top>
      <bottom/>
      <diagonal/>
    </border>
    <border>
      <left/>
      <right style="thin">
        <color rgb="FF8497B0"/>
      </right>
      <top style="thin">
        <color rgb="FF8497B0"/>
      </top>
      <bottom/>
      <diagonal/>
    </border>
    <border>
      <left style="thin">
        <color rgb="FF8497B0"/>
      </left>
      <right/>
      <top/>
      <bottom/>
      <diagonal/>
    </border>
    <border>
      <left/>
      <right style="thin">
        <color rgb="FF8497B0"/>
      </right>
      <top/>
      <bottom/>
      <diagonal/>
    </border>
    <border>
      <left style="thin">
        <color rgb="FF8497B0"/>
      </left>
      <right/>
      <top/>
      <bottom style="thin">
        <color rgb="FF8497B0"/>
      </bottom>
      <diagonal/>
    </border>
    <border>
      <left/>
      <right/>
      <top/>
      <bottom style="thin">
        <color rgb="FF8497B0"/>
      </bottom>
      <diagonal/>
    </border>
    <border>
      <left/>
      <right style="thin">
        <color rgb="FF8497B0"/>
      </right>
      <top/>
      <bottom style="thin">
        <color rgb="FF8497B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 style="thin">
        <color rgb="FF8497B0"/>
      </left>
      <right style="thin">
        <color rgb="FF8497B0"/>
      </right>
      <top/>
      <bottom style="thin">
        <color rgb="FF8497B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2" fillId="0" borderId="0"/>
  </cellStyleXfs>
  <cellXfs count="108">
    <xf numFmtId="0" fontId="0" fillId="0" borderId="0" xfId="0"/>
    <xf numFmtId="0" fontId="6" fillId="0" borderId="0" xfId="1" applyFont="1" applyAlignment="1" applyProtection="1">
      <alignment vertical="center" wrapText="1"/>
    </xf>
    <xf numFmtId="0" fontId="6" fillId="0" borderId="0" xfId="1" applyFont="1" applyFill="1" applyAlignment="1" applyProtection="1">
      <alignment vertical="center" wrapText="1"/>
    </xf>
    <xf numFmtId="0" fontId="6" fillId="5" borderId="5" xfId="1" applyFont="1" applyFill="1" applyBorder="1" applyAlignment="1" applyProtection="1">
      <alignment horizontal="center" vertical="center" wrapText="1"/>
    </xf>
    <xf numFmtId="0" fontId="6" fillId="6" borderId="5" xfId="1" applyFont="1" applyFill="1" applyBorder="1" applyAlignment="1" applyProtection="1">
      <alignment horizontal="center" vertical="center" wrapText="1"/>
    </xf>
    <xf numFmtId="0" fontId="6" fillId="7" borderId="5" xfId="1" applyFont="1" applyFill="1" applyBorder="1" applyAlignment="1" applyProtection="1">
      <alignment horizontal="center" vertical="center" wrapText="1"/>
    </xf>
    <xf numFmtId="0" fontId="6" fillId="8" borderId="5" xfId="1" applyFont="1" applyFill="1" applyBorder="1" applyAlignment="1" applyProtection="1">
      <alignment horizontal="center" vertical="center" wrapText="1"/>
    </xf>
    <xf numFmtId="0" fontId="6" fillId="0" borderId="0" xfId="1" applyFont="1" applyAlignment="1" applyProtection="1">
      <alignment horizontal="center" vertical="center" wrapText="1"/>
    </xf>
    <xf numFmtId="164" fontId="12" fillId="0" borderId="5" xfId="1" applyNumberFormat="1" applyBorder="1" applyAlignment="1" applyProtection="1">
      <alignment horizontal="center" vertical="center" wrapText="1"/>
    </xf>
    <xf numFmtId="0" fontId="12" fillId="0" borderId="5" xfId="1" applyBorder="1" applyAlignment="1" applyProtection="1">
      <alignment horizontal="center" vertical="center" wrapText="1"/>
    </xf>
    <xf numFmtId="0" fontId="14" fillId="0" borderId="5" xfId="1" applyFont="1" applyBorder="1" applyAlignment="1" applyProtection="1">
      <alignment horizontal="center" vertical="center" wrapText="1"/>
    </xf>
    <xf numFmtId="0" fontId="12" fillId="0" borderId="5" xfId="1" applyBorder="1" applyAlignment="1" applyProtection="1">
      <alignment vertical="center" wrapText="1"/>
    </xf>
    <xf numFmtId="0" fontId="12" fillId="6" borderId="5" xfId="1" applyFill="1" applyBorder="1" applyAlignment="1" applyProtection="1">
      <alignment horizontal="center" vertical="center" wrapText="1"/>
    </xf>
    <xf numFmtId="0" fontId="14" fillId="7" borderId="5" xfId="1" applyFont="1" applyFill="1" applyBorder="1" applyAlignment="1" applyProtection="1">
      <alignment horizontal="center" vertical="center" wrapText="1"/>
    </xf>
    <xf numFmtId="0" fontId="14" fillId="8" borderId="5" xfId="1" applyFont="1" applyFill="1" applyBorder="1" applyAlignment="1" applyProtection="1">
      <alignment horizontal="center" vertical="center" wrapText="1"/>
    </xf>
    <xf numFmtId="0" fontId="12" fillId="0" borderId="0" xfId="1" applyAlignment="1" applyProtection="1">
      <alignment vertical="center" wrapText="1"/>
    </xf>
    <xf numFmtId="164" fontId="12" fillId="0" borderId="5" xfId="1" applyNumberFormat="1" applyFill="1" applyBorder="1" applyAlignment="1" applyProtection="1">
      <alignment horizontal="center" vertical="center" wrapText="1"/>
    </xf>
    <xf numFmtId="0" fontId="14" fillId="0" borderId="5" xfId="1" applyFont="1" applyFill="1" applyBorder="1" applyAlignment="1" applyProtection="1">
      <alignment horizontal="center" vertical="center" wrapText="1"/>
    </xf>
    <xf numFmtId="0" fontId="12" fillId="0" borderId="5" xfId="1" applyFill="1" applyBorder="1" applyAlignment="1" applyProtection="1">
      <alignment vertical="center" wrapText="1"/>
    </xf>
    <xf numFmtId="0" fontId="11" fillId="7" borderId="5" xfId="1" applyFont="1" applyFill="1" applyBorder="1" applyAlignment="1" applyProtection="1">
      <alignment horizontal="center" vertical="center" wrapText="1"/>
    </xf>
    <xf numFmtId="0" fontId="11" fillId="8" borderId="5" xfId="1" applyFont="1" applyFill="1" applyBorder="1" applyAlignment="1" applyProtection="1">
      <alignment horizontal="center" vertical="center" wrapText="1"/>
    </xf>
    <xf numFmtId="0" fontId="11" fillId="0" borderId="0" xfId="1" applyFont="1" applyAlignment="1" applyProtection="1">
      <alignment vertical="center" wrapText="1"/>
    </xf>
    <xf numFmtId="0" fontId="14" fillId="0" borderId="5" xfId="1" applyFont="1" applyFill="1" applyBorder="1" applyAlignment="1" applyProtection="1">
      <alignment vertical="center" wrapText="1"/>
    </xf>
    <xf numFmtId="0" fontId="14" fillId="0" borderId="5" xfId="1" applyFont="1" applyBorder="1" applyAlignment="1" applyProtection="1">
      <alignment vertical="center" wrapText="1"/>
    </xf>
    <xf numFmtId="0" fontId="12" fillId="0" borderId="5" xfId="1" applyFill="1" applyBorder="1" applyAlignment="1" applyProtection="1">
      <alignment horizontal="center" vertical="center" wrapText="1"/>
    </xf>
    <xf numFmtId="164" fontId="14" fillId="0" borderId="5" xfId="1" applyNumberFormat="1" applyFont="1" applyBorder="1" applyAlignment="1" applyProtection="1">
      <alignment horizontal="center" vertical="center" wrapText="1"/>
    </xf>
    <xf numFmtId="0" fontId="12" fillId="0" borderId="0" xfId="1" applyAlignment="1" applyProtection="1">
      <alignment horizontal="center" vertical="center" wrapText="1"/>
    </xf>
    <xf numFmtId="0" fontId="7" fillId="9" borderId="5" xfId="0" applyFont="1" applyFill="1" applyBorder="1" applyAlignment="1">
      <alignment horizontal="center" vertical="center" wrapText="1"/>
    </xf>
    <xf numFmtId="0" fontId="15" fillId="0" borderId="0" xfId="0" applyFont="1" applyAlignment="1">
      <alignment vertical="center" wrapText="1"/>
    </xf>
    <xf numFmtId="0" fontId="16" fillId="0" borderId="0" xfId="0" applyFont="1" applyAlignment="1">
      <alignment horizontal="center" vertical="center" wrapText="1"/>
    </xf>
    <xf numFmtId="0" fontId="15" fillId="0" borderId="5" xfId="0" applyFont="1" applyFill="1" applyBorder="1" applyAlignment="1">
      <alignment horizontal="center" vertical="center" wrapText="1"/>
    </xf>
    <xf numFmtId="0" fontId="15" fillId="0" borderId="5" xfId="0" applyFont="1" applyFill="1" applyBorder="1" applyAlignment="1">
      <alignment vertical="center" wrapText="1"/>
    </xf>
    <xf numFmtId="0" fontId="15" fillId="0" borderId="0" xfId="0" applyFont="1" applyFill="1" applyAlignment="1">
      <alignment vertical="center" wrapText="1"/>
    </xf>
    <xf numFmtId="0" fontId="17" fillId="0" borderId="5" xfId="0" applyFont="1" applyFill="1" applyBorder="1" applyAlignment="1">
      <alignment vertical="center" wrapText="1"/>
    </xf>
    <xf numFmtId="0" fontId="17" fillId="0" borderId="5" xfId="0" applyFont="1" applyFill="1" applyBorder="1" applyAlignment="1">
      <alignment horizontal="center" vertical="center" wrapText="1"/>
    </xf>
    <xf numFmtId="0" fontId="15" fillId="0" borderId="0" xfId="0" applyFont="1" applyAlignment="1">
      <alignment horizontal="center" vertical="center" wrapText="1"/>
    </xf>
    <xf numFmtId="0" fontId="0" fillId="2" borderId="0" xfId="0" applyFill="1" applyAlignment="1">
      <alignment vertical="center" wrapText="1"/>
    </xf>
    <xf numFmtId="0" fontId="1" fillId="10" borderId="5" xfId="0" applyFont="1" applyFill="1" applyBorder="1" applyAlignment="1">
      <alignment horizontal="center" vertical="center" wrapText="1"/>
    </xf>
    <xf numFmtId="164" fontId="1" fillId="10" borderId="5" xfId="0" applyNumberFormat="1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1" fillId="11" borderId="5" xfId="0" applyFont="1" applyFill="1" applyBorder="1" applyAlignment="1">
      <alignment horizontal="center" vertical="center" wrapText="1"/>
    </xf>
    <xf numFmtId="0" fontId="15" fillId="12" borderId="5" xfId="0" applyFont="1" applyFill="1" applyBorder="1" applyAlignment="1">
      <alignment horizontal="center" vertical="center" wrapText="1"/>
    </xf>
    <xf numFmtId="0" fontId="12" fillId="0" borderId="5" xfId="1" applyFont="1" applyBorder="1" applyAlignment="1" applyProtection="1">
      <alignment vertical="center" wrapText="1"/>
    </xf>
    <xf numFmtId="0" fontId="6" fillId="13" borderId="5" xfId="1" applyFont="1" applyFill="1" applyBorder="1" applyAlignment="1" applyProtection="1">
      <alignment horizontal="center" vertical="center" wrapText="1"/>
    </xf>
    <xf numFmtId="0" fontId="14" fillId="13" borderId="5" xfId="1" applyFont="1" applyFill="1" applyBorder="1" applyAlignment="1" applyProtection="1">
      <alignment horizontal="center" vertical="center" wrapText="1"/>
    </xf>
    <xf numFmtId="0" fontId="11" fillId="13" borderId="5" xfId="1" applyFont="1" applyFill="1" applyBorder="1" applyAlignment="1" applyProtection="1">
      <alignment horizontal="center" vertical="center" wrapText="1"/>
    </xf>
    <xf numFmtId="0" fontId="12" fillId="13" borderId="5" xfId="1" applyFont="1" applyFill="1" applyBorder="1" applyAlignment="1" applyProtection="1">
      <alignment horizontal="center" vertical="center" wrapText="1"/>
    </xf>
    <xf numFmtId="0" fontId="6" fillId="3" borderId="8" xfId="0" applyFont="1" applyFill="1" applyBorder="1" applyAlignment="1">
      <alignment horizontal="center" vertical="center" wrapText="1"/>
    </xf>
    <xf numFmtId="0" fontId="0" fillId="2" borderId="0" xfId="0" applyFill="1" applyBorder="1" applyAlignment="1">
      <alignment vertical="center" wrapText="1"/>
    </xf>
    <xf numFmtId="0" fontId="8" fillId="2" borderId="0" xfId="0" applyFont="1" applyFill="1" applyAlignment="1">
      <alignment vertical="center" wrapText="1"/>
    </xf>
    <xf numFmtId="0" fontId="12" fillId="0" borderId="5" xfId="1" applyFont="1" applyBorder="1" applyAlignment="1" applyProtection="1">
      <alignment horizontal="center" vertical="center" wrapText="1"/>
    </xf>
    <xf numFmtId="0" fontId="12" fillId="0" borderId="5" xfId="1" applyFont="1" applyFill="1" applyBorder="1" applyAlignment="1" applyProtection="1">
      <alignment horizontal="center" vertical="center" wrapText="1"/>
    </xf>
    <xf numFmtId="0" fontId="22" fillId="4" borderId="12" xfId="0" applyFont="1" applyFill="1" applyBorder="1" applyAlignment="1">
      <alignment horizontal="center" wrapText="1"/>
    </xf>
    <xf numFmtId="0" fontId="23" fillId="4" borderId="25" xfId="0" applyFont="1" applyFill="1" applyBorder="1" applyAlignment="1">
      <alignment horizontal="center" vertical="top" wrapText="1"/>
    </xf>
    <xf numFmtId="0" fontId="0" fillId="2" borderId="29" xfId="0" applyFill="1" applyBorder="1" applyAlignment="1">
      <alignment horizontal="left" vertical="center" wrapText="1"/>
    </xf>
    <xf numFmtId="0" fontId="0" fillId="2" borderId="0" xfId="0" applyFill="1" applyAlignment="1">
      <alignment horizontal="left" vertical="center" wrapText="1"/>
    </xf>
    <xf numFmtId="0" fontId="20" fillId="2" borderId="24" xfId="0" applyFont="1" applyFill="1" applyBorder="1" applyAlignment="1">
      <alignment horizontal="center" vertical="center" wrapText="1"/>
    </xf>
    <xf numFmtId="0" fontId="6" fillId="2" borderId="9" xfId="0" applyFont="1" applyFill="1" applyBorder="1" applyAlignment="1">
      <alignment horizontal="left" vertical="center" wrapText="1"/>
    </xf>
    <xf numFmtId="0" fontId="6" fillId="2" borderId="11" xfId="0" applyFont="1" applyFill="1" applyBorder="1" applyAlignment="1">
      <alignment horizontal="left" vertical="center" wrapText="1"/>
    </xf>
    <xf numFmtId="0" fontId="6" fillId="2" borderId="10" xfId="0" applyFont="1" applyFill="1" applyBorder="1" applyAlignment="1">
      <alignment horizontal="left" vertical="center" wrapText="1"/>
    </xf>
    <xf numFmtId="0" fontId="18" fillId="0" borderId="21" xfId="0" applyFont="1" applyBorder="1" applyAlignment="1" applyProtection="1">
      <alignment horizontal="center" vertical="center"/>
    </xf>
    <xf numFmtId="0" fontId="18" fillId="0" borderId="22" xfId="0" applyFont="1" applyBorder="1" applyAlignment="1" applyProtection="1">
      <alignment horizontal="center" vertical="center"/>
    </xf>
    <xf numFmtId="0" fontId="18" fillId="0" borderId="23" xfId="0" applyFont="1" applyBorder="1" applyAlignment="1" applyProtection="1">
      <alignment horizontal="center" vertical="center"/>
    </xf>
    <xf numFmtId="0" fontId="19" fillId="2" borderId="24" xfId="0" applyFont="1" applyFill="1" applyBorder="1" applyAlignment="1">
      <alignment horizontal="center" vertical="center" wrapText="1"/>
    </xf>
    <xf numFmtId="0" fontId="6" fillId="3" borderId="12" xfId="0" applyFont="1" applyFill="1" applyBorder="1" applyAlignment="1">
      <alignment horizontal="center" vertical="center" wrapText="1"/>
    </xf>
    <xf numFmtId="0" fontId="6" fillId="3" borderId="13" xfId="0" applyFont="1" applyFill="1" applyBorder="1" applyAlignment="1">
      <alignment horizontal="center" vertical="center" wrapText="1"/>
    </xf>
    <xf numFmtId="0" fontId="6" fillId="3" borderId="14" xfId="0" applyFont="1" applyFill="1" applyBorder="1" applyAlignment="1">
      <alignment horizontal="center" vertical="center" wrapText="1"/>
    </xf>
    <xf numFmtId="0" fontId="6" fillId="3" borderId="15" xfId="0" applyFont="1" applyFill="1" applyBorder="1" applyAlignment="1">
      <alignment horizontal="center" vertical="center" wrapText="1"/>
    </xf>
    <xf numFmtId="0" fontId="6" fillId="3" borderId="16" xfId="0" applyFont="1" applyFill="1" applyBorder="1" applyAlignment="1">
      <alignment horizontal="center" vertical="center" wrapText="1"/>
    </xf>
    <xf numFmtId="0" fontId="6" fillId="3" borderId="0" xfId="0" applyFont="1" applyFill="1" applyBorder="1" applyAlignment="1">
      <alignment horizontal="center" vertical="center" wrapText="1"/>
    </xf>
    <xf numFmtId="0" fontId="6" fillId="3" borderId="17" xfId="0" applyFont="1" applyFill="1" applyBorder="1" applyAlignment="1">
      <alignment horizontal="center" vertical="center" wrapText="1"/>
    </xf>
    <xf numFmtId="0" fontId="6" fillId="3" borderId="18" xfId="0" applyFont="1" applyFill="1" applyBorder="1" applyAlignment="1">
      <alignment horizontal="center" vertical="center" wrapText="1"/>
    </xf>
    <xf numFmtId="0" fontId="6" fillId="3" borderId="19" xfId="0" applyFont="1" applyFill="1" applyBorder="1" applyAlignment="1">
      <alignment horizontal="center" vertical="center" wrapText="1"/>
    </xf>
    <xf numFmtId="0" fontId="6" fillId="3" borderId="20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right" vertical="center" wrapText="1"/>
    </xf>
    <xf numFmtId="0" fontId="10" fillId="2" borderId="1" xfId="0" applyFont="1" applyFill="1" applyBorder="1" applyAlignment="1">
      <alignment horizontal="center" wrapText="1"/>
    </xf>
    <xf numFmtId="0" fontId="9" fillId="2" borderId="8" xfId="0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horizontal="center" vertical="center" wrapText="1"/>
    </xf>
    <xf numFmtId="0" fontId="24" fillId="14" borderId="26" xfId="0" applyFont="1" applyFill="1" applyBorder="1" applyAlignment="1">
      <alignment horizontal="center" vertical="center" wrapText="1"/>
    </xf>
    <xf numFmtId="0" fontId="24" fillId="14" borderId="27" xfId="0" applyFont="1" applyFill="1" applyBorder="1" applyAlignment="1">
      <alignment horizontal="center" vertical="center" wrapText="1"/>
    </xf>
    <xf numFmtId="0" fontId="24" fillId="14" borderId="28" xfId="0" applyFont="1" applyFill="1" applyBorder="1" applyAlignment="1">
      <alignment horizontal="center" vertical="center" wrapText="1"/>
    </xf>
    <xf numFmtId="0" fontId="24" fillId="14" borderId="29" xfId="0" applyFont="1" applyFill="1" applyBorder="1" applyAlignment="1">
      <alignment horizontal="center" vertical="center" wrapText="1"/>
    </xf>
    <xf numFmtId="0" fontId="24" fillId="14" borderId="0" xfId="0" applyFont="1" applyFill="1" applyBorder="1" applyAlignment="1">
      <alignment horizontal="center" vertical="center" wrapText="1"/>
    </xf>
    <xf numFmtId="0" fontId="24" fillId="14" borderId="30" xfId="0" applyFont="1" applyFill="1" applyBorder="1" applyAlignment="1">
      <alignment horizontal="center" vertical="center" wrapText="1"/>
    </xf>
    <xf numFmtId="0" fontId="24" fillId="14" borderId="31" xfId="0" applyFont="1" applyFill="1" applyBorder="1" applyAlignment="1">
      <alignment horizontal="center" vertical="center" wrapText="1"/>
    </xf>
    <xf numFmtId="0" fontId="24" fillId="14" borderId="32" xfId="0" applyFont="1" applyFill="1" applyBorder="1" applyAlignment="1">
      <alignment horizontal="center" vertical="center" wrapText="1"/>
    </xf>
    <xf numFmtId="0" fontId="24" fillId="14" borderId="33" xfId="0" applyFont="1" applyFill="1" applyBorder="1" applyAlignment="1">
      <alignment horizontal="center" vertical="center" wrapText="1"/>
    </xf>
    <xf numFmtId="0" fontId="6" fillId="2" borderId="8" xfId="0" applyFont="1" applyFill="1" applyBorder="1" applyAlignment="1">
      <alignment horizontal="left" vertical="center" wrapText="1"/>
    </xf>
    <xf numFmtId="0" fontId="22" fillId="4" borderId="13" xfId="0" applyFont="1" applyFill="1" applyBorder="1" applyAlignment="1">
      <alignment horizontal="center" vertical="center" wrapText="1"/>
    </xf>
    <xf numFmtId="0" fontId="22" fillId="4" borderId="15" xfId="0" applyFont="1" applyFill="1" applyBorder="1" applyAlignment="1">
      <alignment horizontal="center" vertical="center" wrapText="1"/>
    </xf>
    <xf numFmtId="0" fontId="22" fillId="4" borderId="18" xfId="0" applyFont="1" applyFill="1" applyBorder="1" applyAlignment="1">
      <alignment horizontal="center" vertical="center" wrapText="1"/>
    </xf>
    <xf numFmtId="0" fontId="22" fillId="4" borderId="20" xfId="0" applyFont="1" applyFill="1" applyBorder="1" applyAlignment="1">
      <alignment horizontal="center" vertical="center" wrapText="1"/>
    </xf>
    <xf numFmtId="0" fontId="22" fillId="4" borderId="12" xfId="0" applyFont="1" applyFill="1" applyBorder="1" applyAlignment="1">
      <alignment horizontal="center" vertical="center" wrapText="1"/>
    </xf>
    <xf numFmtId="0" fontId="22" fillId="4" borderId="25" xfId="0" applyFont="1" applyFill="1" applyBorder="1" applyAlignment="1">
      <alignment horizontal="center" vertical="center" wrapText="1"/>
    </xf>
    <xf numFmtId="0" fontId="5" fillId="4" borderId="0" xfId="0" applyFont="1" applyFill="1" applyBorder="1" applyAlignment="1">
      <alignment horizontal="center" vertical="center" wrapText="1"/>
    </xf>
    <xf numFmtId="0" fontId="4" fillId="2" borderId="0" xfId="0" applyFont="1" applyFill="1" applyAlignment="1">
      <alignment horizontal="left" vertical="center" wrapText="1"/>
    </xf>
    <xf numFmtId="0" fontId="2" fillId="2" borderId="0" xfId="0" applyFont="1" applyFill="1" applyAlignment="1">
      <alignment horizontal="center" vertical="center" wrapText="1"/>
    </xf>
    <xf numFmtId="0" fontId="21" fillId="14" borderId="8" xfId="0" applyFont="1" applyFill="1" applyBorder="1" applyAlignment="1" applyProtection="1">
      <alignment horizontal="center" vertical="center" wrapText="1"/>
      <protection locked="0"/>
    </xf>
    <xf numFmtId="0" fontId="6" fillId="3" borderId="8" xfId="0" applyFont="1" applyFill="1" applyBorder="1" applyAlignment="1">
      <alignment horizontal="center" vertical="center" wrapText="1"/>
    </xf>
    <xf numFmtId="0" fontId="6" fillId="3" borderId="9" xfId="0" applyFont="1" applyFill="1" applyBorder="1" applyAlignment="1">
      <alignment horizontal="center" vertical="center" wrapText="1"/>
    </xf>
    <xf numFmtId="0" fontId="6" fillId="3" borderId="11" xfId="0" applyFont="1" applyFill="1" applyBorder="1" applyAlignment="1">
      <alignment horizontal="center" vertical="center" wrapText="1"/>
    </xf>
    <xf numFmtId="0" fontId="6" fillId="3" borderId="10" xfId="0" applyFont="1" applyFill="1" applyBorder="1" applyAlignment="1">
      <alignment horizontal="center" vertical="center" wrapText="1"/>
    </xf>
    <xf numFmtId="0" fontId="13" fillId="5" borderId="5" xfId="1" applyFont="1" applyFill="1" applyBorder="1" applyAlignment="1" applyProtection="1">
      <alignment horizontal="center" vertical="center" wrapText="1"/>
    </xf>
    <xf numFmtId="0" fontId="13" fillId="5" borderId="2" xfId="1" applyFont="1" applyFill="1" applyBorder="1" applyAlignment="1" applyProtection="1">
      <alignment horizontal="center" vertical="center" wrapText="1"/>
    </xf>
    <xf numFmtId="0" fontId="13" fillId="5" borderId="4" xfId="1" applyFont="1" applyFill="1" applyBorder="1" applyAlignment="1" applyProtection="1">
      <alignment horizontal="center" vertical="center" wrapText="1"/>
    </xf>
    <xf numFmtId="0" fontId="13" fillId="5" borderId="3" xfId="1" applyFont="1" applyFill="1" applyBorder="1" applyAlignment="1" applyProtection="1">
      <alignment horizontal="center" vertical="center" wrapText="1"/>
    </xf>
    <xf numFmtId="0" fontId="13" fillId="5" borderId="6" xfId="1" applyFont="1" applyFill="1" applyBorder="1" applyAlignment="1" applyProtection="1">
      <alignment horizontal="center" vertical="center" wrapText="1"/>
    </xf>
    <xf numFmtId="0" fontId="13" fillId="5" borderId="7" xfId="1" applyFont="1" applyFill="1" applyBorder="1" applyAlignment="1" applyProtection="1">
      <alignment horizontal="center" vertical="center" wrapText="1"/>
    </xf>
  </cellXfs>
  <cellStyles count="2">
    <cellStyle name="Normal" xfId="0" builtinId="0"/>
    <cellStyle name="Normal 2" xfId="1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8497B0"/>
      <color rgb="FFEAEAEA"/>
      <color rgb="FF72758A"/>
      <color rgb="FF6600CC"/>
      <color rgb="FFC5B26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200026</xdr:colOff>
      <xdr:row>33</xdr:row>
      <xdr:rowOff>0</xdr:rowOff>
    </xdr:from>
    <xdr:to>
      <xdr:col>4</xdr:col>
      <xdr:colOff>1295401</xdr:colOff>
      <xdr:row>38</xdr:row>
      <xdr:rowOff>66675</xdr:rowOff>
    </xdr:to>
    <xdr:pic>
      <xdr:nvPicPr>
        <xdr:cNvPr id="3" name="Image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6220" t="89555" r="6915" b="2069"/>
        <a:stretch/>
      </xdr:blipFill>
      <xdr:spPr>
        <a:xfrm>
          <a:off x="200026" y="8963025"/>
          <a:ext cx="7162800" cy="876300"/>
        </a:xfrm>
        <a:prstGeom prst="rect">
          <a:avLst/>
        </a:prstGeom>
      </xdr:spPr>
    </xdr:pic>
    <xdr:clientData/>
  </xdr:twoCellAnchor>
  <xdr:twoCellAnchor editAs="oneCell">
    <xdr:from>
      <xdr:col>5</xdr:col>
      <xdr:colOff>390526</xdr:colOff>
      <xdr:row>0</xdr:row>
      <xdr:rowOff>85725</xdr:rowOff>
    </xdr:from>
    <xdr:to>
      <xdr:col>9</xdr:col>
      <xdr:colOff>295276</xdr:colOff>
      <xdr:row>1</xdr:row>
      <xdr:rowOff>262890</xdr:rowOff>
    </xdr:to>
    <xdr:pic macro="[0]!Impression"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8550" t="13438" r="8999" b="10625"/>
        <a:stretch/>
      </xdr:blipFill>
      <xdr:spPr>
        <a:xfrm>
          <a:off x="7905751" y="85725"/>
          <a:ext cx="2952750" cy="106299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DTR\03_AFSP\01_MARCHES\MENAGE\March&#233;%20Entretien%20M&#233;nager%20-%2001.01.17-31.12.20\Fiches%20r&#233;sidences%20et%20DPGF%20globale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résidence"/>
      <sheetName val="DPGF Globale"/>
      <sheetName val="Prestations"/>
      <sheetName val="Impression fiches"/>
      <sheetName val="Caractéristiques du patrimoine"/>
      <sheetName val="Révisions tarif"/>
    </sheetNames>
    <sheetDataSet>
      <sheetData sheetId="0" refreshError="1"/>
      <sheetData sheetId="1">
        <row r="3">
          <cell r="C3" t="str">
            <v>N° de groupe</v>
          </cell>
          <cell r="D3" t="str">
            <v>Résidence</v>
          </cell>
          <cell r="E3" t="str">
            <v>Rue</v>
          </cell>
          <cell r="F3" t="str">
            <v>CP</v>
          </cell>
          <cell r="G3" t="str">
            <v>Ville</v>
          </cell>
          <cell r="H3" t="str">
            <v>Nombre de bâtiment(s)</v>
          </cell>
          <cell r="I3" t="str">
            <v>Nombre d'entrée(s)</v>
          </cell>
          <cell r="J3" t="str">
            <v>Nombre d'étages</v>
          </cell>
          <cell r="K3" t="str">
            <v>Nombre de logements</v>
          </cell>
          <cell r="L3" t="str">
            <v>Nombre d'ascenseur(s)</v>
          </cell>
          <cell r="M3" t="str">
            <v>Autres Locaux</v>
          </cell>
          <cell r="N3" t="str">
            <v>Nombre de places de parking</v>
          </cell>
          <cell r="O3" t="str">
            <v>Nettoyage PC intérieures et/ou extérieures</v>
          </cell>
          <cell r="P3" t="str">
            <v>Nettoyage ascenseur</v>
          </cell>
          <cell r="Q3" t="str">
            <v>Ordures ménagères semaine</v>
          </cell>
          <cell r="R3" t="str">
            <v>Ordures ménagères samedi</v>
          </cell>
          <cell r="S3" t="str">
            <v>Nettoyage Parking</v>
          </cell>
          <cell r="T3" t="str">
            <v>Remplacement des ampoules</v>
          </cell>
          <cell r="U3" t="str">
            <v>Prestation OM containers bio déchets</v>
          </cell>
          <cell r="V3" t="str">
            <v>Surveillance du patrimoine</v>
          </cell>
          <cell r="W3" t="str">
            <v>Menus travaux de réparation</v>
          </cell>
          <cell r="X3" t="str">
            <v>Effacement des tags et graffitis</v>
          </cell>
          <cell r="Y3" t="str">
            <v>Nettoyage des bureaux de l'agence</v>
          </cell>
          <cell r="Z3" t="str">
            <v>Encombrants</v>
          </cell>
          <cell r="AA3" t="str">
            <v>Déneigement et salage</v>
          </cell>
          <cell r="AB3" t="str">
            <v>Montant total annuel HT</v>
          </cell>
          <cell r="AC3" t="str">
            <v>Nombre d'heures sur 1 année</v>
          </cell>
          <cell r="AD3" t="str">
            <v>Observations</v>
          </cell>
          <cell r="AF3" t="str">
            <v xml:space="preserve">Appartements entretien ménager récupérable
</v>
          </cell>
          <cell r="AG3" t="str">
            <v>Ratio par appartement</v>
          </cell>
          <cell r="AH3" t="str">
            <v xml:space="preserve">Appartements OM récupérable
</v>
          </cell>
          <cell r="AI3" t="str">
            <v>Ratio par appartement</v>
          </cell>
          <cell r="AJ3" t="str">
            <v xml:space="preserve">Remplacement des ampoules récupérables
</v>
          </cell>
          <cell r="AK3" t="str">
            <v>Ratio par appartement</v>
          </cell>
          <cell r="AL3" t="str">
            <v xml:space="preserve">Parkings récupérable
</v>
          </cell>
          <cell r="AM3" t="str">
            <v>Ratio par parking</v>
          </cell>
          <cell r="AN3" t="str">
            <v xml:space="preserve">Appartements non récupérable
</v>
          </cell>
          <cell r="AO3" t="str">
            <v>Ratio par appartements</v>
          </cell>
          <cell r="AP3" t="str">
            <v>Total</v>
          </cell>
          <cell r="AQ3" t="str">
            <v>Vérification</v>
          </cell>
          <cell r="AS3" t="str">
            <v xml:space="preserve">Appartements récupérable
</v>
          </cell>
          <cell r="AT3" t="str">
            <v xml:space="preserve">Parkings récupérable
</v>
          </cell>
          <cell r="AU3" t="str">
            <v xml:space="preserve">Appartements non récupérable
</v>
          </cell>
          <cell r="AV3" t="str">
            <v>Total</v>
          </cell>
          <cell r="AW3" t="str">
            <v>Vérification</v>
          </cell>
          <cell r="AY3" t="str">
            <v xml:space="preserve">Appartements récupérable HT Trimestriel
</v>
          </cell>
          <cell r="AZ3" t="str">
            <v>Appartements récupérable TTC Trimestriel
200-01</v>
          </cell>
          <cell r="BA3" t="str">
            <v xml:space="preserve">Parkings récupérable HT Trimestriel
</v>
          </cell>
          <cell r="BB3" t="str">
            <v>Parkings récupérable TTC Trimestriel
220-01</v>
          </cell>
          <cell r="BC3" t="str">
            <v xml:space="preserve">Appartements non récupérable HT Trimestriel
</v>
          </cell>
          <cell r="BD3" t="str">
            <v>Appartements non récupérable TTC Trimestriel
200-99</v>
          </cell>
          <cell r="BE3" t="str">
            <v>Total TTC Trimestriel</v>
          </cell>
        </row>
        <row r="4">
          <cell r="AF4" t="str">
            <v>200-01</v>
          </cell>
          <cell r="AH4" t="str">
            <v>200-01</v>
          </cell>
          <cell r="AJ4" t="str">
            <v>200-01</v>
          </cell>
          <cell r="AL4" t="str">
            <v>220-01</v>
          </cell>
          <cell r="AN4" t="str">
            <v>200-99</v>
          </cell>
          <cell r="AS4" t="str">
            <v>200-01</v>
          </cell>
          <cell r="AT4" t="str">
            <v>220-01</v>
          </cell>
          <cell r="AU4" t="str">
            <v>200-99</v>
          </cell>
          <cell r="AY4" t="str">
            <v>200-01</v>
          </cell>
          <cell r="BA4" t="str">
            <v>220-01</v>
          </cell>
          <cell r="BC4" t="str">
            <v>200-99</v>
          </cell>
        </row>
        <row r="5">
          <cell r="C5">
            <v>17</v>
          </cell>
          <cell r="D5" t="str">
            <v>RIGOLES (PLA)</v>
          </cell>
          <cell r="E5" t="str">
            <v>13 rue des rigoles</v>
          </cell>
          <cell r="F5">
            <v>75020</v>
          </cell>
          <cell r="G5" t="str">
            <v>PARIS</v>
          </cell>
          <cell r="H5">
            <v>2</v>
          </cell>
          <cell r="I5">
            <v>2</v>
          </cell>
          <cell r="J5">
            <v>10</v>
          </cell>
          <cell r="K5">
            <v>33</v>
          </cell>
          <cell r="L5">
            <v>2</v>
          </cell>
          <cell r="M5">
            <v>1</v>
          </cell>
          <cell r="N5">
            <v>37</v>
          </cell>
          <cell r="R5">
            <v>467.96</v>
          </cell>
          <cell r="S5">
            <v>639.36</v>
          </cell>
          <cell r="T5">
            <v>1349.4</v>
          </cell>
          <cell r="Z5">
            <v>792</v>
          </cell>
          <cell r="AA5">
            <v>308</v>
          </cell>
          <cell r="AB5">
            <v>3556.7200000000003</v>
          </cell>
          <cell r="AC5">
            <v>199.26</v>
          </cell>
          <cell r="AF5">
            <v>0</v>
          </cell>
          <cell r="AG5" t="str">
            <v/>
          </cell>
          <cell r="AH5">
            <v>467.96</v>
          </cell>
          <cell r="AI5">
            <v>14.18</v>
          </cell>
          <cell r="AJ5">
            <v>1349.4</v>
          </cell>
          <cell r="AK5">
            <v>40.89</v>
          </cell>
          <cell r="AL5">
            <v>639.36</v>
          </cell>
          <cell r="AM5">
            <v>17.28</v>
          </cell>
          <cell r="AN5">
            <v>1100</v>
          </cell>
          <cell r="AO5">
            <v>33.33</v>
          </cell>
          <cell r="AP5">
            <v>3556.7200000000003</v>
          </cell>
          <cell r="AQ5">
            <v>0</v>
          </cell>
          <cell r="AS5">
            <v>1817.3600000000001</v>
          </cell>
          <cell r="AT5">
            <v>639.36</v>
          </cell>
          <cell r="AU5">
            <v>1100</v>
          </cell>
          <cell r="AV5">
            <v>3556.7200000000003</v>
          </cell>
          <cell r="AW5">
            <v>0</v>
          </cell>
          <cell r="AY5">
            <v>454.34</v>
          </cell>
          <cell r="AZ5">
            <v>545.21</v>
          </cell>
          <cell r="BA5">
            <v>159.84</v>
          </cell>
          <cell r="BB5">
            <v>191.81</v>
          </cell>
          <cell r="BC5">
            <v>275</v>
          </cell>
          <cell r="BD5">
            <v>330</v>
          </cell>
          <cell r="BE5">
            <v>1067.0159999999998</v>
          </cell>
        </row>
        <row r="6">
          <cell r="C6">
            <v>18</v>
          </cell>
          <cell r="D6" t="str">
            <v>RIGOLES (PLI)</v>
          </cell>
          <cell r="E6" t="str">
            <v>17 rue des rigoles</v>
          </cell>
          <cell r="F6">
            <v>75020</v>
          </cell>
          <cell r="G6" t="str">
            <v>PARIS</v>
          </cell>
          <cell r="H6">
            <v>1</v>
          </cell>
          <cell r="I6">
            <v>1</v>
          </cell>
          <cell r="J6">
            <v>5</v>
          </cell>
          <cell r="K6">
            <v>26</v>
          </cell>
          <cell r="L6">
            <v>1</v>
          </cell>
          <cell r="M6">
            <v>1</v>
          </cell>
          <cell r="N6">
            <v>27</v>
          </cell>
          <cell r="R6">
            <v>467.96</v>
          </cell>
          <cell r="S6">
            <v>513.22</v>
          </cell>
          <cell r="Z6">
            <v>528</v>
          </cell>
          <cell r="AA6">
            <v>154</v>
          </cell>
          <cell r="AB6">
            <v>1663.18</v>
          </cell>
          <cell r="AC6">
            <v>93.18</v>
          </cell>
          <cell r="AF6">
            <v>0</v>
          </cell>
          <cell r="AG6" t="str">
            <v/>
          </cell>
          <cell r="AH6">
            <v>467.96</v>
          </cell>
          <cell r="AI6">
            <v>18</v>
          </cell>
          <cell r="AJ6">
            <v>0</v>
          </cell>
          <cell r="AK6" t="str">
            <v/>
          </cell>
          <cell r="AL6">
            <v>513.22</v>
          </cell>
          <cell r="AM6">
            <v>19.010000000000002</v>
          </cell>
          <cell r="AN6">
            <v>682</v>
          </cell>
          <cell r="AO6">
            <v>26.23</v>
          </cell>
          <cell r="AP6">
            <v>1663.18</v>
          </cell>
          <cell r="AQ6">
            <v>0</v>
          </cell>
          <cell r="AS6">
            <v>467.96</v>
          </cell>
          <cell r="AT6">
            <v>513.22</v>
          </cell>
          <cell r="AU6">
            <v>682</v>
          </cell>
          <cell r="AV6">
            <v>1663.18</v>
          </cell>
          <cell r="AW6">
            <v>0</v>
          </cell>
          <cell r="AY6">
            <v>116.99</v>
          </cell>
          <cell r="AZ6">
            <v>140.38999999999999</v>
          </cell>
          <cell r="BA6">
            <v>128.31</v>
          </cell>
          <cell r="BB6">
            <v>153.97</v>
          </cell>
          <cell r="BC6">
            <v>170.5</v>
          </cell>
          <cell r="BD6">
            <v>204.6</v>
          </cell>
          <cell r="BE6">
            <v>498.96</v>
          </cell>
        </row>
        <row r="7">
          <cell r="C7">
            <v>25</v>
          </cell>
          <cell r="D7" t="str">
            <v>MORET</v>
          </cell>
          <cell r="E7" t="str">
            <v>16 rue moret</v>
          </cell>
          <cell r="F7">
            <v>75011</v>
          </cell>
          <cell r="G7" t="str">
            <v>PARIS</v>
          </cell>
          <cell r="H7">
            <v>1</v>
          </cell>
          <cell r="I7">
            <v>1</v>
          </cell>
          <cell r="J7">
            <v>5</v>
          </cell>
          <cell r="K7">
            <v>14</v>
          </cell>
          <cell r="L7">
            <v>1</v>
          </cell>
          <cell r="M7">
            <v>1</v>
          </cell>
          <cell r="N7">
            <v>8</v>
          </cell>
          <cell r="O7">
            <v>1674.65</v>
          </cell>
          <cell r="P7">
            <v>280.8</v>
          </cell>
          <cell r="Q7">
            <v>673.92</v>
          </cell>
          <cell r="S7">
            <v>165.88800000000001</v>
          </cell>
          <cell r="Z7">
            <v>264</v>
          </cell>
          <cell r="AA7">
            <v>77</v>
          </cell>
          <cell r="AB7">
            <v>3136.2579999999998</v>
          </cell>
          <cell r="AC7">
            <v>175.7</v>
          </cell>
          <cell r="AF7">
            <v>1955.45</v>
          </cell>
          <cell r="AG7">
            <v>139.68</v>
          </cell>
          <cell r="AH7">
            <v>673.92</v>
          </cell>
          <cell r="AI7">
            <v>48.14</v>
          </cell>
          <cell r="AJ7">
            <v>0</v>
          </cell>
          <cell r="AK7" t="str">
            <v/>
          </cell>
          <cell r="AL7">
            <v>165.88800000000001</v>
          </cell>
          <cell r="AM7">
            <v>20.74</v>
          </cell>
          <cell r="AN7">
            <v>341</v>
          </cell>
          <cell r="AO7">
            <v>24.36</v>
          </cell>
          <cell r="AP7">
            <v>3136.2579999999998</v>
          </cell>
          <cell r="AQ7">
            <v>0</v>
          </cell>
          <cell r="AS7">
            <v>2629.37</v>
          </cell>
          <cell r="AT7">
            <v>165.88800000000001</v>
          </cell>
          <cell r="AU7">
            <v>341</v>
          </cell>
          <cell r="AV7">
            <v>3136.2579999999998</v>
          </cell>
          <cell r="AW7">
            <v>0</v>
          </cell>
          <cell r="AY7">
            <v>657.34</v>
          </cell>
          <cell r="AZ7">
            <v>788.81</v>
          </cell>
          <cell r="BA7">
            <v>41.47</v>
          </cell>
          <cell r="BB7">
            <v>49.76</v>
          </cell>
          <cell r="BC7">
            <v>85.25</v>
          </cell>
          <cell r="BD7">
            <v>102.3</v>
          </cell>
          <cell r="BE7">
            <v>940.87200000000007</v>
          </cell>
        </row>
        <row r="8">
          <cell r="C8">
            <v>28</v>
          </cell>
          <cell r="D8" t="str">
            <v>OBERKAMPF</v>
          </cell>
          <cell r="E8" t="str">
            <v>155 rue oberkampf</v>
          </cell>
          <cell r="F8">
            <v>75011</v>
          </cell>
          <cell r="G8" t="str">
            <v>PARIS</v>
          </cell>
          <cell r="H8">
            <v>2</v>
          </cell>
          <cell r="I8">
            <v>1</v>
          </cell>
          <cell r="J8">
            <v>8</v>
          </cell>
          <cell r="K8">
            <v>11</v>
          </cell>
          <cell r="L8">
            <v>1</v>
          </cell>
          <cell r="M8">
            <v>1</v>
          </cell>
          <cell r="N8">
            <v>0</v>
          </cell>
          <cell r="O8">
            <v>2158.29</v>
          </cell>
          <cell r="P8">
            <v>245.70000000000002</v>
          </cell>
          <cell r="Q8">
            <v>589.68000000000006</v>
          </cell>
          <cell r="Z8">
            <v>264</v>
          </cell>
          <cell r="AA8">
            <v>77</v>
          </cell>
          <cell r="AB8">
            <v>3334.67</v>
          </cell>
          <cell r="AC8">
            <v>186.82</v>
          </cell>
          <cell r="AF8">
            <v>2403.9899999999998</v>
          </cell>
          <cell r="AG8">
            <v>218.54</v>
          </cell>
          <cell r="AH8">
            <v>589.68000000000006</v>
          </cell>
          <cell r="AI8">
            <v>53.61</v>
          </cell>
          <cell r="AJ8">
            <v>0</v>
          </cell>
          <cell r="AK8" t="str">
            <v/>
          </cell>
          <cell r="AL8">
            <v>0</v>
          </cell>
          <cell r="AM8" t="str">
            <v/>
          </cell>
          <cell r="AN8">
            <v>341</v>
          </cell>
          <cell r="AO8">
            <v>31</v>
          </cell>
          <cell r="AP8">
            <v>3334.67</v>
          </cell>
          <cell r="AQ8">
            <v>0</v>
          </cell>
          <cell r="AS8">
            <v>2993.67</v>
          </cell>
          <cell r="AT8">
            <v>0</v>
          </cell>
          <cell r="AU8">
            <v>341</v>
          </cell>
          <cell r="AV8">
            <v>3334.67</v>
          </cell>
          <cell r="AW8">
            <v>0</v>
          </cell>
          <cell r="AY8">
            <v>748.42</v>
          </cell>
          <cell r="AZ8">
            <v>898.1</v>
          </cell>
          <cell r="BA8">
            <v>0</v>
          </cell>
          <cell r="BB8">
            <v>0</v>
          </cell>
          <cell r="BC8">
            <v>85.25</v>
          </cell>
          <cell r="BD8">
            <v>102.3</v>
          </cell>
          <cell r="BE8">
            <v>1000.4039999999999</v>
          </cell>
        </row>
        <row r="9">
          <cell r="C9">
            <v>29</v>
          </cell>
          <cell r="D9" t="str">
            <v>MARAICHERS</v>
          </cell>
          <cell r="E9" t="str">
            <v>55 rue des maraichers</v>
          </cell>
          <cell r="F9">
            <v>75020</v>
          </cell>
          <cell r="G9" t="str">
            <v>PARIS</v>
          </cell>
          <cell r="H9">
            <v>1</v>
          </cell>
          <cell r="I9">
            <v>1</v>
          </cell>
          <cell r="J9">
            <v>5</v>
          </cell>
          <cell r="K9">
            <v>10</v>
          </cell>
          <cell r="L9">
            <v>1</v>
          </cell>
          <cell r="M9">
            <v>1</v>
          </cell>
          <cell r="N9">
            <v>0</v>
          </cell>
          <cell r="O9">
            <v>1834.3188</v>
          </cell>
          <cell r="P9">
            <v>285.48</v>
          </cell>
          <cell r="Q9">
            <v>685.15200000000004</v>
          </cell>
          <cell r="T9">
            <v>1349.4</v>
          </cell>
          <cell r="Z9">
            <v>264</v>
          </cell>
          <cell r="AA9">
            <v>77</v>
          </cell>
          <cell r="AB9">
            <v>4495.3508000000002</v>
          </cell>
          <cell r="AC9">
            <v>251.84</v>
          </cell>
          <cell r="AF9">
            <v>2119.7988</v>
          </cell>
          <cell r="AG9">
            <v>211.98</v>
          </cell>
          <cell r="AH9">
            <v>685.15200000000004</v>
          </cell>
          <cell r="AI9">
            <v>68.52</v>
          </cell>
          <cell r="AJ9">
            <v>1349.4</v>
          </cell>
          <cell r="AK9">
            <v>134.94</v>
          </cell>
          <cell r="AL9">
            <v>0</v>
          </cell>
          <cell r="AM9" t="str">
            <v/>
          </cell>
          <cell r="AN9">
            <v>341</v>
          </cell>
          <cell r="AO9">
            <v>34.1</v>
          </cell>
          <cell r="AP9">
            <v>4495.3508000000002</v>
          </cell>
          <cell r="AQ9">
            <v>0</v>
          </cell>
          <cell r="AS9">
            <v>4154.3508000000002</v>
          </cell>
          <cell r="AT9">
            <v>0</v>
          </cell>
          <cell r="AU9">
            <v>341</v>
          </cell>
          <cell r="AV9">
            <v>4495.3508000000002</v>
          </cell>
          <cell r="AW9">
            <v>0</v>
          </cell>
          <cell r="AY9">
            <v>1038.5899999999999</v>
          </cell>
          <cell r="AZ9">
            <v>1246.31</v>
          </cell>
          <cell r="BA9">
            <v>0</v>
          </cell>
          <cell r="BB9">
            <v>0</v>
          </cell>
          <cell r="BC9">
            <v>85.25</v>
          </cell>
          <cell r="BD9">
            <v>102.3</v>
          </cell>
          <cell r="BE9">
            <v>1348.6079999999999</v>
          </cell>
        </row>
        <row r="10">
          <cell r="C10">
            <v>36</v>
          </cell>
          <cell r="D10" t="str">
            <v>PA-CHAT (RUE DE CHATILLON</v>
          </cell>
          <cell r="E10" t="str">
            <v>15 rue de chatillon</v>
          </cell>
          <cell r="F10">
            <v>75014</v>
          </cell>
          <cell r="G10" t="str">
            <v>PARIS</v>
          </cell>
          <cell r="H10">
            <v>1</v>
          </cell>
          <cell r="I10">
            <v>1</v>
          </cell>
          <cell r="J10">
            <v>4</v>
          </cell>
          <cell r="K10">
            <v>18</v>
          </cell>
          <cell r="L10">
            <v>1</v>
          </cell>
          <cell r="M10">
            <v>1</v>
          </cell>
          <cell r="N10">
            <v>20</v>
          </cell>
          <cell r="O10">
            <v>2199.64</v>
          </cell>
          <cell r="P10">
            <v>244.92</v>
          </cell>
          <cell r="Q10">
            <v>2688.07</v>
          </cell>
          <cell r="S10">
            <v>1106.44</v>
          </cell>
          <cell r="AA10">
            <v>50.8</v>
          </cell>
          <cell r="AB10">
            <v>6289.87</v>
          </cell>
          <cell r="AC10">
            <v>272.08999999999997</v>
          </cell>
          <cell r="AF10">
            <v>2444.56</v>
          </cell>
          <cell r="AG10">
            <v>135.81</v>
          </cell>
          <cell r="AH10">
            <v>2688.07</v>
          </cell>
          <cell r="AI10">
            <v>149.34</v>
          </cell>
          <cell r="AJ10">
            <v>0</v>
          </cell>
          <cell r="AK10" t="str">
            <v/>
          </cell>
          <cell r="AL10">
            <v>1106.44</v>
          </cell>
          <cell r="AM10">
            <v>55.32</v>
          </cell>
          <cell r="AN10">
            <v>50.8</v>
          </cell>
          <cell r="AO10">
            <v>2.82</v>
          </cell>
          <cell r="AP10">
            <v>6289.87</v>
          </cell>
          <cell r="AQ10">
            <v>0</v>
          </cell>
          <cell r="AS10">
            <v>5284.5859765380992</v>
          </cell>
          <cell r="AT10">
            <v>1139.1971188027999</v>
          </cell>
          <cell r="AU10">
            <v>52.303978195999996</v>
          </cell>
          <cell r="AV10">
            <v>6476.087073536899</v>
          </cell>
          <cell r="AW10">
            <v>186.21707353689908</v>
          </cell>
          <cell r="AY10">
            <v>1321.15</v>
          </cell>
          <cell r="AZ10">
            <v>1585.38</v>
          </cell>
          <cell r="BA10">
            <v>284.8</v>
          </cell>
          <cell r="BB10">
            <v>341.76</v>
          </cell>
          <cell r="BC10">
            <v>13.08</v>
          </cell>
          <cell r="BD10">
            <v>15.7</v>
          </cell>
          <cell r="BE10">
            <v>1942.8359999999998</v>
          </cell>
        </row>
        <row r="11">
          <cell r="C11">
            <v>37</v>
          </cell>
          <cell r="D11" t="str">
            <v>93 MOUCHEZ-2 B CREDIT LYONNAIS</v>
          </cell>
          <cell r="E11" t="str">
            <v>93b rue de l'amiral mouchez</v>
          </cell>
          <cell r="F11">
            <v>75013</v>
          </cell>
          <cell r="G11" t="str">
            <v>PARIS</v>
          </cell>
          <cell r="H11">
            <v>1</v>
          </cell>
          <cell r="I11">
            <v>1</v>
          </cell>
          <cell r="J11">
            <v>3</v>
          </cell>
          <cell r="K11">
            <v>9</v>
          </cell>
          <cell r="L11">
            <v>1</v>
          </cell>
          <cell r="M11">
            <v>1</v>
          </cell>
          <cell r="N11">
            <v>0</v>
          </cell>
          <cell r="O11">
            <v>1115.1113697656272</v>
          </cell>
          <cell r="P11">
            <v>133.81336437187528</v>
          </cell>
          <cell r="Q11">
            <v>2010.8</v>
          </cell>
          <cell r="AA11">
            <v>34.475999999999999</v>
          </cell>
          <cell r="AB11">
            <v>3294.2007341375024</v>
          </cell>
          <cell r="AC11">
            <v>252.71</v>
          </cell>
          <cell r="AF11">
            <v>1248.9247341375024</v>
          </cell>
          <cell r="AG11">
            <v>138.77000000000001</v>
          </cell>
          <cell r="AH11">
            <v>2010.8</v>
          </cell>
          <cell r="AI11">
            <v>223.42</v>
          </cell>
          <cell r="AJ11">
            <v>0</v>
          </cell>
          <cell r="AK11" t="str">
            <v/>
          </cell>
          <cell r="AL11">
            <v>0</v>
          </cell>
          <cell r="AM11" t="str">
            <v/>
          </cell>
          <cell r="AN11">
            <v>34.475999999999999</v>
          </cell>
          <cell r="AO11">
            <v>3.83</v>
          </cell>
          <cell r="AP11">
            <v>3294.2007341375024</v>
          </cell>
          <cell r="AQ11">
            <v>0</v>
          </cell>
          <cell r="AS11">
            <v>3259.7247341375023</v>
          </cell>
          <cell r="AT11">
            <v>0</v>
          </cell>
          <cell r="AU11">
            <v>34.475999999999999</v>
          </cell>
          <cell r="AV11">
            <v>3294.2007341375024</v>
          </cell>
          <cell r="AW11">
            <v>0</v>
          </cell>
          <cell r="AY11">
            <v>814.93</v>
          </cell>
          <cell r="AZ11">
            <v>977.92</v>
          </cell>
          <cell r="BA11">
            <v>0</v>
          </cell>
          <cell r="BB11">
            <v>0</v>
          </cell>
          <cell r="BC11">
            <v>8.6199999999999992</v>
          </cell>
          <cell r="BD11">
            <v>10.34</v>
          </cell>
          <cell r="BE11">
            <v>988.25999999999988</v>
          </cell>
        </row>
        <row r="12">
          <cell r="C12">
            <v>38</v>
          </cell>
          <cell r="D12" t="str">
            <v>PETITES ECURIES</v>
          </cell>
          <cell r="E12" t="str">
            <v>15 cour des petites ecuries</v>
          </cell>
          <cell r="F12">
            <v>75010</v>
          </cell>
          <cell r="G12" t="str">
            <v>PARIS</v>
          </cell>
          <cell r="H12">
            <v>1</v>
          </cell>
          <cell r="I12">
            <v>1</v>
          </cell>
          <cell r="J12">
            <v>4</v>
          </cell>
          <cell r="K12">
            <v>16</v>
          </cell>
          <cell r="L12">
            <v>1</v>
          </cell>
          <cell r="M12">
            <v>1</v>
          </cell>
          <cell r="N12">
            <v>16</v>
          </cell>
          <cell r="Q12">
            <v>1347.84</v>
          </cell>
          <cell r="R12">
            <v>467.96</v>
          </cell>
          <cell r="S12">
            <v>0</v>
          </cell>
          <cell r="Z12">
            <v>264</v>
          </cell>
          <cell r="AA12">
            <v>77</v>
          </cell>
          <cell r="AB12">
            <v>2156.8000000000002</v>
          </cell>
          <cell r="AC12">
            <v>120.83</v>
          </cell>
          <cell r="AF12">
            <v>0</v>
          </cell>
          <cell r="AG12" t="str">
            <v/>
          </cell>
          <cell r="AH12">
            <v>1815.8</v>
          </cell>
          <cell r="AI12">
            <v>113.49</v>
          </cell>
          <cell r="AJ12">
            <v>0</v>
          </cell>
          <cell r="AK12" t="str">
            <v/>
          </cell>
          <cell r="AL12">
            <v>0</v>
          </cell>
          <cell r="AM12" t="str">
            <v/>
          </cell>
          <cell r="AN12">
            <v>341</v>
          </cell>
          <cell r="AO12">
            <v>21.31</v>
          </cell>
          <cell r="AP12">
            <v>2156.8000000000002</v>
          </cell>
          <cell r="AQ12">
            <v>0</v>
          </cell>
          <cell r="AS12">
            <v>1815.8</v>
          </cell>
          <cell r="AT12">
            <v>0</v>
          </cell>
          <cell r="AU12">
            <v>341</v>
          </cell>
          <cell r="AV12">
            <v>2156.8000000000002</v>
          </cell>
          <cell r="AW12">
            <v>0</v>
          </cell>
          <cell r="AY12">
            <v>453.95</v>
          </cell>
          <cell r="AZ12">
            <v>544.74</v>
          </cell>
          <cell r="BA12">
            <v>0</v>
          </cell>
          <cell r="BB12">
            <v>0</v>
          </cell>
          <cell r="BC12">
            <v>85.25</v>
          </cell>
          <cell r="BD12">
            <v>102.3</v>
          </cell>
          <cell r="BE12">
            <v>647.04000000000008</v>
          </cell>
        </row>
        <row r="13">
          <cell r="C13">
            <v>39</v>
          </cell>
          <cell r="D13" t="str">
            <v>ORDENER</v>
          </cell>
          <cell r="E13" t="str">
            <v>31 rue ordener</v>
          </cell>
          <cell r="F13">
            <v>75018</v>
          </cell>
          <cell r="G13" t="str">
            <v>PARIS</v>
          </cell>
          <cell r="H13">
            <v>1</v>
          </cell>
          <cell r="I13">
            <v>1</v>
          </cell>
          <cell r="J13">
            <v>5</v>
          </cell>
          <cell r="K13">
            <v>12</v>
          </cell>
          <cell r="L13">
            <v>1</v>
          </cell>
          <cell r="M13">
            <v>1</v>
          </cell>
          <cell r="N13">
            <v>14</v>
          </cell>
          <cell r="O13">
            <v>2565.879265091864</v>
          </cell>
          <cell r="P13">
            <v>321.41732283464563</v>
          </cell>
          <cell r="Q13">
            <v>1282.9396325459318</v>
          </cell>
          <cell r="S13">
            <v>521.73228346456688</v>
          </cell>
          <cell r="AA13">
            <v>33.799999999999997</v>
          </cell>
          <cell r="AB13">
            <v>4725.7685039370081</v>
          </cell>
          <cell r="AC13">
            <v>249.44</v>
          </cell>
          <cell r="AF13">
            <v>2887.2965879265098</v>
          </cell>
          <cell r="AG13">
            <v>240.61</v>
          </cell>
          <cell r="AH13">
            <v>1282.9396325459318</v>
          </cell>
          <cell r="AI13">
            <v>106.91</v>
          </cell>
          <cell r="AJ13">
            <v>0</v>
          </cell>
          <cell r="AK13" t="str">
            <v/>
          </cell>
          <cell r="AL13">
            <v>521.73228346456688</v>
          </cell>
          <cell r="AM13">
            <v>37.270000000000003</v>
          </cell>
          <cell r="AN13">
            <v>33.799999999999997</v>
          </cell>
          <cell r="AO13">
            <v>2.82</v>
          </cell>
          <cell r="AP13">
            <v>4725.7685039370081</v>
          </cell>
          <cell r="AQ13">
            <v>0</v>
          </cell>
          <cell r="AS13">
            <v>4293.6996918850391</v>
          </cell>
          <cell r="AT13">
            <v>537.17862162362201</v>
          </cell>
          <cell r="AU13">
            <v>34.800678405999996</v>
          </cell>
          <cell r="AV13">
            <v>4865.6789919146613</v>
          </cell>
          <cell r="AW13">
            <v>139.91048797765325</v>
          </cell>
          <cell r="AY13">
            <v>1073.42</v>
          </cell>
          <cell r="AZ13">
            <v>1288.0999999999999</v>
          </cell>
          <cell r="BA13">
            <v>134.29</v>
          </cell>
          <cell r="BB13">
            <v>161.15</v>
          </cell>
          <cell r="BC13">
            <v>8.6999999999999993</v>
          </cell>
          <cell r="BD13">
            <v>10.44</v>
          </cell>
          <cell r="BE13">
            <v>1459.692</v>
          </cell>
        </row>
        <row r="14">
          <cell r="C14">
            <v>40</v>
          </cell>
          <cell r="D14" t="str">
            <v>CEVENNES</v>
          </cell>
          <cell r="E14" t="str">
            <v>40 rue des cevennes</v>
          </cell>
          <cell r="F14">
            <v>75015</v>
          </cell>
          <cell r="G14" t="str">
            <v>PARIS</v>
          </cell>
          <cell r="H14">
            <v>1</v>
          </cell>
          <cell r="I14">
            <v>1</v>
          </cell>
          <cell r="J14">
            <v>7</v>
          </cell>
          <cell r="K14">
            <v>28</v>
          </cell>
          <cell r="L14">
            <v>1</v>
          </cell>
          <cell r="M14">
            <v>1</v>
          </cell>
          <cell r="N14">
            <v>33</v>
          </cell>
          <cell r="O14">
            <v>2656.64</v>
          </cell>
          <cell r="P14">
            <v>408.2</v>
          </cell>
          <cell r="Q14">
            <v>2688.4</v>
          </cell>
          <cell r="S14">
            <v>937.19999999999993</v>
          </cell>
          <cell r="AA14">
            <v>79</v>
          </cell>
          <cell r="AB14">
            <v>6769.44</v>
          </cell>
          <cell r="AC14">
            <v>345.01</v>
          </cell>
          <cell r="AF14">
            <v>3064.8399999999997</v>
          </cell>
          <cell r="AG14">
            <v>109.46</v>
          </cell>
          <cell r="AH14">
            <v>2688.4</v>
          </cell>
          <cell r="AI14">
            <v>96.01</v>
          </cell>
          <cell r="AJ14">
            <v>0</v>
          </cell>
          <cell r="AK14" t="str">
            <v/>
          </cell>
          <cell r="AL14">
            <v>937.19999999999993</v>
          </cell>
          <cell r="AM14">
            <v>28.4</v>
          </cell>
          <cell r="AN14">
            <v>79</v>
          </cell>
          <cell r="AO14">
            <v>2.82</v>
          </cell>
          <cell r="AP14">
            <v>6769.44</v>
          </cell>
          <cell r="AQ14">
            <v>0</v>
          </cell>
          <cell r="AS14">
            <v>5923.5696755188001</v>
          </cell>
          <cell r="AT14">
            <v>964.94662136399984</v>
          </cell>
          <cell r="AU14">
            <v>81.33886373</v>
          </cell>
          <cell r="AV14">
            <v>6969.8551606128003</v>
          </cell>
          <cell r="AW14">
            <v>200.41516061280072</v>
          </cell>
          <cell r="AY14">
            <v>1480.89</v>
          </cell>
          <cell r="AZ14">
            <v>1777.07</v>
          </cell>
          <cell r="BA14">
            <v>241.24</v>
          </cell>
          <cell r="BB14">
            <v>289.49</v>
          </cell>
          <cell r="BC14">
            <v>20.329999999999998</v>
          </cell>
          <cell r="BD14">
            <v>24.4</v>
          </cell>
          <cell r="BE14">
            <v>2090.9519999999998</v>
          </cell>
        </row>
        <row r="15">
          <cell r="C15">
            <v>49</v>
          </cell>
          <cell r="D15" t="str">
            <v>CHÂTEAU DES RENTIERS</v>
          </cell>
          <cell r="E15" t="str">
            <v>60 rue du chateau des rentiers</v>
          </cell>
          <cell r="F15">
            <v>75013</v>
          </cell>
          <cell r="G15" t="str">
            <v>PARIS</v>
          </cell>
          <cell r="H15">
            <v>4</v>
          </cell>
          <cell r="I15">
            <v>1</v>
          </cell>
          <cell r="J15">
            <v>12</v>
          </cell>
          <cell r="K15">
            <v>35</v>
          </cell>
          <cell r="L15">
            <v>1</v>
          </cell>
          <cell r="M15">
            <v>1</v>
          </cell>
          <cell r="N15">
            <v>35</v>
          </cell>
          <cell r="O15">
            <v>5989.27</v>
          </cell>
          <cell r="P15">
            <v>334.53341092968822</v>
          </cell>
          <cell r="Q15">
            <v>2787.778424414068</v>
          </cell>
          <cell r="S15">
            <v>815</v>
          </cell>
          <cell r="AA15">
            <v>34.475999999999999</v>
          </cell>
          <cell r="AB15">
            <v>9961.0578353437577</v>
          </cell>
          <cell r="AC15">
            <v>675.33</v>
          </cell>
          <cell r="AF15">
            <v>6323.8034109296887</v>
          </cell>
          <cell r="AG15">
            <v>180.68</v>
          </cell>
          <cell r="AH15">
            <v>2787.778424414068</v>
          </cell>
          <cell r="AI15">
            <v>79.650000000000006</v>
          </cell>
          <cell r="AJ15">
            <v>0</v>
          </cell>
          <cell r="AK15" t="str">
            <v/>
          </cell>
          <cell r="AL15">
            <v>815</v>
          </cell>
          <cell r="AM15">
            <v>23.29</v>
          </cell>
          <cell r="AN15">
            <v>34.475999999999999</v>
          </cell>
          <cell r="AO15">
            <v>0.99</v>
          </cell>
          <cell r="AP15">
            <v>9961.0578353437577</v>
          </cell>
          <cell r="AQ15">
            <v>0</v>
          </cell>
          <cell r="AS15">
            <v>9111.5818353437571</v>
          </cell>
          <cell r="AT15">
            <v>815</v>
          </cell>
          <cell r="AU15">
            <v>34.475999999999999</v>
          </cell>
          <cell r="AV15">
            <v>9961.0578353437577</v>
          </cell>
          <cell r="AW15">
            <v>0</v>
          </cell>
          <cell r="AY15">
            <v>2277.9</v>
          </cell>
          <cell r="AZ15">
            <v>2733.48</v>
          </cell>
          <cell r="BA15">
            <v>203.75</v>
          </cell>
          <cell r="BB15">
            <v>244.5</v>
          </cell>
          <cell r="BC15">
            <v>8.6199999999999992</v>
          </cell>
          <cell r="BD15">
            <v>10.34</v>
          </cell>
          <cell r="BE15">
            <v>2988.3240000000001</v>
          </cell>
        </row>
        <row r="16">
          <cell r="C16">
            <v>51</v>
          </cell>
          <cell r="D16" t="str">
            <v>PANOYAUX DURIS</v>
          </cell>
          <cell r="E16" t="str">
            <v>35-43 rue Duris</v>
          </cell>
          <cell r="F16">
            <v>75020</v>
          </cell>
          <cell r="G16" t="str">
            <v>PARIS</v>
          </cell>
          <cell r="H16">
            <v>5</v>
          </cell>
          <cell r="I16">
            <v>5</v>
          </cell>
          <cell r="J16">
            <v>50</v>
          </cell>
          <cell r="K16">
            <v>225</v>
          </cell>
          <cell r="L16">
            <v>5</v>
          </cell>
          <cell r="M16">
            <v>4</v>
          </cell>
          <cell r="N16">
            <v>0</v>
          </cell>
          <cell r="O16">
            <v>47960</v>
          </cell>
          <cell r="Q16">
            <v>2200</v>
          </cell>
          <cell r="AB16">
            <v>50160</v>
          </cell>
          <cell r="AC16">
            <v>2280</v>
          </cell>
          <cell r="AF16">
            <v>47960</v>
          </cell>
          <cell r="AG16">
            <v>213.16</v>
          </cell>
          <cell r="AH16">
            <v>2200</v>
          </cell>
          <cell r="AI16">
            <v>9.7799999999999994</v>
          </cell>
          <cell r="AJ16">
            <v>0</v>
          </cell>
          <cell r="AK16" t="str">
            <v/>
          </cell>
          <cell r="AL16">
            <v>0</v>
          </cell>
          <cell r="AM16" t="str">
            <v/>
          </cell>
          <cell r="AN16">
            <v>0</v>
          </cell>
          <cell r="AO16" t="str">
            <v/>
          </cell>
          <cell r="AP16">
            <v>50160</v>
          </cell>
          <cell r="AQ16">
            <v>0</v>
          </cell>
          <cell r="AS16">
            <v>50160</v>
          </cell>
          <cell r="AT16">
            <v>0</v>
          </cell>
          <cell r="AU16">
            <v>0</v>
          </cell>
          <cell r="AV16">
            <v>50160</v>
          </cell>
          <cell r="AW16">
            <v>0</v>
          </cell>
          <cell r="AY16">
            <v>4180</v>
          </cell>
          <cell r="BA16">
            <v>0</v>
          </cell>
          <cell r="BC16">
            <v>0</v>
          </cell>
          <cell r="BE16">
            <v>4180</v>
          </cell>
        </row>
        <row r="17">
          <cell r="C17">
            <v>53</v>
          </cell>
          <cell r="D17" t="str">
            <v>SERURIER</v>
          </cell>
          <cell r="E17" t="str">
            <v>169-175 boulevard serurier</v>
          </cell>
          <cell r="F17">
            <v>75019</v>
          </cell>
          <cell r="G17" t="str">
            <v>PARIS</v>
          </cell>
          <cell r="H17">
            <v>1</v>
          </cell>
          <cell r="I17">
            <v>4</v>
          </cell>
          <cell r="J17" t="str">
            <v>8+8+8+8</v>
          </cell>
          <cell r="K17">
            <v>133</v>
          </cell>
          <cell r="L17">
            <v>4</v>
          </cell>
          <cell r="M17">
            <v>1</v>
          </cell>
          <cell r="N17">
            <v>0</v>
          </cell>
          <cell r="O17">
            <v>9768.48</v>
          </cell>
          <cell r="P17">
            <v>1630.2</v>
          </cell>
          <cell r="Q17">
            <v>4399.2</v>
          </cell>
          <cell r="R17">
            <v>4676.3999999999996</v>
          </cell>
          <cell r="AA17">
            <v>375.1</v>
          </cell>
          <cell r="AB17">
            <v>20849.379999999997</v>
          </cell>
          <cell r="AC17">
            <v>1129.8699999999999</v>
          </cell>
          <cell r="AF17">
            <v>11398.68</v>
          </cell>
          <cell r="AG17">
            <v>85.7</v>
          </cell>
          <cell r="AH17">
            <v>9075.5999999999985</v>
          </cell>
          <cell r="AI17">
            <v>68.239999999999995</v>
          </cell>
          <cell r="AJ17">
            <v>0</v>
          </cell>
          <cell r="AK17" t="str">
            <v/>
          </cell>
          <cell r="AL17">
            <v>0</v>
          </cell>
          <cell r="AM17" t="str">
            <v/>
          </cell>
          <cell r="AN17">
            <v>375.1</v>
          </cell>
          <cell r="AO17">
            <v>2.82</v>
          </cell>
          <cell r="AP17">
            <v>20849.379999999997</v>
          </cell>
          <cell r="AQ17">
            <v>0</v>
          </cell>
          <cell r="AS17">
            <v>21080.438872023595</v>
          </cell>
          <cell r="AT17">
            <v>0</v>
          </cell>
          <cell r="AU17">
            <v>386.20516183699999</v>
          </cell>
          <cell r="AV17">
            <v>21466.644033860593</v>
          </cell>
          <cell r="AW17">
            <v>617.2640338605961</v>
          </cell>
          <cell r="AY17">
            <v>5270.11</v>
          </cell>
          <cell r="AZ17">
            <v>6324.13</v>
          </cell>
          <cell r="BA17">
            <v>0</v>
          </cell>
          <cell r="BB17">
            <v>0</v>
          </cell>
          <cell r="BC17">
            <v>96.55</v>
          </cell>
          <cell r="BD17">
            <v>115.86</v>
          </cell>
          <cell r="BE17">
            <v>6439.9919999999993</v>
          </cell>
        </row>
        <row r="18">
          <cell r="C18">
            <v>64</v>
          </cell>
          <cell r="D18" t="str">
            <v>CHEVALERET</v>
          </cell>
          <cell r="E18" t="str">
            <v>3-9 rue du chevaleret - 1-3-3bis-3ter rue eugène oudine</v>
          </cell>
          <cell r="F18">
            <v>75013</v>
          </cell>
          <cell r="G18" t="str">
            <v>PARIS</v>
          </cell>
          <cell r="H18">
            <v>8</v>
          </cell>
          <cell r="I18">
            <v>8</v>
          </cell>
          <cell r="J18">
            <v>74</v>
          </cell>
          <cell r="K18">
            <v>243</v>
          </cell>
          <cell r="L18">
            <v>8</v>
          </cell>
          <cell r="M18">
            <v>8</v>
          </cell>
          <cell r="N18">
            <v>0</v>
          </cell>
          <cell r="O18">
            <v>27102.18</v>
          </cell>
          <cell r="P18">
            <v>4196.2379071319783</v>
          </cell>
          <cell r="Q18">
            <v>25497.970511861731</v>
          </cell>
          <cell r="R18">
            <v>5099.5975609756097</v>
          </cell>
          <cell r="AA18">
            <v>275.80799999999999</v>
          </cell>
          <cell r="AB18">
            <v>62171.793979969319</v>
          </cell>
          <cell r="AC18">
            <v>4419.3500000000004</v>
          </cell>
          <cell r="AF18">
            <v>31298.417907131978</v>
          </cell>
          <cell r="AG18">
            <v>128.80000000000001</v>
          </cell>
          <cell r="AH18">
            <v>30597.568072837341</v>
          </cell>
          <cell r="AI18">
            <v>125.92</v>
          </cell>
          <cell r="AJ18">
            <v>0</v>
          </cell>
          <cell r="AK18" t="str">
            <v/>
          </cell>
          <cell r="AL18">
            <v>0</v>
          </cell>
          <cell r="AM18" t="str">
            <v/>
          </cell>
          <cell r="AN18">
            <v>275.80799999999999</v>
          </cell>
          <cell r="AO18">
            <v>1.1399999999999999</v>
          </cell>
          <cell r="AP18">
            <v>62171.793979969319</v>
          </cell>
          <cell r="AQ18">
            <v>0</v>
          </cell>
          <cell r="AS18">
            <v>61895.985979969322</v>
          </cell>
          <cell r="AT18">
            <v>0</v>
          </cell>
          <cell r="AU18">
            <v>275.80799999999999</v>
          </cell>
          <cell r="AV18">
            <v>62171.793979969319</v>
          </cell>
          <cell r="AW18">
            <v>0</v>
          </cell>
          <cell r="AY18">
            <v>15474</v>
          </cell>
          <cell r="AZ18">
            <v>18568.8</v>
          </cell>
          <cell r="BA18">
            <v>0</v>
          </cell>
          <cell r="BB18">
            <v>0</v>
          </cell>
          <cell r="BC18">
            <v>68.95</v>
          </cell>
          <cell r="BD18">
            <v>82.74</v>
          </cell>
          <cell r="BE18">
            <v>18651.54</v>
          </cell>
        </row>
        <row r="19">
          <cell r="C19">
            <v>73</v>
          </cell>
          <cell r="D19" t="str">
            <v>HEBRARD</v>
          </cell>
          <cell r="E19" t="str">
            <v>17 passage hebrard</v>
          </cell>
          <cell r="F19">
            <v>75010</v>
          </cell>
          <cell r="G19" t="str">
            <v>PARIS</v>
          </cell>
          <cell r="H19">
            <v>1</v>
          </cell>
          <cell r="I19">
            <v>1</v>
          </cell>
          <cell r="J19">
            <v>4</v>
          </cell>
          <cell r="K19">
            <v>28</v>
          </cell>
          <cell r="L19">
            <v>1</v>
          </cell>
          <cell r="M19">
            <v>2</v>
          </cell>
          <cell r="N19">
            <v>28</v>
          </cell>
          <cell r="Q19">
            <v>2184</v>
          </cell>
          <cell r="R19">
            <v>467.96</v>
          </cell>
          <cell r="S19">
            <v>0</v>
          </cell>
          <cell r="Z19">
            <v>528</v>
          </cell>
          <cell r="AA19">
            <v>154</v>
          </cell>
          <cell r="AB19">
            <v>3333.96</v>
          </cell>
          <cell r="AC19">
            <v>186.8</v>
          </cell>
          <cell r="AF19">
            <v>0</v>
          </cell>
          <cell r="AG19" t="str">
            <v/>
          </cell>
          <cell r="AH19">
            <v>2651.96</v>
          </cell>
          <cell r="AI19">
            <v>94.71</v>
          </cell>
          <cell r="AJ19">
            <v>0</v>
          </cell>
          <cell r="AK19" t="str">
            <v/>
          </cell>
          <cell r="AL19">
            <v>0</v>
          </cell>
          <cell r="AM19" t="str">
            <v/>
          </cell>
          <cell r="AN19">
            <v>682</v>
          </cell>
          <cell r="AO19">
            <v>24.36</v>
          </cell>
          <cell r="AP19">
            <v>3333.96</v>
          </cell>
          <cell r="AQ19">
            <v>0</v>
          </cell>
          <cell r="AS19">
            <v>2651.96</v>
          </cell>
          <cell r="AT19">
            <v>0</v>
          </cell>
          <cell r="AU19">
            <v>682</v>
          </cell>
          <cell r="AV19">
            <v>3333.96</v>
          </cell>
          <cell r="AW19">
            <v>0</v>
          </cell>
          <cell r="AY19">
            <v>662.99</v>
          </cell>
          <cell r="AZ19">
            <v>795.59</v>
          </cell>
          <cell r="BA19">
            <v>0</v>
          </cell>
          <cell r="BB19">
            <v>0</v>
          </cell>
          <cell r="BC19">
            <v>170.5</v>
          </cell>
          <cell r="BD19">
            <v>204.6</v>
          </cell>
          <cell r="BE19">
            <v>1000.188</v>
          </cell>
        </row>
        <row r="20">
          <cell r="C20">
            <v>74</v>
          </cell>
          <cell r="D20" t="str">
            <v>TESSON</v>
          </cell>
          <cell r="E20" t="str">
            <v>12 rue tesson</v>
          </cell>
          <cell r="F20">
            <v>75010</v>
          </cell>
          <cell r="G20" t="str">
            <v>PARIS</v>
          </cell>
          <cell r="H20">
            <v>1</v>
          </cell>
          <cell r="I20">
            <v>1</v>
          </cell>
          <cell r="J20">
            <v>5</v>
          </cell>
          <cell r="K20">
            <v>16</v>
          </cell>
          <cell r="L20">
            <v>1</v>
          </cell>
          <cell r="M20">
            <v>1</v>
          </cell>
          <cell r="N20">
            <v>16</v>
          </cell>
          <cell r="Q20">
            <v>2692.8</v>
          </cell>
          <cell r="S20">
            <v>608.26</v>
          </cell>
          <cell r="Z20">
            <v>396</v>
          </cell>
          <cell r="AA20">
            <v>77</v>
          </cell>
          <cell r="AB20">
            <v>3774.0600000000004</v>
          </cell>
          <cell r="AC20">
            <v>211.43</v>
          </cell>
          <cell r="AF20">
            <v>0</v>
          </cell>
          <cell r="AG20" t="str">
            <v/>
          </cell>
          <cell r="AH20">
            <v>2692.8</v>
          </cell>
          <cell r="AI20">
            <v>168.3</v>
          </cell>
          <cell r="AJ20">
            <v>0</v>
          </cell>
          <cell r="AK20" t="str">
            <v/>
          </cell>
          <cell r="AL20">
            <v>608.26</v>
          </cell>
          <cell r="AM20">
            <v>38.020000000000003</v>
          </cell>
          <cell r="AN20">
            <v>473</v>
          </cell>
          <cell r="AO20">
            <v>29.56</v>
          </cell>
          <cell r="AP20">
            <v>3774.0600000000004</v>
          </cell>
          <cell r="AQ20">
            <v>0</v>
          </cell>
          <cell r="AS20">
            <v>2692.8</v>
          </cell>
          <cell r="AT20">
            <v>608.26</v>
          </cell>
          <cell r="AU20">
            <v>473</v>
          </cell>
          <cell r="AV20">
            <v>3774.0600000000004</v>
          </cell>
          <cell r="AW20">
            <v>0</v>
          </cell>
          <cell r="AY20">
            <v>673.2</v>
          </cell>
          <cell r="AZ20">
            <v>807.84</v>
          </cell>
          <cell r="BA20">
            <v>152.07</v>
          </cell>
          <cell r="BB20">
            <v>182.48</v>
          </cell>
          <cell r="BC20">
            <v>118.25</v>
          </cell>
          <cell r="BD20">
            <v>141.9</v>
          </cell>
          <cell r="BE20">
            <v>1132.2239999999999</v>
          </cell>
        </row>
        <row r="21">
          <cell r="C21">
            <v>75</v>
          </cell>
          <cell r="D21" t="str">
            <v>CHAPELLE (24)</v>
          </cell>
          <cell r="E21" t="str">
            <v>24 place de la chapelle</v>
          </cell>
          <cell r="F21">
            <v>75018</v>
          </cell>
          <cell r="G21" t="str">
            <v>PARIS</v>
          </cell>
          <cell r="H21">
            <v>1</v>
          </cell>
          <cell r="I21">
            <v>1</v>
          </cell>
          <cell r="J21">
            <v>7</v>
          </cell>
          <cell r="K21">
            <v>15</v>
          </cell>
          <cell r="L21">
            <v>1</v>
          </cell>
          <cell r="M21">
            <v>1</v>
          </cell>
          <cell r="N21">
            <v>0</v>
          </cell>
          <cell r="O21">
            <v>2230.8000000000002</v>
          </cell>
          <cell r="Q21">
            <v>2444</v>
          </cell>
          <cell r="AA21">
            <v>42.3</v>
          </cell>
          <cell r="AB21">
            <v>4717.1000000000004</v>
          </cell>
          <cell r="AC21">
            <v>268.93</v>
          </cell>
          <cell r="AF21">
            <v>2230.8000000000002</v>
          </cell>
          <cell r="AG21">
            <v>148.72</v>
          </cell>
          <cell r="AH21">
            <v>2444</v>
          </cell>
          <cell r="AI21">
            <v>162.93</v>
          </cell>
          <cell r="AJ21">
            <v>0</v>
          </cell>
          <cell r="AK21" t="str">
            <v/>
          </cell>
          <cell r="AL21">
            <v>0</v>
          </cell>
          <cell r="AM21" t="str">
            <v/>
          </cell>
          <cell r="AN21">
            <v>42.3</v>
          </cell>
          <cell r="AO21">
            <v>2.82</v>
          </cell>
          <cell r="AP21">
            <v>4717.1000000000004</v>
          </cell>
          <cell r="AQ21">
            <v>0</v>
          </cell>
          <cell r="AS21">
            <v>4813.2015210760001</v>
          </cell>
          <cell r="AT21">
            <v>0</v>
          </cell>
          <cell r="AU21">
            <v>43.552328300999996</v>
          </cell>
          <cell r="AV21">
            <v>4856.7538493769998</v>
          </cell>
          <cell r="AW21">
            <v>139.65384937699946</v>
          </cell>
          <cell r="AY21">
            <v>1203.3</v>
          </cell>
          <cell r="AZ21">
            <v>1443.96</v>
          </cell>
          <cell r="BA21">
            <v>0</v>
          </cell>
          <cell r="BB21">
            <v>0</v>
          </cell>
          <cell r="BC21">
            <v>10.89</v>
          </cell>
          <cell r="BD21">
            <v>13.07</v>
          </cell>
          <cell r="BE21">
            <v>1457.028</v>
          </cell>
        </row>
        <row r="22">
          <cell r="C22">
            <v>76</v>
          </cell>
          <cell r="D22" t="str">
            <v>LES SAULES</v>
          </cell>
          <cell r="E22" t="str">
            <v>22-28 rue des panoyaux</v>
          </cell>
          <cell r="F22">
            <v>75020</v>
          </cell>
          <cell r="G22" t="str">
            <v>PARIS</v>
          </cell>
          <cell r="H22">
            <v>4</v>
          </cell>
          <cell r="I22">
            <v>4</v>
          </cell>
          <cell r="J22">
            <v>24</v>
          </cell>
          <cell r="K22">
            <v>47</v>
          </cell>
          <cell r="L22">
            <v>4</v>
          </cell>
          <cell r="M22">
            <v>1</v>
          </cell>
          <cell r="N22">
            <v>33</v>
          </cell>
          <cell r="T22">
            <v>548</v>
          </cell>
          <cell r="Z22">
            <v>0</v>
          </cell>
          <cell r="AA22">
            <v>0</v>
          </cell>
          <cell r="AB22">
            <v>548</v>
          </cell>
          <cell r="AC22">
            <v>0</v>
          </cell>
          <cell r="AF22">
            <v>0</v>
          </cell>
          <cell r="AG22" t="str">
            <v/>
          </cell>
          <cell r="AH22">
            <v>0</v>
          </cell>
          <cell r="AI22" t="str">
            <v/>
          </cell>
          <cell r="AJ22">
            <v>548</v>
          </cell>
          <cell r="AK22">
            <v>11.66</v>
          </cell>
          <cell r="AL22">
            <v>0</v>
          </cell>
          <cell r="AM22" t="str">
            <v/>
          </cell>
          <cell r="AN22">
            <v>0</v>
          </cell>
          <cell r="AO22" t="str">
            <v/>
          </cell>
          <cell r="AP22">
            <v>548</v>
          </cell>
          <cell r="AQ22">
            <v>0</v>
          </cell>
          <cell r="AS22">
            <v>548</v>
          </cell>
          <cell r="AT22">
            <v>0</v>
          </cell>
          <cell r="AU22">
            <v>0</v>
          </cell>
          <cell r="AV22">
            <v>548</v>
          </cell>
          <cell r="AW22">
            <v>0</v>
          </cell>
          <cell r="AY22">
            <v>137</v>
          </cell>
          <cell r="AZ22">
            <v>164.4</v>
          </cell>
          <cell r="BA22">
            <v>0</v>
          </cell>
          <cell r="BB22">
            <v>0</v>
          </cell>
          <cell r="BC22">
            <v>0</v>
          </cell>
          <cell r="BD22">
            <v>0</v>
          </cell>
          <cell r="BE22">
            <v>164.4</v>
          </cell>
        </row>
        <row r="23">
          <cell r="C23">
            <v>76</v>
          </cell>
          <cell r="D23" t="str">
            <v>LES SAULES</v>
          </cell>
          <cell r="E23" t="str">
            <v>22-28 rue des Panoyaux</v>
          </cell>
          <cell r="F23">
            <v>75020</v>
          </cell>
          <cell r="G23" t="str">
            <v>PARIS</v>
          </cell>
          <cell r="H23">
            <v>4</v>
          </cell>
          <cell r="I23">
            <v>4</v>
          </cell>
          <cell r="J23">
            <v>24</v>
          </cell>
          <cell r="K23">
            <v>47</v>
          </cell>
          <cell r="L23">
            <v>4</v>
          </cell>
          <cell r="M23">
            <v>1</v>
          </cell>
          <cell r="N23">
            <v>33</v>
          </cell>
          <cell r="O23">
            <v>22880</v>
          </cell>
          <cell r="Q23">
            <v>1716</v>
          </cell>
          <cell r="R23">
            <v>572</v>
          </cell>
          <cell r="S23">
            <v>1144</v>
          </cell>
          <cell r="AB23">
            <v>26312</v>
          </cell>
          <cell r="AC23">
            <v>1204</v>
          </cell>
          <cell r="AF23">
            <v>22880</v>
          </cell>
          <cell r="AG23">
            <v>486.81</v>
          </cell>
          <cell r="AH23">
            <v>2288</v>
          </cell>
          <cell r="AI23">
            <v>48.68</v>
          </cell>
          <cell r="AJ23">
            <v>0</v>
          </cell>
          <cell r="AK23" t="str">
            <v/>
          </cell>
          <cell r="AL23">
            <v>1144</v>
          </cell>
          <cell r="AM23">
            <v>34.67</v>
          </cell>
          <cell r="AN23">
            <v>0</v>
          </cell>
          <cell r="AO23" t="str">
            <v/>
          </cell>
          <cell r="AP23">
            <v>26312</v>
          </cell>
          <cell r="AQ23">
            <v>0</v>
          </cell>
          <cell r="AS23">
            <v>25168</v>
          </cell>
          <cell r="AT23">
            <v>1144</v>
          </cell>
          <cell r="AU23">
            <v>0</v>
          </cell>
          <cell r="AV23">
            <v>26312</v>
          </cell>
          <cell r="AW23">
            <v>0</v>
          </cell>
          <cell r="AY23">
            <v>2097.33</v>
          </cell>
          <cell r="BA23">
            <v>95.33</v>
          </cell>
          <cell r="BC23">
            <v>0</v>
          </cell>
          <cell r="BE23">
            <v>2192.66</v>
          </cell>
        </row>
        <row r="24">
          <cell r="C24">
            <v>77</v>
          </cell>
          <cell r="D24" t="str">
            <v>MANIN JAURES PLA</v>
          </cell>
          <cell r="E24" t="str">
            <v>163-167 boulevard serurier</v>
          </cell>
          <cell r="F24">
            <v>75019</v>
          </cell>
          <cell r="G24" t="str">
            <v>PARIS</v>
          </cell>
          <cell r="H24">
            <v>3</v>
          </cell>
          <cell r="I24">
            <v>3</v>
          </cell>
          <cell r="J24">
            <v>13</v>
          </cell>
          <cell r="K24">
            <v>52</v>
          </cell>
          <cell r="L24">
            <v>2</v>
          </cell>
          <cell r="M24">
            <v>2</v>
          </cell>
          <cell r="N24">
            <v>60</v>
          </cell>
          <cell r="R24">
            <v>1465.2</v>
          </cell>
          <cell r="S24">
            <v>1328.4</v>
          </cell>
          <cell r="AA24">
            <v>146.6</v>
          </cell>
          <cell r="AB24">
            <v>2940.2000000000003</v>
          </cell>
          <cell r="AC24">
            <v>68.77</v>
          </cell>
          <cell r="AF24">
            <v>0</v>
          </cell>
          <cell r="AG24" t="str">
            <v/>
          </cell>
          <cell r="AH24">
            <v>1465.2</v>
          </cell>
          <cell r="AI24">
            <v>28.18</v>
          </cell>
          <cell r="AJ24">
            <v>0</v>
          </cell>
          <cell r="AK24" t="str">
            <v/>
          </cell>
          <cell r="AL24">
            <v>1328.4</v>
          </cell>
          <cell r="AM24">
            <v>22.14</v>
          </cell>
          <cell r="AN24">
            <v>146.6</v>
          </cell>
          <cell r="AO24">
            <v>2.82</v>
          </cell>
          <cell r="AP24">
            <v>2940.2000000000003</v>
          </cell>
          <cell r="AQ24">
            <v>0</v>
          </cell>
          <cell r="AS24">
            <v>1508.5785207239999</v>
          </cell>
          <cell r="AT24">
            <v>1367.728437708</v>
          </cell>
          <cell r="AU24">
            <v>150.94022054199999</v>
          </cell>
          <cell r="AV24">
            <v>3027.2471789740002</v>
          </cell>
          <cell r="AW24">
            <v>87.047178973999962</v>
          </cell>
          <cell r="AY24">
            <v>377.14</v>
          </cell>
          <cell r="AZ24">
            <v>452.57</v>
          </cell>
          <cell r="BA24">
            <v>341.93</v>
          </cell>
          <cell r="BB24">
            <v>410.32</v>
          </cell>
          <cell r="BC24">
            <v>37.74</v>
          </cell>
          <cell r="BD24">
            <v>45.29</v>
          </cell>
          <cell r="BE24">
            <v>908.17199999999991</v>
          </cell>
        </row>
        <row r="25">
          <cell r="C25">
            <v>78</v>
          </cell>
          <cell r="D25" t="str">
            <v>MANIN JAURES PCL</v>
          </cell>
          <cell r="E25" t="str">
            <v>157-159-161 boulevard serurier</v>
          </cell>
          <cell r="F25">
            <v>75019</v>
          </cell>
          <cell r="G25" t="str">
            <v>PARIS</v>
          </cell>
          <cell r="H25">
            <v>1</v>
          </cell>
          <cell r="I25">
            <v>3</v>
          </cell>
          <cell r="J25">
            <v>18</v>
          </cell>
          <cell r="K25">
            <v>59</v>
          </cell>
          <cell r="L25">
            <v>3</v>
          </cell>
          <cell r="M25">
            <v>1</v>
          </cell>
          <cell r="N25">
            <v>64</v>
          </cell>
          <cell r="O25">
            <v>9694.4000000000015</v>
          </cell>
          <cell r="P25">
            <v>1222</v>
          </cell>
          <cell r="Q25">
            <v>0</v>
          </cell>
          <cell r="R25">
            <v>2148.96</v>
          </cell>
          <cell r="S25">
            <v>1417</v>
          </cell>
          <cell r="AA25">
            <v>166.4</v>
          </cell>
          <cell r="AB25">
            <v>14648.76</v>
          </cell>
          <cell r="AC25">
            <v>994.16</v>
          </cell>
          <cell r="AF25">
            <v>10916.400000000001</v>
          </cell>
          <cell r="AG25">
            <v>185.02</v>
          </cell>
          <cell r="AH25">
            <v>2148.96</v>
          </cell>
          <cell r="AI25">
            <v>36.42</v>
          </cell>
          <cell r="AJ25">
            <v>0</v>
          </cell>
          <cell r="AK25" t="str">
            <v/>
          </cell>
          <cell r="AL25">
            <v>1417</v>
          </cell>
          <cell r="AM25">
            <v>22.14</v>
          </cell>
          <cell r="AN25">
            <v>166.4</v>
          </cell>
          <cell r="AO25">
            <v>2.82</v>
          </cell>
          <cell r="AP25">
            <v>14648.76</v>
          </cell>
          <cell r="AQ25">
            <v>0</v>
          </cell>
          <cell r="AS25">
            <v>13452.1713496632</v>
          </cell>
          <cell r="AT25">
            <v>1458.9515177899998</v>
          </cell>
          <cell r="AU25">
            <v>171.326416768</v>
          </cell>
          <cell r="AV25">
            <v>15082.4492842212</v>
          </cell>
          <cell r="AW25">
            <v>433.68928422120007</v>
          </cell>
          <cell r="AY25">
            <v>3363.04</v>
          </cell>
          <cell r="AZ25">
            <v>4035.65</v>
          </cell>
          <cell r="BA25">
            <v>364.74</v>
          </cell>
          <cell r="BB25">
            <v>437.69</v>
          </cell>
          <cell r="BC25">
            <v>42.83</v>
          </cell>
          <cell r="BD25">
            <v>51.4</v>
          </cell>
          <cell r="BE25">
            <v>4524.7319999999991</v>
          </cell>
        </row>
        <row r="26">
          <cell r="C26">
            <v>79</v>
          </cell>
          <cell r="D26" t="str">
            <v>GUELMA</v>
          </cell>
          <cell r="E26" t="str">
            <v>6 impasse guelma</v>
          </cell>
          <cell r="F26">
            <v>75018</v>
          </cell>
          <cell r="G26" t="str">
            <v>PARIS</v>
          </cell>
          <cell r="H26">
            <v>1</v>
          </cell>
          <cell r="I26">
            <v>1</v>
          </cell>
          <cell r="J26">
            <v>3</v>
          </cell>
          <cell r="K26">
            <v>8</v>
          </cell>
          <cell r="L26">
            <v>0</v>
          </cell>
          <cell r="M26">
            <v>1</v>
          </cell>
          <cell r="N26">
            <v>0</v>
          </cell>
          <cell r="AB26">
            <v>0</v>
          </cell>
          <cell r="AC26">
            <v>164.72</v>
          </cell>
          <cell r="AF26">
            <v>0</v>
          </cell>
          <cell r="AG26" t="str">
            <v/>
          </cell>
          <cell r="AH26">
            <v>0</v>
          </cell>
          <cell r="AI26" t="str">
            <v/>
          </cell>
          <cell r="AJ26">
            <v>0</v>
          </cell>
          <cell r="AK26" t="str">
            <v/>
          </cell>
          <cell r="AL26">
            <v>0</v>
          </cell>
          <cell r="AM26" t="str">
            <v/>
          </cell>
          <cell r="AN26">
            <v>0</v>
          </cell>
          <cell r="AO26" t="str">
            <v/>
          </cell>
          <cell r="AP26">
            <v>0</v>
          </cell>
          <cell r="AQ26">
            <v>0</v>
          </cell>
          <cell r="AS26">
            <v>0</v>
          </cell>
          <cell r="AT26">
            <v>0</v>
          </cell>
          <cell r="AU26">
            <v>0</v>
          </cell>
          <cell r="AV26">
            <v>0</v>
          </cell>
          <cell r="AW26">
            <v>0</v>
          </cell>
          <cell r="AY26">
            <v>0</v>
          </cell>
          <cell r="AZ26">
            <v>0</v>
          </cell>
          <cell r="BA26">
            <v>0</v>
          </cell>
          <cell r="BB26">
            <v>0</v>
          </cell>
          <cell r="BC26">
            <v>0</v>
          </cell>
          <cell r="BD26">
            <v>0</v>
          </cell>
          <cell r="BE26">
            <v>0</v>
          </cell>
        </row>
        <row r="27">
          <cell r="C27">
            <v>80</v>
          </cell>
          <cell r="D27" t="str">
            <v>EGLISE</v>
          </cell>
          <cell r="E27" t="str">
            <v>77-79 rue de l'eglise</v>
          </cell>
          <cell r="F27">
            <v>75015</v>
          </cell>
          <cell r="G27" t="str">
            <v>PARIS</v>
          </cell>
          <cell r="H27">
            <v>2</v>
          </cell>
          <cell r="I27">
            <v>2</v>
          </cell>
          <cell r="J27">
            <v>9</v>
          </cell>
          <cell r="K27">
            <v>27</v>
          </cell>
          <cell r="L27">
            <v>2</v>
          </cell>
          <cell r="M27">
            <v>1</v>
          </cell>
          <cell r="N27">
            <v>74</v>
          </cell>
          <cell r="O27">
            <v>7149.32</v>
          </cell>
          <cell r="P27">
            <v>813.8</v>
          </cell>
          <cell r="Q27">
            <v>4888</v>
          </cell>
          <cell r="S27">
            <v>1638.3200000000002</v>
          </cell>
          <cell r="AA27">
            <v>76.099999999999994</v>
          </cell>
          <cell r="AB27">
            <v>14565.539999999999</v>
          </cell>
          <cell r="AC27">
            <v>794.12</v>
          </cell>
          <cell r="AF27">
            <v>7963.12</v>
          </cell>
          <cell r="AG27">
            <v>294.93</v>
          </cell>
          <cell r="AH27">
            <v>4888</v>
          </cell>
          <cell r="AI27">
            <v>181.04</v>
          </cell>
          <cell r="AJ27">
            <v>0</v>
          </cell>
          <cell r="AK27" t="str">
            <v/>
          </cell>
          <cell r="AL27">
            <v>1638.3200000000002</v>
          </cell>
          <cell r="AM27">
            <v>22.14</v>
          </cell>
          <cell r="AN27">
            <v>76.099999999999994</v>
          </cell>
          <cell r="AO27">
            <v>2.82</v>
          </cell>
          <cell r="AP27">
            <v>14565.539999999999</v>
          </cell>
          <cell r="AQ27">
            <v>0</v>
          </cell>
          <cell r="AS27">
            <v>13231.588588074399</v>
          </cell>
          <cell r="AT27">
            <v>1686.8238889383999</v>
          </cell>
          <cell r="AU27">
            <v>78.353006706999992</v>
          </cell>
          <cell r="AV27">
            <v>14996.765483719799</v>
          </cell>
          <cell r="AW27">
            <v>431.22548371979974</v>
          </cell>
          <cell r="AY27">
            <v>3307.9</v>
          </cell>
          <cell r="AZ27">
            <v>3969.48</v>
          </cell>
          <cell r="BA27">
            <v>421.71</v>
          </cell>
          <cell r="BB27">
            <v>506.05</v>
          </cell>
          <cell r="BC27">
            <v>19.59</v>
          </cell>
          <cell r="BD27">
            <v>23.51</v>
          </cell>
          <cell r="BE27">
            <v>4499.04</v>
          </cell>
        </row>
        <row r="28">
          <cell r="C28">
            <v>81</v>
          </cell>
          <cell r="D28" t="str">
            <v>POULMARCH (21)</v>
          </cell>
          <cell r="E28" t="str">
            <v>21 rue jean poulmarch</v>
          </cell>
          <cell r="F28">
            <v>75010</v>
          </cell>
          <cell r="G28" t="str">
            <v>PARIS</v>
          </cell>
          <cell r="H28">
            <v>1</v>
          </cell>
          <cell r="I28">
            <v>1</v>
          </cell>
          <cell r="J28">
            <v>5</v>
          </cell>
          <cell r="K28">
            <v>14</v>
          </cell>
          <cell r="L28">
            <v>2</v>
          </cell>
          <cell r="M28">
            <v>1</v>
          </cell>
          <cell r="N28">
            <v>22</v>
          </cell>
          <cell r="R28">
            <v>937.04</v>
          </cell>
          <cell r="S28">
            <v>304.13</v>
          </cell>
          <cell r="Z28">
            <v>264</v>
          </cell>
          <cell r="AA28">
            <v>77</v>
          </cell>
          <cell r="AB28">
            <v>1582.17</v>
          </cell>
          <cell r="AC28">
            <v>88.63</v>
          </cell>
          <cell r="AF28">
            <v>0</v>
          </cell>
          <cell r="AG28" t="str">
            <v/>
          </cell>
          <cell r="AH28">
            <v>937.04</v>
          </cell>
          <cell r="AI28">
            <v>66.930000000000007</v>
          </cell>
          <cell r="AJ28">
            <v>0</v>
          </cell>
          <cell r="AK28" t="str">
            <v/>
          </cell>
          <cell r="AL28">
            <v>304.13</v>
          </cell>
          <cell r="AM28">
            <v>13.82</v>
          </cell>
          <cell r="AN28">
            <v>341</v>
          </cell>
          <cell r="AO28">
            <v>24.36</v>
          </cell>
          <cell r="AP28">
            <v>1582.17</v>
          </cell>
          <cell r="AQ28">
            <v>0</v>
          </cell>
          <cell r="AS28">
            <v>937.04</v>
          </cell>
          <cell r="AT28">
            <v>304.13</v>
          </cell>
          <cell r="AU28">
            <v>341</v>
          </cell>
          <cell r="AV28">
            <v>1582.17</v>
          </cell>
          <cell r="AW28">
            <v>0</v>
          </cell>
          <cell r="AY28">
            <v>234.26</v>
          </cell>
          <cell r="AZ28">
            <v>281.11</v>
          </cell>
          <cell r="BA28">
            <v>76.03</v>
          </cell>
          <cell r="BB28">
            <v>91.24</v>
          </cell>
          <cell r="BC28">
            <v>85.25</v>
          </cell>
          <cell r="BD28">
            <v>102.3</v>
          </cell>
          <cell r="BE28">
            <v>474.64799999999991</v>
          </cell>
        </row>
        <row r="29">
          <cell r="C29">
            <v>82</v>
          </cell>
          <cell r="D29" t="str">
            <v>PATAY</v>
          </cell>
          <cell r="E29" t="str">
            <v>2 rue du dessous des berges - 3 rue de patay</v>
          </cell>
          <cell r="F29">
            <v>75013</v>
          </cell>
          <cell r="G29" t="str">
            <v>PARIS</v>
          </cell>
          <cell r="H29">
            <v>2</v>
          </cell>
          <cell r="I29">
            <v>2</v>
          </cell>
          <cell r="J29">
            <v>10</v>
          </cell>
          <cell r="K29">
            <v>24</v>
          </cell>
          <cell r="L29">
            <v>2</v>
          </cell>
          <cell r="M29">
            <v>1</v>
          </cell>
          <cell r="N29">
            <v>45</v>
          </cell>
          <cell r="O29">
            <v>4376.72</v>
          </cell>
          <cell r="P29">
            <v>525.21</v>
          </cell>
          <cell r="Q29">
            <v>4376.72</v>
          </cell>
          <cell r="R29">
            <v>895.69</v>
          </cell>
          <cell r="S29">
            <v>706.48</v>
          </cell>
          <cell r="AA29">
            <v>68.951999999999998</v>
          </cell>
          <cell r="AB29">
            <v>10949.772000000001</v>
          </cell>
          <cell r="AC29">
            <v>626.9</v>
          </cell>
          <cell r="AF29">
            <v>4901.93</v>
          </cell>
          <cell r="AG29">
            <v>204.25</v>
          </cell>
          <cell r="AH29">
            <v>5272.41</v>
          </cell>
          <cell r="AI29">
            <v>219.68</v>
          </cell>
          <cell r="AJ29">
            <v>0</v>
          </cell>
          <cell r="AK29" t="str">
            <v/>
          </cell>
          <cell r="AL29">
            <v>706.48</v>
          </cell>
          <cell r="AM29">
            <v>15.7</v>
          </cell>
          <cell r="AN29">
            <v>68.951999999999998</v>
          </cell>
          <cell r="AO29">
            <v>2.87</v>
          </cell>
          <cell r="AP29">
            <v>10949.771999999999</v>
          </cell>
          <cell r="AQ29">
            <v>0</v>
          </cell>
          <cell r="AS29">
            <v>10174.340000000002</v>
          </cell>
          <cell r="AT29">
            <v>706.48</v>
          </cell>
          <cell r="AU29">
            <v>68.951999999999998</v>
          </cell>
          <cell r="AV29">
            <v>10949.772000000001</v>
          </cell>
          <cell r="AW29">
            <v>0</v>
          </cell>
          <cell r="AY29">
            <v>2543.59</v>
          </cell>
          <cell r="AZ29">
            <v>3052.31</v>
          </cell>
          <cell r="BA29">
            <v>176.62</v>
          </cell>
          <cell r="BB29">
            <v>211.94</v>
          </cell>
          <cell r="BC29">
            <v>17.239999999999998</v>
          </cell>
          <cell r="BD29">
            <v>20.69</v>
          </cell>
          <cell r="BE29">
            <v>3284.9399999999996</v>
          </cell>
        </row>
        <row r="30">
          <cell r="C30">
            <v>83</v>
          </cell>
          <cell r="D30" t="str">
            <v>MEAUX</v>
          </cell>
          <cell r="E30" t="str">
            <v>61 rue de meaux</v>
          </cell>
          <cell r="F30">
            <v>75019</v>
          </cell>
          <cell r="G30" t="str">
            <v>PARIS</v>
          </cell>
          <cell r="H30">
            <v>1</v>
          </cell>
          <cell r="I30">
            <v>1</v>
          </cell>
          <cell r="J30">
            <v>3</v>
          </cell>
          <cell r="K30">
            <v>6</v>
          </cell>
          <cell r="L30">
            <v>0</v>
          </cell>
          <cell r="M30">
            <v>1</v>
          </cell>
          <cell r="N30">
            <v>0</v>
          </cell>
          <cell r="O30">
            <v>1629.1999999999998</v>
          </cell>
          <cell r="Q30">
            <v>1222</v>
          </cell>
          <cell r="R30">
            <v>488.8</v>
          </cell>
          <cell r="AA30">
            <v>16.899999999999999</v>
          </cell>
          <cell r="AB30">
            <v>3356.9</v>
          </cell>
          <cell r="AC30">
            <v>183.64</v>
          </cell>
          <cell r="AF30">
            <v>1629.1999999999998</v>
          </cell>
          <cell r="AG30">
            <v>271.52999999999997</v>
          </cell>
          <cell r="AH30">
            <v>1710.8</v>
          </cell>
          <cell r="AI30">
            <v>285.13</v>
          </cell>
          <cell r="AJ30">
            <v>0</v>
          </cell>
          <cell r="AK30" t="str">
            <v/>
          </cell>
          <cell r="AL30">
            <v>0</v>
          </cell>
          <cell r="AM30" t="str">
            <v/>
          </cell>
          <cell r="AN30">
            <v>16.899999999999999</v>
          </cell>
          <cell r="AO30">
            <v>2.82</v>
          </cell>
          <cell r="AP30">
            <v>3356.9</v>
          </cell>
          <cell r="AQ30">
            <v>0</v>
          </cell>
          <cell r="AS30">
            <v>3438.8836057999997</v>
          </cell>
          <cell r="AT30">
            <v>0</v>
          </cell>
          <cell r="AU30">
            <v>17.400339202999998</v>
          </cell>
          <cell r="AV30">
            <v>3456.2839450029996</v>
          </cell>
          <cell r="AW30">
            <v>99.383945002999553</v>
          </cell>
          <cell r="AY30">
            <v>859.72</v>
          </cell>
          <cell r="AZ30">
            <v>1031.6600000000001</v>
          </cell>
          <cell r="BA30">
            <v>0</v>
          </cell>
          <cell r="BB30">
            <v>0</v>
          </cell>
          <cell r="BC30">
            <v>4.3499999999999996</v>
          </cell>
          <cell r="BD30">
            <v>5.22</v>
          </cell>
          <cell r="BE30">
            <v>1036.884</v>
          </cell>
        </row>
        <row r="31">
          <cell r="C31">
            <v>84</v>
          </cell>
          <cell r="D31" t="str">
            <v>LANCRAY POULMARCH</v>
          </cell>
          <cell r="E31" t="str">
            <v>17-17 bis rue jean poulmarch</v>
          </cell>
          <cell r="F31">
            <v>75010</v>
          </cell>
          <cell r="G31" t="str">
            <v>PARIS</v>
          </cell>
          <cell r="H31">
            <v>2</v>
          </cell>
          <cell r="I31">
            <v>2</v>
          </cell>
          <cell r="J31">
            <v>10</v>
          </cell>
          <cell r="K31">
            <v>31</v>
          </cell>
          <cell r="L31">
            <v>0</v>
          </cell>
          <cell r="M31">
            <v>1</v>
          </cell>
          <cell r="N31">
            <v>58</v>
          </cell>
          <cell r="R31">
            <v>937.04</v>
          </cell>
          <cell r="S31">
            <v>1002.24</v>
          </cell>
          <cell r="Z31">
            <v>792</v>
          </cell>
          <cell r="AA31">
            <v>308</v>
          </cell>
          <cell r="AB31">
            <v>3039.2799999999997</v>
          </cell>
          <cell r="AC31">
            <v>170.26</v>
          </cell>
          <cell r="AF31">
            <v>0</v>
          </cell>
          <cell r="AG31" t="str">
            <v/>
          </cell>
          <cell r="AH31">
            <v>937.04</v>
          </cell>
          <cell r="AI31">
            <v>30.23</v>
          </cell>
          <cell r="AJ31">
            <v>0</v>
          </cell>
          <cell r="AK31" t="str">
            <v/>
          </cell>
          <cell r="AL31">
            <v>1002.24</v>
          </cell>
          <cell r="AM31">
            <v>17.28</v>
          </cell>
          <cell r="AN31">
            <v>1100</v>
          </cell>
          <cell r="AO31">
            <v>35.479999999999997</v>
          </cell>
          <cell r="AP31">
            <v>3039.2799999999997</v>
          </cell>
          <cell r="AQ31">
            <v>0</v>
          </cell>
          <cell r="AS31">
            <v>937.04</v>
          </cell>
          <cell r="AT31">
            <v>1002.24</v>
          </cell>
          <cell r="AU31">
            <v>1100</v>
          </cell>
          <cell r="AV31">
            <v>3039.2799999999997</v>
          </cell>
          <cell r="AW31">
            <v>0</v>
          </cell>
          <cell r="AY31">
            <v>234.26</v>
          </cell>
          <cell r="AZ31">
            <v>281.11</v>
          </cell>
          <cell r="BA31">
            <v>250.56</v>
          </cell>
          <cell r="BB31">
            <v>300.67</v>
          </cell>
          <cell r="BC31">
            <v>275</v>
          </cell>
          <cell r="BD31">
            <v>330</v>
          </cell>
          <cell r="BE31">
            <v>911.78399999999988</v>
          </cell>
        </row>
        <row r="32">
          <cell r="C32">
            <v>85</v>
          </cell>
          <cell r="D32" t="str">
            <v>BERCY (112-114)</v>
          </cell>
          <cell r="E32" t="str">
            <v>112-114 rue de Bercy</v>
          </cell>
          <cell r="F32">
            <v>75012</v>
          </cell>
          <cell r="G32" t="str">
            <v>PARIS</v>
          </cell>
          <cell r="K32">
            <v>52</v>
          </cell>
          <cell r="N32">
            <v>100</v>
          </cell>
          <cell r="O32">
            <v>13890</v>
          </cell>
          <cell r="P32">
            <v>2502</v>
          </cell>
          <cell r="Q32">
            <v>7599</v>
          </cell>
          <cell r="R32">
            <v>1169</v>
          </cell>
          <cell r="S32">
            <v>3689</v>
          </cell>
          <cell r="U32">
            <v>2475.1999999999998</v>
          </cell>
          <cell r="AB32">
            <v>31324.2</v>
          </cell>
          <cell r="AC32">
            <v>1320</v>
          </cell>
          <cell r="AF32">
            <v>16392</v>
          </cell>
          <cell r="AG32">
            <v>315.23</v>
          </cell>
          <cell r="AH32">
            <v>11243.2</v>
          </cell>
          <cell r="AI32">
            <v>216.22</v>
          </cell>
          <cell r="AJ32">
            <v>0</v>
          </cell>
          <cell r="AK32" t="str">
            <v/>
          </cell>
          <cell r="AL32">
            <v>3689</v>
          </cell>
          <cell r="AM32">
            <v>36.89</v>
          </cell>
          <cell r="AN32">
            <v>0</v>
          </cell>
          <cell r="AO32" t="str">
            <v/>
          </cell>
          <cell r="AP32">
            <v>31324.2</v>
          </cell>
          <cell r="AQ32">
            <v>0</v>
          </cell>
          <cell r="AS32">
            <v>27635.200000000001</v>
          </cell>
          <cell r="AT32">
            <v>3689</v>
          </cell>
          <cell r="AU32">
            <v>0</v>
          </cell>
          <cell r="AV32">
            <v>31324.2</v>
          </cell>
          <cell r="AW32">
            <v>0</v>
          </cell>
          <cell r="AY32">
            <v>2302.9299999999998</v>
          </cell>
          <cell r="BA32">
            <v>307.42</v>
          </cell>
          <cell r="BC32">
            <v>0</v>
          </cell>
          <cell r="BE32">
            <v>2610.35</v>
          </cell>
        </row>
        <row r="33">
          <cell r="C33">
            <v>86</v>
          </cell>
          <cell r="D33" t="str">
            <v>10 SENTE DOREES</v>
          </cell>
          <cell r="E33" t="str">
            <v>10 sente des dorees</v>
          </cell>
          <cell r="F33">
            <v>75019</v>
          </cell>
          <cell r="G33" t="str">
            <v>PARIS</v>
          </cell>
          <cell r="H33">
            <v>1</v>
          </cell>
          <cell r="I33">
            <v>1</v>
          </cell>
          <cell r="J33">
            <v>3</v>
          </cell>
          <cell r="K33">
            <v>9</v>
          </cell>
          <cell r="L33">
            <v>0</v>
          </cell>
          <cell r="M33">
            <v>1</v>
          </cell>
          <cell r="N33">
            <v>0</v>
          </cell>
          <cell r="O33">
            <v>1240.8399999999999</v>
          </cell>
          <cell r="Q33">
            <v>1466.4</v>
          </cell>
          <cell r="R33">
            <v>488.8</v>
          </cell>
          <cell r="AA33">
            <v>25.4</v>
          </cell>
          <cell r="AB33">
            <v>3221.44</v>
          </cell>
          <cell r="AC33">
            <v>134.69</v>
          </cell>
          <cell r="AF33">
            <v>1240.8399999999999</v>
          </cell>
          <cell r="AG33">
            <v>137.87</v>
          </cell>
          <cell r="AH33">
            <v>1955.2</v>
          </cell>
          <cell r="AI33">
            <v>217.24</v>
          </cell>
          <cell r="AJ33">
            <v>0</v>
          </cell>
          <cell r="AK33" t="str">
            <v/>
          </cell>
          <cell r="AL33">
            <v>0</v>
          </cell>
          <cell r="AM33" t="str">
            <v/>
          </cell>
          <cell r="AN33">
            <v>25.4</v>
          </cell>
          <cell r="AO33">
            <v>2.82</v>
          </cell>
          <cell r="AP33">
            <v>3221.44</v>
          </cell>
          <cell r="AQ33">
            <v>0</v>
          </cell>
          <cell r="AS33">
            <v>3290.6615447547997</v>
          </cell>
          <cell r="AT33">
            <v>0</v>
          </cell>
          <cell r="AU33">
            <v>26.151989097999998</v>
          </cell>
          <cell r="AV33">
            <v>3316.8135338527995</v>
          </cell>
          <cell r="AW33">
            <v>95.373533852799483</v>
          </cell>
          <cell r="AY33">
            <v>822.67</v>
          </cell>
          <cell r="AZ33">
            <v>987.2</v>
          </cell>
          <cell r="BA33">
            <v>0</v>
          </cell>
          <cell r="BB33">
            <v>0</v>
          </cell>
          <cell r="BC33">
            <v>6.54</v>
          </cell>
          <cell r="BD33">
            <v>7.85</v>
          </cell>
          <cell r="BE33">
            <v>995.05199999999991</v>
          </cell>
        </row>
        <row r="34">
          <cell r="C34">
            <v>90</v>
          </cell>
          <cell r="D34" t="str">
            <v>GIRARD PAJOL</v>
          </cell>
          <cell r="E34" t="str">
            <v>57 rue philippe de girard</v>
          </cell>
          <cell r="F34">
            <v>75018</v>
          </cell>
          <cell r="G34" t="str">
            <v>PARIS</v>
          </cell>
          <cell r="H34">
            <v>2</v>
          </cell>
          <cell r="I34">
            <v>1</v>
          </cell>
          <cell r="J34">
            <v>5</v>
          </cell>
          <cell r="K34">
            <v>19</v>
          </cell>
          <cell r="L34">
            <v>1</v>
          </cell>
          <cell r="M34">
            <v>1</v>
          </cell>
          <cell r="N34">
            <v>20</v>
          </cell>
          <cell r="O34">
            <v>2877.6093294460643</v>
          </cell>
          <cell r="P34">
            <v>357.02623906705537</v>
          </cell>
          <cell r="Q34">
            <v>712.53644314868802</v>
          </cell>
          <cell r="S34">
            <v>1667.6384839650145</v>
          </cell>
          <cell r="AA34">
            <v>53.6</v>
          </cell>
          <cell r="AB34">
            <v>5668.4104956268229</v>
          </cell>
          <cell r="AC34">
            <v>248.92</v>
          </cell>
          <cell r="AF34">
            <v>3234.6355685131198</v>
          </cell>
          <cell r="AG34">
            <v>170.24</v>
          </cell>
          <cell r="AH34">
            <v>712.53644314868802</v>
          </cell>
          <cell r="AI34">
            <v>37.5</v>
          </cell>
          <cell r="AJ34">
            <v>0</v>
          </cell>
          <cell r="AK34" t="str">
            <v/>
          </cell>
          <cell r="AL34">
            <v>1667.6384839650145</v>
          </cell>
          <cell r="AM34">
            <v>83.38</v>
          </cell>
          <cell r="AN34">
            <v>53.6</v>
          </cell>
          <cell r="AO34">
            <v>2.82</v>
          </cell>
          <cell r="AP34">
            <v>5668.4104956268229</v>
          </cell>
          <cell r="AQ34">
            <v>0</v>
          </cell>
          <cell r="AS34">
            <v>4064.0314731067056</v>
          </cell>
          <cell r="AT34">
            <v>1717.0103721282796</v>
          </cell>
          <cell r="AU34">
            <v>55.186874631999999</v>
          </cell>
          <cell r="AV34">
            <v>5836.2287198669846</v>
          </cell>
          <cell r="AW34">
            <v>167.81822424016173</v>
          </cell>
          <cell r="AY34">
            <v>1016.01</v>
          </cell>
          <cell r="AZ34">
            <v>1219.21</v>
          </cell>
          <cell r="BA34">
            <v>429.25</v>
          </cell>
          <cell r="BB34">
            <v>515.1</v>
          </cell>
          <cell r="BC34">
            <v>13.8</v>
          </cell>
          <cell r="BD34">
            <v>16.559999999999999</v>
          </cell>
          <cell r="BE34">
            <v>1750.8719999999998</v>
          </cell>
        </row>
        <row r="35">
          <cell r="C35">
            <v>91</v>
          </cell>
          <cell r="D35" t="str">
            <v>CHAPELLE (2)</v>
          </cell>
          <cell r="E35" t="str">
            <v>2 place de la chapelle</v>
          </cell>
          <cell r="F35">
            <v>75018</v>
          </cell>
          <cell r="G35" t="str">
            <v>PARIS</v>
          </cell>
          <cell r="H35">
            <v>1</v>
          </cell>
          <cell r="I35">
            <v>1</v>
          </cell>
          <cell r="J35">
            <v>8</v>
          </cell>
          <cell r="K35">
            <v>15</v>
          </cell>
          <cell r="L35">
            <v>0</v>
          </cell>
          <cell r="M35">
            <v>1</v>
          </cell>
          <cell r="N35">
            <v>0</v>
          </cell>
          <cell r="O35">
            <v>3095.6</v>
          </cell>
          <cell r="Q35">
            <v>2805.44</v>
          </cell>
          <cell r="R35">
            <v>519.96</v>
          </cell>
          <cell r="AA35">
            <v>42.3</v>
          </cell>
          <cell r="AB35">
            <v>6463.3</v>
          </cell>
          <cell r="AC35">
            <v>367.24</v>
          </cell>
          <cell r="AF35">
            <v>3095.6</v>
          </cell>
          <cell r="AG35">
            <v>206.37</v>
          </cell>
          <cell r="AH35">
            <v>3325.4</v>
          </cell>
          <cell r="AI35">
            <v>221.69</v>
          </cell>
          <cell r="AJ35">
            <v>0</v>
          </cell>
          <cell r="AK35" t="str">
            <v/>
          </cell>
          <cell r="AL35">
            <v>0</v>
          </cell>
          <cell r="AM35" t="str">
            <v/>
          </cell>
          <cell r="AN35">
            <v>42.3</v>
          </cell>
          <cell r="AO35">
            <v>2.82</v>
          </cell>
          <cell r="AP35">
            <v>6463.3</v>
          </cell>
          <cell r="AQ35">
            <v>0</v>
          </cell>
          <cell r="AS35">
            <v>6611.0992912699994</v>
          </cell>
          <cell r="AT35">
            <v>0</v>
          </cell>
          <cell r="AU35">
            <v>43.552328300999996</v>
          </cell>
          <cell r="AV35">
            <v>6654.6516195709992</v>
          </cell>
          <cell r="AW35">
            <v>191.35161957099899</v>
          </cell>
          <cell r="AY35">
            <v>1652.77</v>
          </cell>
          <cell r="AZ35">
            <v>1983.32</v>
          </cell>
          <cell r="BA35">
            <v>0</v>
          </cell>
          <cell r="BB35">
            <v>0</v>
          </cell>
          <cell r="BC35">
            <v>10.89</v>
          </cell>
          <cell r="BD35">
            <v>13.07</v>
          </cell>
          <cell r="BE35">
            <v>1996.3920000000001</v>
          </cell>
        </row>
        <row r="36">
          <cell r="C36">
            <v>92</v>
          </cell>
          <cell r="D36" t="str">
            <v>STINVILLE MONTGALLET</v>
          </cell>
          <cell r="E36" t="str">
            <v>29 rue montgallet/ 3 passage stinville</v>
          </cell>
          <cell r="F36">
            <v>75012</v>
          </cell>
          <cell r="G36" t="str">
            <v>PARIS</v>
          </cell>
          <cell r="H36">
            <v>3</v>
          </cell>
          <cell r="I36">
            <v>4</v>
          </cell>
          <cell r="J36">
            <v>24</v>
          </cell>
          <cell r="K36">
            <v>45</v>
          </cell>
          <cell r="L36">
            <v>4</v>
          </cell>
          <cell r="M36">
            <v>2</v>
          </cell>
          <cell r="N36">
            <v>73</v>
          </cell>
          <cell r="Q36">
            <v>8963.07</v>
          </cell>
          <cell r="R36">
            <v>3345.33</v>
          </cell>
          <cell r="S36">
            <v>1460</v>
          </cell>
          <cell r="U36">
            <v>945.24</v>
          </cell>
          <cell r="AA36">
            <v>137.904</v>
          </cell>
          <cell r="AB36">
            <v>14851.544</v>
          </cell>
          <cell r="AC36">
            <v>699.64</v>
          </cell>
          <cell r="AF36">
            <v>0</v>
          </cell>
          <cell r="AG36" t="str">
            <v/>
          </cell>
          <cell r="AH36">
            <v>13253.64</v>
          </cell>
          <cell r="AI36">
            <v>294.52999999999997</v>
          </cell>
          <cell r="AJ36">
            <v>0</v>
          </cell>
          <cell r="AK36" t="str">
            <v/>
          </cell>
          <cell r="AL36">
            <v>1460</v>
          </cell>
          <cell r="AM36">
            <v>20</v>
          </cell>
          <cell r="AN36">
            <v>137.904</v>
          </cell>
          <cell r="AO36">
            <v>3.06</v>
          </cell>
          <cell r="AP36">
            <v>14851.544</v>
          </cell>
          <cell r="AQ36">
            <v>0</v>
          </cell>
          <cell r="AS36">
            <v>13253.64</v>
          </cell>
          <cell r="AT36">
            <v>1460</v>
          </cell>
          <cell r="AU36">
            <v>137.904</v>
          </cell>
          <cell r="AV36">
            <v>14851.544</v>
          </cell>
          <cell r="AW36">
            <v>0</v>
          </cell>
          <cell r="AY36">
            <v>3313.41</v>
          </cell>
          <cell r="AZ36">
            <v>3976.09</v>
          </cell>
          <cell r="BA36">
            <v>365</v>
          </cell>
          <cell r="BB36">
            <v>438</v>
          </cell>
          <cell r="BC36">
            <v>34.479999999999997</v>
          </cell>
          <cell r="BD36">
            <v>41.38</v>
          </cell>
          <cell r="BE36">
            <v>4455.4679999999998</v>
          </cell>
        </row>
        <row r="37">
          <cell r="C37">
            <v>93</v>
          </cell>
          <cell r="D37" t="str">
            <v>ST JULES/COMPOINT</v>
          </cell>
          <cell r="E37" t="str">
            <v>4/6 rue angelique compoint-11/13 passage saint jules</v>
          </cell>
          <cell r="F37">
            <v>75018</v>
          </cell>
          <cell r="G37" t="str">
            <v>PARIS</v>
          </cell>
          <cell r="H37">
            <v>4</v>
          </cell>
          <cell r="I37">
            <v>4</v>
          </cell>
          <cell r="J37">
            <v>18</v>
          </cell>
          <cell r="K37">
            <v>62</v>
          </cell>
          <cell r="L37">
            <v>4</v>
          </cell>
          <cell r="M37">
            <v>4</v>
          </cell>
          <cell r="N37">
            <v>85</v>
          </cell>
          <cell r="O37">
            <v>6937.04</v>
          </cell>
          <cell r="P37">
            <v>993.84</v>
          </cell>
          <cell r="Q37">
            <v>5865</v>
          </cell>
          <cell r="S37">
            <v>1881.94</v>
          </cell>
          <cell r="AA37">
            <v>174.8</v>
          </cell>
          <cell r="AB37">
            <v>15852.62</v>
          </cell>
          <cell r="AC37">
            <v>1035.97</v>
          </cell>
          <cell r="AF37">
            <v>7930.88</v>
          </cell>
          <cell r="AG37">
            <v>127.92</v>
          </cell>
          <cell r="AH37">
            <v>5865</v>
          </cell>
          <cell r="AI37">
            <v>94.6</v>
          </cell>
          <cell r="AJ37">
            <v>0</v>
          </cell>
          <cell r="AK37" t="str">
            <v/>
          </cell>
          <cell r="AL37">
            <v>1881.94</v>
          </cell>
          <cell r="AM37">
            <v>22.14</v>
          </cell>
          <cell r="AN37">
            <v>174.8</v>
          </cell>
          <cell r="AO37">
            <v>2.82</v>
          </cell>
          <cell r="AP37">
            <v>15852.62</v>
          </cell>
          <cell r="AQ37">
            <v>0</v>
          </cell>
          <cell r="AS37">
            <v>14204.319029815599</v>
          </cell>
          <cell r="AT37">
            <v>1937.6564709877998</v>
          </cell>
          <cell r="AU37">
            <v>179.975106076</v>
          </cell>
          <cell r="AV37">
            <v>16321.9506068794</v>
          </cell>
          <cell r="AW37">
            <v>469.33060687939906</v>
          </cell>
          <cell r="AY37">
            <v>3551.08</v>
          </cell>
          <cell r="AZ37">
            <v>4261.3</v>
          </cell>
          <cell r="BA37">
            <v>484.41</v>
          </cell>
          <cell r="BB37">
            <v>581.29</v>
          </cell>
          <cell r="BC37">
            <v>44.99</v>
          </cell>
          <cell r="BD37">
            <v>53.99</v>
          </cell>
          <cell r="BE37">
            <v>4896.5759999999991</v>
          </cell>
        </row>
        <row r="38">
          <cell r="C38">
            <v>94</v>
          </cell>
          <cell r="D38" t="str">
            <v>CAPITAINE MARCHAL</v>
          </cell>
          <cell r="E38" t="str">
            <v>5/9 rue du capitaine marchal</v>
          </cell>
          <cell r="F38">
            <v>75020</v>
          </cell>
          <cell r="G38" t="str">
            <v>PARIS</v>
          </cell>
          <cell r="H38">
            <v>2</v>
          </cell>
          <cell r="I38">
            <v>2</v>
          </cell>
          <cell r="J38">
            <v>4</v>
          </cell>
          <cell r="K38">
            <v>9</v>
          </cell>
          <cell r="L38">
            <v>0</v>
          </cell>
          <cell r="M38">
            <v>1</v>
          </cell>
          <cell r="N38">
            <v>0</v>
          </cell>
          <cell r="O38">
            <v>1828.25</v>
          </cell>
          <cell r="Q38">
            <v>287.15039999999993</v>
          </cell>
          <cell r="T38">
            <v>1349.4</v>
          </cell>
          <cell r="Z38">
            <v>264</v>
          </cell>
          <cell r="AA38">
            <v>154</v>
          </cell>
          <cell r="AB38">
            <v>3882.8004000000001</v>
          </cell>
          <cell r="AC38">
            <v>217.52</v>
          </cell>
          <cell r="AF38">
            <v>1828.25</v>
          </cell>
          <cell r="AG38">
            <v>203.14</v>
          </cell>
          <cell r="AH38">
            <v>287.15039999999993</v>
          </cell>
          <cell r="AI38">
            <v>31.91</v>
          </cell>
          <cell r="AJ38">
            <v>1349.4</v>
          </cell>
          <cell r="AK38">
            <v>149.93</v>
          </cell>
          <cell r="AL38">
            <v>0</v>
          </cell>
          <cell r="AM38" t="str">
            <v/>
          </cell>
          <cell r="AN38">
            <v>418</v>
          </cell>
          <cell r="AO38">
            <v>46.44</v>
          </cell>
          <cell r="AP38">
            <v>3882.8004000000001</v>
          </cell>
          <cell r="AQ38">
            <v>0</v>
          </cell>
          <cell r="AS38">
            <v>3464.8004000000001</v>
          </cell>
          <cell r="AT38">
            <v>0</v>
          </cell>
          <cell r="AU38">
            <v>418</v>
          </cell>
          <cell r="AV38">
            <v>3882.8004000000001</v>
          </cell>
          <cell r="AW38">
            <v>0</v>
          </cell>
          <cell r="AY38">
            <v>866.2</v>
          </cell>
          <cell r="AZ38">
            <v>1039.44</v>
          </cell>
          <cell r="BA38">
            <v>0</v>
          </cell>
          <cell r="BB38">
            <v>0</v>
          </cell>
          <cell r="BC38">
            <v>104.5</v>
          </cell>
          <cell r="BD38">
            <v>125.4</v>
          </cell>
          <cell r="BE38">
            <v>1164.8399999999999</v>
          </cell>
        </row>
        <row r="39">
          <cell r="C39">
            <v>101</v>
          </cell>
          <cell r="D39" t="str">
            <v>CHABROL</v>
          </cell>
          <cell r="E39" t="str">
            <v>63 rue chabrol</v>
          </cell>
          <cell r="F39">
            <v>75010</v>
          </cell>
          <cell r="G39" t="str">
            <v>PARIS</v>
          </cell>
          <cell r="H39">
            <v>2</v>
          </cell>
          <cell r="I39">
            <v>2</v>
          </cell>
          <cell r="J39">
            <v>12</v>
          </cell>
          <cell r="K39">
            <v>25</v>
          </cell>
          <cell r="L39">
            <v>0</v>
          </cell>
          <cell r="M39">
            <v>2</v>
          </cell>
          <cell r="N39">
            <v>0</v>
          </cell>
          <cell r="O39">
            <v>0</v>
          </cell>
          <cell r="Q39">
            <v>0</v>
          </cell>
          <cell r="R39">
            <v>686.66</v>
          </cell>
          <cell r="Z39">
            <v>0</v>
          </cell>
          <cell r="AA39">
            <v>0</v>
          </cell>
          <cell r="AB39">
            <v>686.66</v>
          </cell>
          <cell r="AC39">
            <v>38.47</v>
          </cell>
          <cell r="AF39">
            <v>0</v>
          </cell>
          <cell r="AG39" t="str">
            <v/>
          </cell>
          <cell r="AH39">
            <v>686.66</v>
          </cell>
          <cell r="AI39">
            <v>27.47</v>
          </cell>
          <cell r="AJ39">
            <v>0</v>
          </cell>
          <cell r="AK39" t="str">
            <v/>
          </cell>
          <cell r="AL39">
            <v>0</v>
          </cell>
          <cell r="AM39" t="str">
            <v/>
          </cell>
          <cell r="AN39">
            <v>0</v>
          </cell>
          <cell r="AO39" t="str">
            <v/>
          </cell>
          <cell r="AP39">
            <v>686.66</v>
          </cell>
          <cell r="AQ39">
            <v>0</v>
          </cell>
          <cell r="AS39">
            <v>686.66</v>
          </cell>
          <cell r="AT39">
            <v>0</v>
          </cell>
          <cell r="AU39">
            <v>0</v>
          </cell>
          <cell r="AV39">
            <v>686.66</v>
          </cell>
          <cell r="AW39">
            <v>0</v>
          </cell>
          <cell r="AY39">
            <v>171.67</v>
          </cell>
          <cell r="AZ39">
            <v>206</v>
          </cell>
          <cell r="BA39">
            <v>0</v>
          </cell>
          <cell r="BB39">
            <v>0</v>
          </cell>
          <cell r="BC39">
            <v>0</v>
          </cell>
          <cell r="BD39">
            <v>0</v>
          </cell>
          <cell r="BE39">
            <v>206.00399999999999</v>
          </cell>
        </row>
        <row r="40">
          <cell r="C40">
            <v>102</v>
          </cell>
          <cell r="D40" t="str">
            <v>BOURET</v>
          </cell>
          <cell r="E40" t="str">
            <v>7 rue bouret</v>
          </cell>
          <cell r="F40">
            <v>75019</v>
          </cell>
          <cell r="G40" t="str">
            <v>PARIS</v>
          </cell>
          <cell r="H40">
            <v>1</v>
          </cell>
          <cell r="I40">
            <v>1</v>
          </cell>
          <cell r="J40">
            <v>4</v>
          </cell>
          <cell r="K40">
            <v>8</v>
          </cell>
          <cell r="L40">
            <v>1</v>
          </cell>
          <cell r="M40">
            <v>1</v>
          </cell>
          <cell r="N40">
            <v>0</v>
          </cell>
          <cell r="O40">
            <v>1547.56</v>
          </cell>
          <cell r="Q40">
            <v>896.48</v>
          </cell>
          <cell r="R40">
            <v>341.16</v>
          </cell>
          <cell r="AA40">
            <v>22.6</v>
          </cell>
          <cell r="AB40">
            <v>2807.7999999999997</v>
          </cell>
          <cell r="AC40">
            <v>150.83000000000001</v>
          </cell>
          <cell r="AF40">
            <v>1547.56</v>
          </cell>
          <cell r="AG40">
            <v>193.45</v>
          </cell>
          <cell r="AH40">
            <v>1237.6400000000001</v>
          </cell>
          <cell r="AI40">
            <v>154.71</v>
          </cell>
          <cell r="AJ40">
            <v>0</v>
          </cell>
          <cell r="AK40" t="str">
            <v/>
          </cell>
          <cell r="AL40">
            <v>0</v>
          </cell>
          <cell r="AM40" t="str">
            <v/>
          </cell>
          <cell r="AN40">
            <v>22.6</v>
          </cell>
          <cell r="AO40">
            <v>2.83</v>
          </cell>
          <cell r="AP40">
            <v>2807.7999999999997</v>
          </cell>
          <cell r="AQ40">
            <v>0</v>
          </cell>
          <cell r="AS40">
            <v>2867.6582691239996</v>
          </cell>
          <cell r="AT40">
            <v>0</v>
          </cell>
          <cell r="AU40">
            <v>23.269092661999998</v>
          </cell>
          <cell r="AV40">
            <v>2890.9273617859994</v>
          </cell>
          <cell r="AW40">
            <v>83.12736178599971</v>
          </cell>
          <cell r="AY40">
            <v>716.91</v>
          </cell>
          <cell r="AZ40">
            <v>860.29</v>
          </cell>
          <cell r="BA40">
            <v>0</v>
          </cell>
          <cell r="BB40">
            <v>0</v>
          </cell>
          <cell r="BC40">
            <v>5.82</v>
          </cell>
          <cell r="BD40">
            <v>6.98</v>
          </cell>
          <cell r="BE40">
            <v>867.27599999999995</v>
          </cell>
        </row>
        <row r="41">
          <cell r="C41">
            <v>103</v>
          </cell>
          <cell r="D41" t="str">
            <v>VILLETTE 214</v>
          </cell>
          <cell r="E41" t="str">
            <v>214 boulevard de la villette</v>
          </cell>
          <cell r="F41">
            <v>75019</v>
          </cell>
          <cell r="G41" t="str">
            <v>PARIS</v>
          </cell>
          <cell r="H41">
            <v>1</v>
          </cell>
          <cell r="I41">
            <v>1</v>
          </cell>
          <cell r="J41">
            <v>5</v>
          </cell>
          <cell r="K41">
            <v>5</v>
          </cell>
          <cell r="L41">
            <v>1</v>
          </cell>
          <cell r="M41">
            <v>1</v>
          </cell>
          <cell r="N41">
            <v>0</v>
          </cell>
          <cell r="O41">
            <v>2118</v>
          </cell>
          <cell r="Q41">
            <v>733.2</v>
          </cell>
          <cell r="R41">
            <v>326.04000000000002</v>
          </cell>
          <cell r="AA41">
            <v>14.1</v>
          </cell>
          <cell r="AB41">
            <v>3191.3399999999997</v>
          </cell>
          <cell r="AC41">
            <v>189.07</v>
          </cell>
          <cell r="AF41">
            <v>2118</v>
          </cell>
          <cell r="AG41">
            <v>423.6</v>
          </cell>
          <cell r="AH41">
            <v>1059.24</v>
          </cell>
          <cell r="AI41">
            <v>211.85</v>
          </cell>
          <cell r="AJ41">
            <v>0</v>
          </cell>
          <cell r="AK41" t="str">
            <v/>
          </cell>
          <cell r="AL41">
            <v>0</v>
          </cell>
          <cell r="AM41" t="str">
            <v/>
          </cell>
          <cell r="AN41">
            <v>14.1</v>
          </cell>
          <cell r="AO41">
            <v>2.82</v>
          </cell>
          <cell r="AP41">
            <v>3191.3399999999997</v>
          </cell>
          <cell r="AQ41">
            <v>0</v>
          </cell>
          <cell r="AS41">
            <v>3271.3049543987995</v>
          </cell>
          <cell r="AT41">
            <v>0</v>
          </cell>
          <cell r="AU41">
            <v>14.517442766999999</v>
          </cell>
          <cell r="AV41">
            <v>3285.8223971657994</v>
          </cell>
          <cell r="AW41">
            <v>94.482397165799739</v>
          </cell>
          <cell r="AY41">
            <v>817.83</v>
          </cell>
          <cell r="AZ41">
            <v>981.4</v>
          </cell>
          <cell r="BA41">
            <v>0</v>
          </cell>
          <cell r="BB41">
            <v>0</v>
          </cell>
          <cell r="BC41">
            <v>3.63</v>
          </cell>
          <cell r="BD41">
            <v>4.3600000000000003</v>
          </cell>
          <cell r="BE41">
            <v>985.75199999999995</v>
          </cell>
        </row>
        <row r="42">
          <cell r="C42">
            <v>106</v>
          </cell>
          <cell r="D42" t="str">
            <v>LATRAN</v>
          </cell>
          <cell r="E42" t="str">
            <v>8/10 rue de latran</v>
          </cell>
          <cell r="F42">
            <v>75005</v>
          </cell>
          <cell r="G42" t="str">
            <v>PARIS</v>
          </cell>
          <cell r="H42">
            <v>2</v>
          </cell>
          <cell r="I42">
            <v>2</v>
          </cell>
          <cell r="J42">
            <v>12</v>
          </cell>
          <cell r="K42">
            <v>13</v>
          </cell>
          <cell r="L42">
            <v>0</v>
          </cell>
          <cell r="M42">
            <v>1</v>
          </cell>
          <cell r="N42">
            <v>0</v>
          </cell>
          <cell r="O42">
            <v>3345.3341092968822</v>
          </cell>
          <cell r="Q42">
            <v>2568.36</v>
          </cell>
          <cell r="AA42">
            <v>68.951999999999998</v>
          </cell>
          <cell r="AB42">
            <v>5982.646109296883</v>
          </cell>
          <cell r="AC42">
            <v>497.96</v>
          </cell>
          <cell r="AF42">
            <v>3345.3341092968822</v>
          </cell>
          <cell r="AG42">
            <v>257.33</v>
          </cell>
          <cell r="AH42">
            <v>2568.36</v>
          </cell>
          <cell r="AI42">
            <v>197.57</v>
          </cell>
          <cell r="AJ42">
            <v>0</v>
          </cell>
          <cell r="AK42" t="str">
            <v/>
          </cell>
          <cell r="AL42">
            <v>0</v>
          </cell>
          <cell r="AM42" t="str">
            <v/>
          </cell>
          <cell r="AN42">
            <v>68.951999999999998</v>
          </cell>
          <cell r="AO42">
            <v>5.3</v>
          </cell>
          <cell r="AP42">
            <v>5982.646109296883</v>
          </cell>
          <cell r="AQ42">
            <v>0</v>
          </cell>
          <cell r="AS42">
            <v>5913.6941092968827</v>
          </cell>
          <cell r="AT42">
            <v>0</v>
          </cell>
          <cell r="AU42">
            <v>68.951999999999998</v>
          </cell>
          <cell r="AV42">
            <v>5982.646109296883</v>
          </cell>
          <cell r="AW42">
            <v>0</v>
          </cell>
          <cell r="AY42">
            <v>1478.42</v>
          </cell>
          <cell r="AZ42">
            <v>1774.1</v>
          </cell>
          <cell r="BA42">
            <v>0</v>
          </cell>
          <cell r="BB42">
            <v>0</v>
          </cell>
          <cell r="BC42">
            <v>17.239999999999998</v>
          </cell>
          <cell r="BD42">
            <v>20.69</v>
          </cell>
          <cell r="BE42">
            <v>1794.7920000000001</v>
          </cell>
        </row>
        <row r="43">
          <cell r="C43">
            <v>107</v>
          </cell>
          <cell r="D43" t="str">
            <v>BRANCION</v>
          </cell>
          <cell r="E43" t="str">
            <v>108 rue de brancion</v>
          </cell>
          <cell r="F43">
            <v>75015</v>
          </cell>
          <cell r="G43" t="str">
            <v>PARIS</v>
          </cell>
          <cell r="H43">
            <v>1</v>
          </cell>
          <cell r="I43">
            <v>1</v>
          </cell>
          <cell r="J43">
            <v>5</v>
          </cell>
          <cell r="K43">
            <v>11</v>
          </cell>
          <cell r="L43">
            <v>0</v>
          </cell>
          <cell r="M43">
            <v>1</v>
          </cell>
          <cell r="N43">
            <v>0</v>
          </cell>
          <cell r="O43">
            <v>2362.4</v>
          </cell>
          <cell r="Q43">
            <v>895.96</v>
          </cell>
          <cell r="AA43">
            <v>31</v>
          </cell>
          <cell r="AB43">
            <v>3289.36</v>
          </cell>
          <cell r="AC43">
            <v>199.16</v>
          </cell>
          <cell r="AF43">
            <v>2362.4</v>
          </cell>
          <cell r="AG43">
            <v>214.76</v>
          </cell>
          <cell r="AH43">
            <v>895.96</v>
          </cell>
          <cell r="AI43">
            <v>81.45</v>
          </cell>
          <cell r="AJ43">
            <v>0</v>
          </cell>
          <cell r="AK43" t="str">
            <v/>
          </cell>
          <cell r="AL43">
            <v>0</v>
          </cell>
          <cell r="AM43" t="str">
            <v/>
          </cell>
          <cell r="AN43">
            <v>31</v>
          </cell>
          <cell r="AO43">
            <v>2.82</v>
          </cell>
          <cell r="AP43">
            <v>3289.36</v>
          </cell>
          <cell r="AQ43">
            <v>0</v>
          </cell>
          <cell r="AS43">
            <v>3354.8265825731996</v>
          </cell>
          <cell r="AT43">
            <v>0</v>
          </cell>
          <cell r="AU43">
            <v>31.917781969999997</v>
          </cell>
          <cell r="AV43">
            <v>3386.7443645431995</v>
          </cell>
          <cell r="AW43">
            <v>97.384364543199354</v>
          </cell>
          <cell r="AY43">
            <v>838.71</v>
          </cell>
          <cell r="AZ43">
            <v>1006.45</v>
          </cell>
          <cell r="BA43">
            <v>0</v>
          </cell>
          <cell r="BB43">
            <v>0</v>
          </cell>
          <cell r="BC43">
            <v>7.98</v>
          </cell>
          <cell r="BD43">
            <v>9.58</v>
          </cell>
          <cell r="BE43">
            <v>1016.028</v>
          </cell>
        </row>
        <row r="44">
          <cell r="C44">
            <v>108</v>
          </cell>
          <cell r="D44" t="str">
            <v>GUESDE</v>
          </cell>
          <cell r="E44" t="str">
            <v>25 rue jules guesde</v>
          </cell>
          <cell r="F44">
            <v>75014</v>
          </cell>
          <cell r="G44" t="str">
            <v>PARIS</v>
          </cell>
          <cell r="H44">
            <v>1</v>
          </cell>
          <cell r="I44">
            <v>1</v>
          </cell>
          <cell r="J44">
            <v>5</v>
          </cell>
          <cell r="K44">
            <v>10</v>
          </cell>
          <cell r="L44">
            <v>0</v>
          </cell>
          <cell r="M44">
            <v>1</v>
          </cell>
          <cell r="N44">
            <v>0</v>
          </cell>
          <cell r="Q44">
            <v>1067.81</v>
          </cell>
          <cell r="AB44">
            <v>1067.81</v>
          </cell>
          <cell r="AC44">
            <v>127.66</v>
          </cell>
          <cell r="AF44">
            <v>0</v>
          </cell>
          <cell r="AG44" t="str">
            <v/>
          </cell>
          <cell r="AH44">
            <v>1067.81</v>
          </cell>
          <cell r="AI44">
            <v>106.78</v>
          </cell>
          <cell r="AJ44">
            <v>0</v>
          </cell>
          <cell r="AK44" t="str">
            <v/>
          </cell>
          <cell r="AL44">
            <v>0</v>
          </cell>
          <cell r="AM44" t="str">
            <v/>
          </cell>
          <cell r="AN44">
            <v>0</v>
          </cell>
          <cell r="AO44" t="str">
            <v/>
          </cell>
          <cell r="AP44">
            <v>1067.81</v>
          </cell>
          <cell r="AQ44">
            <v>0</v>
          </cell>
          <cell r="AS44">
            <v>1099.4234440446999</v>
          </cell>
          <cell r="AT44">
            <v>0</v>
          </cell>
          <cell r="AU44">
            <v>0</v>
          </cell>
          <cell r="AV44">
            <v>1099.4234440446999</v>
          </cell>
          <cell r="AW44">
            <v>31.613444044699918</v>
          </cell>
          <cell r="AY44">
            <v>274.86</v>
          </cell>
          <cell r="AZ44">
            <v>329.83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329.83199999999999</v>
          </cell>
        </row>
        <row r="45">
          <cell r="C45">
            <v>109</v>
          </cell>
          <cell r="D45" t="str">
            <v>CHARRIERE</v>
          </cell>
          <cell r="E45" t="str">
            <v>13 rue charriere</v>
          </cell>
          <cell r="F45">
            <v>75011</v>
          </cell>
          <cell r="G45" t="str">
            <v>PARIS</v>
          </cell>
          <cell r="H45">
            <v>1</v>
          </cell>
          <cell r="I45">
            <v>1</v>
          </cell>
          <cell r="J45">
            <v>4</v>
          </cell>
          <cell r="K45">
            <v>12</v>
          </cell>
          <cell r="L45">
            <v>1</v>
          </cell>
          <cell r="M45">
            <v>2</v>
          </cell>
          <cell r="N45">
            <v>0</v>
          </cell>
          <cell r="O45">
            <v>2021.8723199999999</v>
          </cell>
          <cell r="Q45">
            <v>791.85599999999999</v>
          </cell>
          <cell r="Z45">
            <v>264</v>
          </cell>
          <cell r="AA45">
            <v>77</v>
          </cell>
          <cell r="AB45">
            <v>3154.7283200000002</v>
          </cell>
          <cell r="AC45">
            <v>176.74</v>
          </cell>
          <cell r="AF45">
            <v>2021.8723199999999</v>
          </cell>
          <cell r="AG45">
            <v>168.49</v>
          </cell>
          <cell r="AH45">
            <v>791.85599999999999</v>
          </cell>
          <cell r="AI45">
            <v>65.989999999999995</v>
          </cell>
          <cell r="AJ45">
            <v>0</v>
          </cell>
          <cell r="AK45" t="str">
            <v/>
          </cell>
          <cell r="AL45">
            <v>0</v>
          </cell>
          <cell r="AM45" t="str">
            <v/>
          </cell>
          <cell r="AN45">
            <v>341</v>
          </cell>
          <cell r="AO45">
            <v>28.42</v>
          </cell>
          <cell r="AP45">
            <v>3154.7283200000002</v>
          </cell>
          <cell r="AQ45">
            <v>0</v>
          </cell>
          <cell r="AS45">
            <v>2813.7283200000002</v>
          </cell>
          <cell r="AT45">
            <v>0</v>
          </cell>
          <cell r="AU45">
            <v>341</v>
          </cell>
          <cell r="AV45">
            <v>3154.7283200000002</v>
          </cell>
          <cell r="AW45">
            <v>0</v>
          </cell>
          <cell r="AY45">
            <v>703.43</v>
          </cell>
          <cell r="AZ45">
            <v>844.12</v>
          </cell>
          <cell r="BA45">
            <v>0</v>
          </cell>
          <cell r="BB45">
            <v>0</v>
          </cell>
          <cell r="BC45">
            <v>85.25</v>
          </cell>
          <cell r="BD45">
            <v>102.3</v>
          </cell>
          <cell r="BE45">
            <v>946.41599999999994</v>
          </cell>
        </row>
        <row r="46">
          <cell r="C46">
            <v>110</v>
          </cell>
          <cell r="D46" t="str">
            <v>RUE LAMARCK</v>
          </cell>
          <cell r="E46" t="str">
            <v>63 rue Lamarck</v>
          </cell>
          <cell r="F46">
            <v>75018</v>
          </cell>
          <cell r="G46" t="str">
            <v>PARIS</v>
          </cell>
          <cell r="H46" t="str">
            <v>-</v>
          </cell>
          <cell r="I46" t="str">
            <v>-</v>
          </cell>
          <cell r="J46" t="str">
            <v>-</v>
          </cell>
          <cell r="K46">
            <v>15</v>
          </cell>
          <cell r="L46" t="str">
            <v>-</v>
          </cell>
          <cell r="M46" t="str">
            <v>-</v>
          </cell>
          <cell r="N46" t="str">
            <v>-</v>
          </cell>
          <cell r="O46">
            <v>3193.08</v>
          </cell>
          <cell r="Q46">
            <v>3120</v>
          </cell>
          <cell r="R46">
            <v>488.8</v>
          </cell>
          <cell r="AA46">
            <v>0</v>
          </cell>
          <cell r="AB46">
            <v>6801.88</v>
          </cell>
          <cell r="AC46">
            <v>18</v>
          </cell>
          <cell r="AF46">
            <v>3193.08</v>
          </cell>
          <cell r="AG46">
            <v>212.87</v>
          </cell>
          <cell r="AH46">
            <v>3608.8</v>
          </cell>
          <cell r="AI46">
            <v>240.59</v>
          </cell>
          <cell r="AJ46">
            <v>0</v>
          </cell>
          <cell r="AK46" t="str">
            <v/>
          </cell>
          <cell r="AL46">
            <v>0</v>
          </cell>
          <cell r="AM46" t="str">
            <v/>
          </cell>
          <cell r="AN46">
            <v>0</v>
          </cell>
          <cell r="AO46" t="str">
            <v/>
          </cell>
          <cell r="AP46">
            <v>6801.88</v>
          </cell>
          <cell r="AQ46">
            <v>0</v>
          </cell>
          <cell r="AS46">
            <v>7003.2555750355987</v>
          </cell>
          <cell r="AT46">
            <v>0</v>
          </cell>
          <cell r="AU46">
            <v>0</v>
          </cell>
          <cell r="AV46">
            <v>7003.2555750355987</v>
          </cell>
          <cell r="AW46">
            <v>201.37557503559856</v>
          </cell>
          <cell r="AY46">
            <v>1750.81</v>
          </cell>
          <cell r="AZ46">
            <v>2100.9699999999998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2100.9719999999998</v>
          </cell>
        </row>
        <row r="47">
          <cell r="C47">
            <v>112</v>
          </cell>
          <cell r="D47" t="str">
            <v>LEON FROT (83)</v>
          </cell>
          <cell r="E47" t="str">
            <v>83 rue leon frot</v>
          </cell>
          <cell r="F47">
            <v>75011</v>
          </cell>
          <cell r="G47" t="str">
            <v>PARIS</v>
          </cell>
          <cell r="H47">
            <v>1</v>
          </cell>
          <cell r="I47">
            <v>1</v>
          </cell>
          <cell r="J47">
            <v>5</v>
          </cell>
          <cell r="K47">
            <v>16</v>
          </cell>
          <cell r="L47">
            <v>0</v>
          </cell>
          <cell r="M47">
            <v>1</v>
          </cell>
          <cell r="N47">
            <v>0</v>
          </cell>
          <cell r="O47">
            <v>3897.4</v>
          </cell>
          <cell r="Q47">
            <v>1969.4465753424658</v>
          </cell>
          <cell r="Z47">
            <v>396</v>
          </cell>
          <cell r="AA47">
            <v>77</v>
          </cell>
          <cell r="AB47">
            <v>6339.8465753424662</v>
          </cell>
          <cell r="AC47">
            <v>355.16</v>
          </cell>
          <cell r="AF47">
            <v>3897.4</v>
          </cell>
          <cell r="AG47">
            <v>243.59</v>
          </cell>
          <cell r="AH47">
            <v>1969.4465753424658</v>
          </cell>
          <cell r="AI47">
            <v>123.09</v>
          </cell>
          <cell r="AJ47">
            <v>0</v>
          </cell>
          <cell r="AK47" t="str">
            <v/>
          </cell>
          <cell r="AL47">
            <v>0</v>
          </cell>
          <cell r="AM47" t="str">
            <v/>
          </cell>
          <cell r="AN47">
            <v>473</v>
          </cell>
          <cell r="AO47">
            <v>29.56</v>
          </cell>
          <cell r="AP47">
            <v>6339.8465753424662</v>
          </cell>
          <cell r="AQ47">
            <v>0</v>
          </cell>
          <cell r="AS47">
            <v>5866.8465753424662</v>
          </cell>
          <cell r="AT47">
            <v>0</v>
          </cell>
          <cell r="AU47">
            <v>473</v>
          </cell>
          <cell r="AV47">
            <v>6339.8465753424662</v>
          </cell>
          <cell r="AW47">
            <v>0</v>
          </cell>
          <cell r="AY47">
            <v>1466.71</v>
          </cell>
          <cell r="AZ47">
            <v>1760.05</v>
          </cell>
          <cell r="BA47">
            <v>0</v>
          </cell>
          <cell r="BB47">
            <v>0</v>
          </cell>
          <cell r="BC47">
            <v>118.25</v>
          </cell>
          <cell r="BD47">
            <v>141.9</v>
          </cell>
          <cell r="BE47">
            <v>1901.952</v>
          </cell>
        </row>
        <row r="48">
          <cell r="C48">
            <v>116</v>
          </cell>
          <cell r="D48" t="str">
            <v>CAMILLE DESMOULINS</v>
          </cell>
          <cell r="E48" t="str">
            <v>25 rue camille desmoulins</v>
          </cell>
          <cell r="F48">
            <v>75011</v>
          </cell>
          <cell r="G48" t="str">
            <v>PARIS</v>
          </cell>
          <cell r="H48">
            <v>1</v>
          </cell>
          <cell r="I48">
            <v>1</v>
          </cell>
          <cell r="J48">
            <v>6</v>
          </cell>
          <cell r="K48">
            <v>12</v>
          </cell>
          <cell r="L48">
            <v>1</v>
          </cell>
          <cell r="M48">
            <v>1</v>
          </cell>
          <cell r="N48">
            <v>0</v>
          </cell>
          <cell r="O48">
            <v>4173.5200000000004</v>
          </cell>
          <cell r="Q48">
            <v>1898.3661971830988</v>
          </cell>
          <cell r="Z48">
            <v>264</v>
          </cell>
          <cell r="AA48">
            <v>77</v>
          </cell>
          <cell r="AB48">
            <v>6412.8861971830993</v>
          </cell>
          <cell r="AC48">
            <v>359.26</v>
          </cell>
          <cell r="AF48">
            <v>4173.5200000000004</v>
          </cell>
          <cell r="AG48">
            <v>347.79</v>
          </cell>
          <cell r="AH48">
            <v>1898.3661971830988</v>
          </cell>
          <cell r="AI48">
            <v>158.19999999999999</v>
          </cell>
          <cell r="AJ48">
            <v>0</v>
          </cell>
          <cell r="AK48" t="str">
            <v/>
          </cell>
          <cell r="AL48">
            <v>0</v>
          </cell>
          <cell r="AM48" t="str">
            <v/>
          </cell>
          <cell r="AN48">
            <v>341</v>
          </cell>
          <cell r="AO48">
            <v>28.42</v>
          </cell>
          <cell r="AP48">
            <v>6412.8861971830993</v>
          </cell>
          <cell r="AQ48">
            <v>0</v>
          </cell>
          <cell r="AS48">
            <v>6071.8861971830993</v>
          </cell>
          <cell r="AT48">
            <v>0</v>
          </cell>
          <cell r="AU48">
            <v>341</v>
          </cell>
          <cell r="AV48">
            <v>6412.8861971830993</v>
          </cell>
          <cell r="AW48">
            <v>0</v>
          </cell>
          <cell r="AY48">
            <v>1517.97</v>
          </cell>
          <cell r="AZ48">
            <v>1821.56</v>
          </cell>
          <cell r="BA48">
            <v>0</v>
          </cell>
          <cell r="BB48">
            <v>0</v>
          </cell>
          <cell r="BC48">
            <v>85.25</v>
          </cell>
          <cell r="BD48">
            <v>102.3</v>
          </cell>
          <cell r="BE48">
            <v>1923.864</v>
          </cell>
        </row>
        <row r="49">
          <cell r="C49">
            <v>121</v>
          </cell>
          <cell r="D49" t="str">
            <v>GEOFFROY MARIE</v>
          </cell>
          <cell r="E49" t="str">
            <v>9 rue geoffroy marie</v>
          </cell>
          <cell r="F49">
            <v>75009</v>
          </cell>
          <cell r="G49" t="str">
            <v>PARIS</v>
          </cell>
          <cell r="H49">
            <v>1</v>
          </cell>
          <cell r="I49">
            <v>1</v>
          </cell>
          <cell r="J49">
            <v>6</v>
          </cell>
          <cell r="K49">
            <v>13</v>
          </cell>
          <cell r="L49">
            <v>1</v>
          </cell>
          <cell r="M49">
            <v>1</v>
          </cell>
          <cell r="N49">
            <v>0</v>
          </cell>
          <cell r="O49">
            <v>2964.52</v>
          </cell>
          <cell r="Q49">
            <v>1629.3600000000001</v>
          </cell>
          <cell r="AA49">
            <v>36.700000000000003</v>
          </cell>
          <cell r="AB49">
            <v>4630.58</v>
          </cell>
          <cell r="AC49">
            <v>216.64</v>
          </cell>
          <cell r="AF49">
            <v>2964.52</v>
          </cell>
          <cell r="AG49">
            <v>228.04</v>
          </cell>
          <cell r="AH49">
            <v>1629.3600000000001</v>
          </cell>
          <cell r="AI49">
            <v>125.34</v>
          </cell>
          <cell r="AJ49">
            <v>0</v>
          </cell>
          <cell r="AK49" t="str">
            <v/>
          </cell>
          <cell r="AL49">
            <v>0</v>
          </cell>
          <cell r="AM49" t="str">
            <v/>
          </cell>
          <cell r="AN49">
            <v>36.700000000000003</v>
          </cell>
          <cell r="AO49">
            <v>2.82</v>
          </cell>
          <cell r="AP49">
            <v>4630.58</v>
          </cell>
          <cell r="AQ49">
            <v>0</v>
          </cell>
          <cell r="AS49">
            <v>4729.8858140756001</v>
          </cell>
          <cell r="AT49">
            <v>0</v>
          </cell>
          <cell r="AU49">
            <v>37.786535428999997</v>
          </cell>
          <cell r="AV49">
            <v>4767.6723495045999</v>
          </cell>
          <cell r="AW49">
            <v>137.09234950459995</v>
          </cell>
          <cell r="AY49">
            <v>1182.47</v>
          </cell>
          <cell r="AZ49">
            <v>1418.96</v>
          </cell>
          <cell r="BA49">
            <v>0</v>
          </cell>
          <cell r="BB49">
            <v>0</v>
          </cell>
          <cell r="BC49">
            <v>9.4499999999999993</v>
          </cell>
          <cell r="BD49">
            <v>11.34</v>
          </cell>
          <cell r="BE49">
            <v>1430.3040000000001</v>
          </cell>
        </row>
        <row r="50">
          <cell r="C50">
            <v>122</v>
          </cell>
          <cell r="D50" t="str">
            <v>SERVAN (40)</v>
          </cell>
          <cell r="E50" t="str">
            <v>40 rue servan</v>
          </cell>
          <cell r="F50">
            <v>75011</v>
          </cell>
          <cell r="G50" t="str">
            <v>PARIS</v>
          </cell>
          <cell r="H50">
            <v>2</v>
          </cell>
          <cell r="I50">
            <v>1</v>
          </cell>
          <cell r="J50">
            <v>12</v>
          </cell>
          <cell r="K50">
            <v>20</v>
          </cell>
          <cell r="L50">
            <v>0</v>
          </cell>
          <cell r="M50">
            <v>1</v>
          </cell>
          <cell r="N50">
            <v>0</v>
          </cell>
          <cell r="O50">
            <v>3785.16</v>
          </cell>
          <cell r="Q50">
            <v>1920</v>
          </cell>
          <cell r="Z50">
            <v>396</v>
          </cell>
          <cell r="AA50">
            <v>154</v>
          </cell>
          <cell r="AB50">
            <v>6255.16</v>
          </cell>
          <cell r="AC50">
            <v>350.43</v>
          </cell>
          <cell r="AF50">
            <v>3785.16</v>
          </cell>
          <cell r="AG50">
            <v>189.26</v>
          </cell>
          <cell r="AH50">
            <v>1920</v>
          </cell>
          <cell r="AI50">
            <v>96</v>
          </cell>
          <cell r="AJ50">
            <v>0</v>
          </cell>
          <cell r="AK50" t="str">
            <v/>
          </cell>
          <cell r="AL50">
            <v>0</v>
          </cell>
          <cell r="AM50" t="str">
            <v/>
          </cell>
          <cell r="AN50">
            <v>550</v>
          </cell>
          <cell r="AO50">
            <v>27.5</v>
          </cell>
          <cell r="AP50">
            <v>6255.16</v>
          </cell>
          <cell r="AQ50">
            <v>0</v>
          </cell>
          <cell r="AS50">
            <v>5705.16</v>
          </cell>
          <cell r="AT50">
            <v>0</v>
          </cell>
          <cell r="AU50">
            <v>550</v>
          </cell>
          <cell r="AV50">
            <v>6255.16</v>
          </cell>
          <cell r="AW50">
            <v>0</v>
          </cell>
          <cell r="AY50">
            <v>1426.29</v>
          </cell>
          <cell r="AZ50">
            <v>1711.55</v>
          </cell>
          <cell r="BA50">
            <v>0</v>
          </cell>
          <cell r="BB50">
            <v>0</v>
          </cell>
          <cell r="BC50">
            <v>137.5</v>
          </cell>
          <cell r="BD50">
            <v>165</v>
          </cell>
          <cell r="BE50">
            <v>1876.5479999999998</v>
          </cell>
        </row>
        <row r="51">
          <cell r="C51">
            <v>123</v>
          </cell>
          <cell r="D51" t="str">
            <v>CAPITAINE MADON</v>
          </cell>
          <cell r="E51" t="str">
            <v>6 rue du capitaine madon</v>
          </cell>
          <cell r="F51">
            <v>75018</v>
          </cell>
          <cell r="G51" t="str">
            <v>PARIS</v>
          </cell>
          <cell r="H51">
            <v>1</v>
          </cell>
          <cell r="I51">
            <v>1</v>
          </cell>
          <cell r="J51">
            <v>3</v>
          </cell>
          <cell r="K51">
            <v>7</v>
          </cell>
          <cell r="L51">
            <v>0</v>
          </cell>
          <cell r="M51">
            <v>1</v>
          </cell>
          <cell r="N51">
            <v>0</v>
          </cell>
          <cell r="AB51">
            <v>0</v>
          </cell>
          <cell r="AC51">
            <v>0</v>
          </cell>
          <cell r="AF51">
            <v>0</v>
          </cell>
          <cell r="AG51" t="str">
            <v/>
          </cell>
          <cell r="AH51">
            <v>0</v>
          </cell>
          <cell r="AI51" t="str">
            <v/>
          </cell>
          <cell r="AJ51">
            <v>0</v>
          </cell>
          <cell r="AK51" t="str">
            <v/>
          </cell>
          <cell r="AL51">
            <v>0</v>
          </cell>
          <cell r="AM51" t="str">
            <v/>
          </cell>
          <cell r="AN51">
            <v>0</v>
          </cell>
          <cell r="AO51" t="str">
            <v/>
          </cell>
          <cell r="AP51">
            <v>0</v>
          </cell>
          <cell r="AQ51">
            <v>0</v>
          </cell>
          <cell r="AS51">
            <v>0</v>
          </cell>
          <cell r="AT51">
            <v>0</v>
          </cell>
          <cell r="AU51">
            <v>0</v>
          </cell>
          <cell r="AV51">
            <v>0</v>
          </cell>
          <cell r="AW51">
            <v>0</v>
          </cell>
          <cell r="AY51">
            <v>0</v>
          </cell>
          <cell r="AZ51">
            <v>0</v>
          </cell>
          <cell r="BA51">
            <v>0</v>
          </cell>
          <cell r="BB51">
            <v>0</v>
          </cell>
          <cell r="BC51">
            <v>0</v>
          </cell>
          <cell r="BD51">
            <v>0</v>
          </cell>
          <cell r="BE51">
            <v>0</v>
          </cell>
        </row>
        <row r="52">
          <cell r="C52">
            <v>124</v>
          </cell>
          <cell r="D52" t="str">
            <v>CONSERVATOIRE (11)</v>
          </cell>
          <cell r="E52" t="str">
            <v>11 rue du conservatoire</v>
          </cell>
          <cell r="F52">
            <v>75009</v>
          </cell>
          <cell r="G52" t="str">
            <v>PARIS</v>
          </cell>
          <cell r="H52">
            <v>1</v>
          </cell>
          <cell r="I52">
            <v>1</v>
          </cell>
          <cell r="J52">
            <v>5</v>
          </cell>
          <cell r="K52">
            <v>22</v>
          </cell>
          <cell r="L52">
            <v>1</v>
          </cell>
          <cell r="M52">
            <v>1</v>
          </cell>
          <cell r="N52">
            <v>0</v>
          </cell>
          <cell r="O52">
            <v>3259.4</v>
          </cell>
          <cell r="Q52">
            <v>2688.4</v>
          </cell>
          <cell r="R52">
            <v>519.96</v>
          </cell>
          <cell r="AA52">
            <v>62</v>
          </cell>
          <cell r="AB52">
            <v>6529.76</v>
          </cell>
          <cell r="AC52">
            <v>336.16</v>
          </cell>
          <cell r="AF52">
            <v>3259.4</v>
          </cell>
          <cell r="AG52">
            <v>148.15</v>
          </cell>
          <cell r="AH52">
            <v>3208.36</v>
          </cell>
          <cell r="AI52">
            <v>145.83000000000001</v>
          </cell>
          <cell r="AJ52">
            <v>0</v>
          </cell>
          <cell r="AK52" t="str">
            <v/>
          </cell>
          <cell r="AL52">
            <v>0</v>
          </cell>
          <cell r="AM52" t="str">
            <v/>
          </cell>
          <cell r="AN52">
            <v>62</v>
          </cell>
          <cell r="AO52">
            <v>2.82</v>
          </cell>
          <cell r="AP52">
            <v>6529.76</v>
          </cell>
          <cell r="AQ52">
            <v>0</v>
          </cell>
          <cell r="AS52">
            <v>6659.2436617512003</v>
          </cell>
          <cell r="AT52">
            <v>0</v>
          </cell>
          <cell r="AU52">
            <v>63.835563939999993</v>
          </cell>
          <cell r="AV52">
            <v>6723.0792256912</v>
          </cell>
          <cell r="AW52">
            <v>193.31922569119979</v>
          </cell>
          <cell r="AY52">
            <v>1664.81</v>
          </cell>
          <cell r="AZ52">
            <v>1997.77</v>
          </cell>
          <cell r="BA52">
            <v>0</v>
          </cell>
          <cell r="BB52">
            <v>0</v>
          </cell>
          <cell r="BC52">
            <v>15.96</v>
          </cell>
          <cell r="BD52">
            <v>19.149999999999999</v>
          </cell>
          <cell r="BE52">
            <v>2016.924</v>
          </cell>
        </row>
        <row r="53">
          <cell r="C53">
            <v>127</v>
          </cell>
          <cell r="D53" t="str">
            <v>5 RUE ROTTEMBOURG</v>
          </cell>
          <cell r="E53" t="str">
            <v>5 rue rottembourg</v>
          </cell>
          <cell r="F53">
            <v>75012</v>
          </cell>
          <cell r="G53" t="str">
            <v>PARIS</v>
          </cell>
          <cell r="H53">
            <v>1</v>
          </cell>
          <cell r="I53">
            <v>1</v>
          </cell>
          <cell r="J53">
            <v>6</v>
          </cell>
          <cell r="K53">
            <v>10</v>
          </cell>
          <cell r="L53">
            <v>1</v>
          </cell>
          <cell r="M53">
            <v>1</v>
          </cell>
          <cell r="N53">
            <v>0</v>
          </cell>
          <cell r="Q53">
            <v>4482.57</v>
          </cell>
          <cell r="R53">
            <v>1672.67</v>
          </cell>
          <cell r="U53">
            <v>945.24</v>
          </cell>
          <cell r="AA53">
            <v>34.475999999999999</v>
          </cell>
          <cell r="AB53">
            <v>7134.9559999999992</v>
          </cell>
          <cell r="AC53">
            <v>290.06</v>
          </cell>
          <cell r="AF53">
            <v>0</v>
          </cell>
          <cell r="AG53" t="str">
            <v/>
          </cell>
          <cell r="AH53">
            <v>7100.48</v>
          </cell>
          <cell r="AI53">
            <v>710.05</v>
          </cell>
          <cell r="AJ53">
            <v>0</v>
          </cell>
          <cell r="AK53" t="str">
            <v/>
          </cell>
          <cell r="AL53">
            <v>0</v>
          </cell>
          <cell r="AM53" t="str">
            <v/>
          </cell>
          <cell r="AN53">
            <v>34.475999999999999</v>
          </cell>
          <cell r="AO53">
            <v>3.45</v>
          </cell>
          <cell r="AP53">
            <v>7134.9559999999992</v>
          </cell>
          <cell r="AQ53">
            <v>0</v>
          </cell>
          <cell r="AS53">
            <v>7100.48</v>
          </cell>
          <cell r="AT53">
            <v>0</v>
          </cell>
          <cell r="AU53">
            <v>34.475999999999999</v>
          </cell>
          <cell r="AV53">
            <v>7134.9559999999992</v>
          </cell>
          <cell r="AW53">
            <v>0</v>
          </cell>
          <cell r="AY53">
            <v>1775.12</v>
          </cell>
          <cell r="AZ53">
            <v>2130.14</v>
          </cell>
          <cell r="BA53">
            <v>0</v>
          </cell>
          <cell r="BB53">
            <v>0</v>
          </cell>
          <cell r="BC53">
            <v>8.6199999999999992</v>
          </cell>
          <cell r="BD53">
            <v>10.34</v>
          </cell>
          <cell r="BE53">
            <v>2140.4879999999998</v>
          </cell>
        </row>
        <row r="54">
          <cell r="C54">
            <v>128</v>
          </cell>
          <cell r="D54" t="str">
            <v>TOUL</v>
          </cell>
          <cell r="E54" t="str">
            <v>25 rue de Toul</v>
          </cell>
          <cell r="F54">
            <v>75012</v>
          </cell>
          <cell r="G54" t="str">
            <v>PARIS</v>
          </cell>
          <cell r="H54">
            <v>1</v>
          </cell>
          <cell r="I54">
            <v>1</v>
          </cell>
          <cell r="J54">
            <v>6</v>
          </cell>
          <cell r="K54">
            <v>12</v>
          </cell>
          <cell r="L54">
            <v>1</v>
          </cell>
          <cell r="M54">
            <v>1</v>
          </cell>
          <cell r="N54">
            <v>0</v>
          </cell>
          <cell r="O54">
            <v>4080</v>
          </cell>
          <cell r="P54">
            <v>561</v>
          </cell>
          <cell r="Q54">
            <v>7599</v>
          </cell>
          <cell r="R54">
            <v>1169</v>
          </cell>
          <cell r="U54">
            <v>2475.1999999999998</v>
          </cell>
          <cell r="AB54">
            <v>15884.2</v>
          </cell>
          <cell r="AC54">
            <v>700</v>
          </cell>
          <cell r="AF54">
            <v>4641</v>
          </cell>
          <cell r="AG54">
            <v>386.75</v>
          </cell>
          <cell r="AH54">
            <v>11243.2</v>
          </cell>
          <cell r="AI54">
            <v>936.93</v>
          </cell>
          <cell r="AJ54">
            <v>0</v>
          </cell>
          <cell r="AK54" t="str">
            <v/>
          </cell>
          <cell r="AL54">
            <v>0</v>
          </cell>
          <cell r="AM54" t="str">
            <v/>
          </cell>
          <cell r="AN54">
            <v>0</v>
          </cell>
          <cell r="AO54" t="str">
            <v/>
          </cell>
          <cell r="AP54">
            <v>15884.2</v>
          </cell>
          <cell r="AQ54">
            <v>0</v>
          </cell>
          <cell r="AS54">
            <v>15884.2</v>
          </cell>
          <cell r="AT54">
            <v>0</v>
          </cell>
          <cell r="AU54">
            <v>0</v>
          </cell>
          <cell r="AV54">
            <v>15884.2</v>
          </cell>
          <cell r="AW54">
            <v>0</v>
          </cell>
          <cell r="AY54">
            <v>1323.68</v>
          </cell>
          <cell r="BA54">
            <v>0</v>
          </cell>
          <cell r="BC54">
            <v>0</v>
          </cell>
          <cell r="BE54">
            <v>1323.68</v>
          </cell>
        </row>
        <row r="55">
          <cell r="C55">
            <v>134</v>
          </cell>
          <cell r="D55" t="str">
            <v>CHARONNE (141)</v>
          </cell>
          <cell r="E55" t="str">
            <v>141 rue de charonne</v>
          </cell>
          <cell r="F55">
            <v>75011</v>
          </cell>
          <cell r="G55" t="str">
            <v>PARIS</v>
          </cell>
          <cell r="H55">
            <v>1</v>
          </cell>
          <cell r="I55">
            <v>1</v>
          </cell>
          <cell r="J55">
            <v>7</v>
          </cell>
          <cell r="K55">
            <v>12</v>
          </cell>
          <cell r="L55">
            <v>1</v>
          </cell>
          <cell r="M55">
            <v>2</v>
          </cell>
          <cell r="N55">
            <v>0</v>
          </cell>
          <cell r="O55">
            <v>1936.81</v>
          </cell>
          <cell r="P55">
            <v>294.83999999999997</v>
          </cell>
          <cell r="Q55">
            <v>707.61599999999999</v>
          </cell>
          <cell r="Z55">
            <v>264</v>
          </cell>
          <cell r="AA55">
            <v>77</v>
          </cell>
          <cell r="AB55">
            <v>3280.2660000000001</v>
          </cell>
          <cell r="AC55">
            <v>183.77</v>
          </cell>
          <cell r="AF55">
            <v>2231.65</v>
          </cell>
          <cell r="AG55">
            <v>185.97</v>
          </cell>
          <cell r="AH55">
            <v>707.61599999999999</v>
          </cell>
          <cell r="AI55">
            <v>58.97</v>
          </cell>
          <cell r="AJ55">
            <v>0</v>
          </cell>
          <cell r="AK55" t="str">
            <v/>
          </cell>
          <cell r="AL55">
            <v>0</v>
          </cell>
          <cell r="AM55" t="str">
            <v/>
          </cell>
          <cell r="AN55">
            <v>341</v>
          </cell>
          <cell r="AO55">
            <v>28.42</v>
          </cell>
          <cell r="AP55">
            <v>3280.2660000000001</v>
          </cell>
          <cell r="AQ55">
            <v>0</v>
          </cell>
          <cell r="AS55">
            <v>2939.2660000000001</v>
          </cell>
          <cell r="AT55">
            <v>0</v>
          </cell>
          <cell r="AU55">
            <v>341</v>
          </cell>
          <cell r="AV55">
            <v>3280.2660000000001</v>
          </cell>
          <cell r="AW55">
            <v>0</v>
          </cell>
          <cell r="AY55">
            <v>734.82</v>
          </cell>
          <cell r="AZ55">
            <v>881.78</v>
          </cell>
          <cell r="BA55">
            <v>0</v>
          </cell>
          <cell r="BB55">
            <v>0</v>
          </cell>
          <cell r="BC55">
            <v>85.25</v>
          </cell>
          <cell r="BD55">
            <v>102.3</v>
          </cell>
          <cell r="BE55">
            <v>984.08400000000006</v>
          </cell>
        </row>
        <row r="56">
          <cell r="C56">
            <v>137</v>
          </cell>
          <cell r="D56" t="str">
            <v>GUILLAUME BERTRAND</v>
          </cell>
          <cell r="E56" t="str">
            <v>3 rue guillaume bertrand</v>
          </cell>
          <cell r="F56">
            <v>75011</v>
          </cell>
          <cell r="G56" t="str">
            <v>PARIS</v>
          </cell>
          <cell r="H56">
            <v>1</v>
          </cell>
          <cell r="I56">
            <v>1</v>
          </cell>
          <cell r="J56">
            <v>4</v>
          </cell>
          <cell r="K56">
            <v>12</v>
          </cell>
          <cell r="L56">
            <v>0</v>
          </cell>
          <cell r="M56">
            <v>1</v>
          </cell>
          <cell r="N56">
            <v>0</v>
          </cell>
          <cell r="O56">
            <v>1992.47</v>
          </cell>
          <cell r="Q56">
            <v>943.48800000000006</v>
          </cell>
          <cell r="Z56">
            <v>264</v>
          </cell>
          <cell r="AA56">
            <v>77</v>
          </cell>
          <cell r="AB56">
            <v>3276.9580000000001</v>
          </cell>
          <cell r="AC56">
            <v>183.58</v>
          </cell>
          <cell r="AF56">
            <v>1992.47</v>
          </cell>
          <cell r="AG56">
            <v>166.04</v>
          </cell>
          <cell r="AH56">
            <v>943.48800000000006</v>
          </cell>
          <cell r="AI56">
            <v>78.62</v>
          </cell>
          <cell r="AJ56">
            <v>0</v>
          </cell>
          <cell r="AK56" t="str">
            <v/>
          </cell>
          <cell r="AL56">
            <v>0</v>
          </cell>
          <cell r="AM56" t="str">
            <v/>
          </cell>
          <cell r="AN56">
            <v>341</v>
          </cell>
          <cell r="AO56">
            <v>28.42</v>
          </cell>
          <cell r="AP56">
            <v>3276.9580000000001</v>
          </cell>
          <cell r="AQ56">
            <v>0</v>
          </cell>
          <cell r="AS56">
            <v>2935.9580000000001</v>
          </cell>
          <cell r="AT56">
            <v>0</v>
          </cell>
          <cell r="AU56">
            <v>341</v>
          </cell>
          <cell r="AV56">
            <v>3276.9580000000001</v>
          </cell>
          <cell r="AW56">
            <v>0</v>
          </cell>
          <cell r="AY56">
            <v>733.99</v>
          </cell>
          <cell r="AZ56">
            <v>880.79</v>
          </cell>
          <cell r="BA56">
            <v>0</v>
          </cell>
          <cell r="BB56">
            <v>0</v>
          </cell>
          <cell r="BC56">
            <v>85.25</v>
          </cell>
          <cell r="BD56">
            <v>102.3</v>
          </cell>
          <cell r="BE56">
            <v>983.08799999999997</v>
          </cell>
        </row>
        <row r="57">
          <cell r="C57">
            <v>1002</v>
          </cell>
          <cell r="D57" t="str">
            <v>BEAUJOLAIS/PETITS CHAMPS</v>
          </cell>
          <cell r="E57" t="str">
            <v>17 rue des petits champs</v>
          </cell>
          <cell r="F57">
            <v>75001</v>
          </cell>
          <cell r="G57" t="str">
            <v>PARIS</v>
          </cell>
          <cell r="H57">
            <v>1</v>
          </cell>
          <cell r="I57">
            <v>1</v>
          </cell>
          <cell r="J57">
            <v>6</v>
          </cell>
          <cell r="K57">
            <v>8</v>
          </cell>
          <cell r="L57">
            <v>0</v>
          </cell>
          <cell r="M57">
            <v>1</v>
          </cell>
          <cell r="N57">
            <v>0</v>
          </cell>
          <cell r="O57">
            <v>2136.8000000000002</v>
          </cell>
          <cell r="Q57">
            <v>1466.4</v>
          </cell>
          <cell r="AA57">
            <v>22.6</v>
          </cell>
          <cell r="AB57">
            <v>3625.8</v>
          </cell>
          <cell r="AC57">
            <v>200.18</v>
          </cell>
          <cell r="AF57">
            <v>2136.8000000000002</v>
          </cell>
          <cell r="AG57">
            <v>267.10000000000002</v>
          </cell>
          <cell r="AH57">
            <v>1466.4</v>
          </cell>
          <cell r="AI57">
            <v>183.3</v>
          </cell>
          <cell r="AJ57">
            <v>0</v>
          </cell>
          <cell r="AK57" t="str">
            <v/>
          </cell>
          <cell r="AL57">
            <v>0</v>
          </cell>
          <cell r="AM57" t="str">
            <v/>
          </cell>
          <cell r="AN57">
            <v>22.6</v>
          </cell>
          <cell r="AO57">
            <v>2.83</v>
          </cell>
          <cell r="AP57">
            <v>3625.8</v>
          </cell>
          <cell r="AQ57">
            <v>0</v>
          </cell>
          <cell r="AS57">
            <v>3709.8758707839997</v>
          </cell>
          <cell r="AT57">
            <v>0</v>
          </cell>
          <cell r="AU57">
            <v>23.269092661999998</v>
          </cell>
          <cell r="AV57">
            <v>3733.1449634459996</v>
          </cell>
          <cell r="AW57">
            <v>107.34496344599938</v>
          </cell>
          <cell r="AY57">
            <v>927.47</v>
          </cell>
          <cell r="AZ57">
            <v>1112.96</v>
          </cell>
          <cell r="BA57">
            <v>0</v>
          </cell>
          <cell r="BB57">
            <v>0</v>
          </cell>
          <cell r="BC57">
            <v>5.82</v>
          </cell>
          <cell r="BD57">
            <v>6.98</v>
          </cell>
          <cell r="BE57">
            <v>1119.9480000000001</v>
          </cell>
        </row>
        <row r="58">
          <cell r="C58">
            <v>1004</v>
          </cell>
          <cell r="D58" t="str">
            <v>BERGER (8/10)</v>
          </cell>
          <cell r="E58" t="str">
            <v>8/10 rue berger</v>
          </cell>
          <cell r="F58">
            <v>75001</v>
          </cell>
          <cell r="G58" t="str">
            <v>PARIS</v>
          </cell>
          <cell r="H58">
            <v>1</v>
          </cell>
          <cell r="I58">
            <v>1</v>
          </cell>
          <cell r="J58">
            <v>6</v>
          </cell>
          <cell r="K58">
            <v>7</v>
          </cell>
          <cell r="L58">
            <v>1</v>
          </cell>
          <cell r="M58">
            <v>1</v>
          </cell>
          <cell r="N58">
            <v>0</v>
          </cell>
          <cell r="Q58">
            <v>1466.4</v>
          </cell>
          <cell r="R58">
            <v>260.04000000000002</v>
          </cell>
          <cell r="AA58">
            <v>19.7</v>
          </cell>
          <cell r="AB58">
            <v>1746.14</v>
          </cell>
          <cell r="AC58">
            <v>92.88</v>
          </cell>
          <cell r="AF58">
            <v>0</v>
          </cell>
          <cell r="AG58" t="str">
            <v/>
          </cell>
          <cell r="AH58">
            <v>1726.44</v>
          </cell>
          <cell r="AI58">
            <v>246.63</v>
          </cell>
          <cell r="AJ58">
            <v>0</v>
          </cell>
          <cell r="AK58" t="str">
            <v/>
          </cell>
          <cell r="AL58">
            <v>0</v>
          </cell>
          <cell r="AM58" t="str">
            <v/>
          </cell>
          <cell r="AN58">
            <v>19.7</v>
          </cell>
          <cell r="AO58">
            <v>2.81</v>
          </cell>
          <cell r="AP58">
            <v>1746.14</v>
          </cell>
          <cell r="AQ58">
            <v>0</v>
          </cell>
          <cell r="AS58">
            <v>1777.5527582027999</v>
          </cell>
          <cell r="AT58">
            <v>0</v>
          </cell>
          <cell r="AU58">
            <v>20.283235638999997</v>
          </cell>
          <cell r="AV58">
            <v>1797.8359938417998</v>
          </cell>
          <cell r="AW58">
            <v>51.695993841799691</v>
          </cell>
          <cell r="AY58">
            <v>444.39</v>
          </cell>
          <cell r="AZ58">
            <v>533.27</v>
          </cell>
          <cell r="BA58">
            <v>0</v>
          </cell>
          <cell r="BB58">
            <v>0</v>
          </cell>
          <cell r="BC58">
            <v>5.07</v>
          </cell>
          <cell r="BD58">
            <v>6.08</v>
          </cell>
          <cell r="BE58">
            <v>539.35199999999998</v>
          </cell>
        </row>
        <row r="59">
          <cell r="C59">
            <v>1005</v>
          </cell>
          <cell r="D59" t="str">
            <v>PIERRE LESCOT (2)</v>
          </cell>
          <cell r="E59" t="str">
            <v>2 rue pierre lescot</v>
          </cell>
          <cell r="F59">
            <v>75001</v>
          </cell>
          <cell r="G59" t="str">
            <v>PARIS</v>
          </cell>
          <cell r="H59">
            <v>1</v>
          </cell>
          <cell r="I59">
            <v>1</v>
          </cell>
          <cell r="J59">
            <v>6</v>
          </cell>
          <cell r="K59">
            <v>17</v>
          </cell>
          <cell r="L59">
            <v>1</v>
          </cell>
          <cell r="M59">
            <v>1</v>
          </cell>
          <cell r="N59">
            <v>0</v>
          </cell>
          <cell r="Q59">
            <v>2688.44</v>
          </cell>
          <cell r="R59">
            <v>519.96</v>
          </cell>
          <cell r="AA59">
            <v>47.9</v>
          </cell>
          <cell r="AB59">
            <v>3256.3</v>
          </cell>
          <cell r="AC59">
            <v>173.12</v>
          </cell>
          <cell r="AF59">
            <v>0</v>
          </cell>
          <cell r="AG59" t="str">
            <v/>
          </cell>
          <cell r="AH59">
            <v>3208.4</v>
          </cell>
          <cell r="AI59">
            <v>188.73</v>
          </cell>
          <cell r="AJ59">
            <v>0</v>
          </cell>
          <cell r="AK59" t="str">
            <v/>
          </cell>
          <cell r="AL59">
            <v>0</v>
          </cell>
          <cell r="AM59" t="str">
            <v/>
          </cell>
          <cell r="AN59">
            <v>47.9</v>
          </cell>
          <cell r="AO59">
            <v>2.82</v>
          </cell>
          <cell r="AP59">
            <v>3256.3</v>
          </cell>
          <cell r="AQ59">
            <v>0</v>
          </cell>
          <cell r="AS59">
            <v>3303.3874733079997</v>
          </cell>
          <cell r="AT59">
            <v>0</v>
          </cell>
          <cell r="AU59">
            <v>49.318121172999994</v>
          </cell>
          <cell r="AV59">
            <v>3352.7055944809995</v>
          </cell>
          <cell r="AW59">
            <v>96.405594480999298</v>
          </cell>
          <cell r="AY59">
            <v>825.85</v>
          </cell>
          <cell r="AZ59">
            <v>991.02</v>
          </cell>
          <cell r="BA59">
            <v>0</v>
          </cell>
          <cell r="BB59">
            <v>0</v>
          </cell>
          <cell r="BC59">
            <v>12.33</v>
          </cell>
          <cell r="BD59">
            <v>14.8</v>
          </cell>
          <cell r="BE59">
            <v>1005.816</v>
          </cell>
        </row>
        <row r="60">
          <cell r="C60">
            <v>1006</v>
          </cell>
          <cell r="D60" t="str">
            <v>PIERRE LESCOT (10)</v>
          </cell>
          <cell r="E60" t="str">
            <v>10 rue pierre lescot</v>
          </cell>
          <cell r="F60">
            <v>75001</v>
          </cell>
          <cell r="G60" t="str">
            <v>PARIS</v>
          </cell>
          <cell r="H60">
            <v>1</v>
          </cell>
          <cell r="I60">
            <v>1</v>
          </cell>
          <cell r="J60">
            <v>6</v>
          </cell>
          <cell r="K60">
            <v>10</v>
          </cell>
          <cell r="L60">
            <v>0</v>
          </cell>
          <cell r="M60">
            <v>1</v>
          </cell>
          <cell r="N60">
            <v>0</v>
          </cell>
          <cell r="Q60">
            <v>2688.4</v>
          </cell>
          <cell r="R60">
            <v>519.96</v>
          </cell>
          <cell r="AA60">
            <v>28.2</v>
          </cell>
          <cell r="AB60">
            <v>3236.56</v>
          </cell>
          <cell r="AC60">
            <v>174.75</v>
          </cell>
          <cell r="AF60">
            <v>0</v>
          </cell>
          <cell r="AG60" t="str">
            <v/>
          </cell>
          <cell r="AH60">
            <v>3208.36</v>
          </cell>
          <cell r="AI60">
            <v>320.83999999999997</v>
          </cell>
          <cell r="AJ60">
            <v>0</v>
          </cell>
          <cell r="AK60" t="str">
            <v/>
          </cell>
          <cell r="AL60">
            <v>0</v>
          </cell>
          <cell r="AM60" t="str">
            <v/>
          </cell>
          <cell r="AN60">
            <v>28.2</v>
          </cell>
          <cell r="AO60">
            <v>2.82</v>
          </cell>
          <cell r="AP60">
            <v>3236.56</v>
          </cell>
          <cell r="AQ60">
            <v>0</v>
          </cell>
          <cell r="AS60">
            <v>3303.3462890731998</v>
          </cell>
          <cell r="AT60">
            <v>0</v>
          </cell>
          <cell r="AU60">
            <v>29.034885533999997</v>
          </cell>
          <cell r="AV60">
            <v>3332.3811746071997</v>
          </cell>
          <cell r="AW60">
            <v>95.821174607199737</v>
          </cell>
          <cell r="AY60">
            <v>825.84</v>
          </cell>
          <cell r="AZ60">
            <v>991.01</v>
          </cell>
          <cell r="BA60">
            <v>0</v>
          </cell>
          <cell r="BB60">
            <v>0</v>
          </cell>
          <cell r="BC60">
            <v>7.26</v>
          </cell>
          <cell r="BD60">
            <v>8.7100000000000009</v>
          </cell>
          <cell r="BE60">
            <v>999.72</v>
          </cell>
        </row>
        <row r="61">
          <cell r="C61">
            <v>1007</v>
          </cell>
          <cell r="D61" t="str">
            <v>INNOCENTS (15)</v>
          </cell>
          <cell r="E61" t="str">
            <v>15 rue des innocents</v>
          </cell>
          <cell r="F61">
            <v>75001</v>
          </cell>
          <cell r="G61" t="str">
            <v>PARIS</v>
          </cell>
          <cell r="H61">
            <v>1</v>
          </cell>
          <cell r="I61">
            <v>1</v>
          </cell>
          <cell r="J61">
            <v>5</v>
          </cell>
          <cell r="K61">
            <v>12</v>
          </cell>
          <cell r="L61">
            <v>1</v>
          </cell>
          <cell r="M61">
            <v>1</v>
          </cell>
          <cell r="N61">
            <v>0</v>
          </cell>
          <cell r="Q61">
            <v>2688.44</v>
          </cell>
          <cell r="R61">
            <v>519.96</v>
          </cell>
          <cell r="AA61">
            <v>33.799999999999997</v>
          </cell>
          <cell r="AB61">
            <v>3242.2000000000003</v>
          </cell>
          <cell r="AC61">
            <v>173.76</v>
          </cell>
          <cell r="AF61">
            <v>0</v>
          </cell>
          <cell r="AG61" t="str">
            <v/>
          </cell>
          <cell r="AH61">
            <v>3208.4</v>
          </cell>
          <cell r="AI61">
            <v>267.37</v>
          </cell>
          <cell r="AJ61">
            <v>0</v>
          </cell>
          <cell r="AK61" t="str">
            <v/>
          </cell>
          <cell r="AL61">
            <v>0</v>
          </cell>
          <cell r="AM61" t="str">
            <v/>
          </cell>
          <cell r="AN61">
            <v>33.799999999999997</v>
          </cell>
          <cell r="AO61">
            <v>2.82</v>
          </cell>
          <cell r="AP61">
            <v>3242.2000000000003</v>
          </cell>
          <cell r="AQ61">
            <v>0</v>
          </cell>
          <cell r="AS61">
            <v>3303.3874733079997</v>
          </cell>
          <cell r="AT61">
            <v>0</v>
          </cell>
          <cell r="AU61">
            <v>34.800678405999996</v>
          </cell>
          <cell r="AV61">
            <v>3338.1881517139996</v>
          </cell>
          <cell r="AW61">
            <v>95.988151713999287</v>
          </cell>
          <cell r="AY61">
            <v>825.85</v>
          </cell>
          <cell r="AZ61">
            <v>991.02</v>
          </cell>
          <cell r="BA61">
            <v>0</v>
          </cell>
          <cell r="BB61">
            <v>0</v>
          </cell>
          <cell r="BC61">
            <v>8.6999999999999993</v>
          </cell>
          <cell r="BD61">
            <v>10.44</v>
          </cell>
          <cell r="BE61">
            <v>1001.46</v>
          </cell>
        </row>
        <row r="62">
          <cell r="C62">
            <v>1008</v>
          </cell>
          <cell r="D62" t="str">
            <v>HALLES (18)</v>
          </cell>
          <cell r="E62" t="str">
            <v>18 rue des halles</v>
          </cell>
          <cell r="F62">
            <v>75001</v>
          </cell>
          <cell r="G62" t="str">
            <v>PARIS</v>
          </cell>
          <cell r="H62">
            <v>1</v>
          </cell>
          <cell r="I62">
            <v>1</v>
          </cell>
          <cell r="J62">
            <v>5</v>
          </cell>
          <cell r="K62">
            <v>5</v>
          </cell>
          <cell r="L62">
            <v>0</v>
          </cell>
          <cell r="M62">
            <v>1</v>
          </cell>
          <cell r="N62">
            <v>0</v>
          </cell>
          <cell r="Q62">
            <v>2688.4</v>
          </cell>
          <cell r="R62">
            <v>519.96</v>
          </cell>
          <cell r="AA62">
            <v>14.1</v>
          </cell>
          <cell r="AB62">
            <v>3222.46</v>
          </cell>
          <cell r="AC62">
            <v>171.41</v>
          </cell>
          <cell r="AF62">
            <v>0</v>
          </cell>
          <cell r="AG62" t="str">
            <v/>
          </cell>
          <cell r="AH62">
            <v>3208.36</v>
          </cell>
          <cell r="AI62">
            <v>641.66999999999996</v>
          </cell>
          <cell r="AJ62">
            <v>0</v>
          </cell>
          <cell r="AK62" t="str">
            <v/>
          </cell>
          <cell r="AL62">
            <v>0</v>
          </cell>
          <cell r="AM62" t="str">
            <v/>
          </cell>
          <cell r="AN62">
            <v>14.1</v>
          </cell>
          <cell r="AO62">
            <v>2.82</v>
          </cell>
          <cell r="AP62">
            <v>3222.46</v>
          </cell>
          <cell r="AQ62">
            <v>0</v>
          </cell>
          <cell r="AS62">
            <v>3303.3462890731998</v>
          </cell>
          <cell r="AT62">
            <v>0</v>
          </cell>
          <cell r="AU62">
            <v>14.517442766999999</v>
          </cell>
          <cell r="AV62">
            <v>3317.8637318401998</v>
          </cell>
          <cell r="AW62">
            <v>95.403731840199725</v>
          </cell>
          <cell r="AY62">
            <v>825.84</v>
          </cell>
          <cell r="AZ62">
            <v>991.01</v>
          </cell>
          <cell r="BA62">
            <v>0</v>
          </cell>
          <cell r="BB62">
            <v>0</v>
          </cell>
          <cell r="BC62">
            <v>3.63</v>
          </cell>
          <cell r="BD62">
            <v>4.3600000000000003</v>
          </cell>
          <cell r="BE62">
            <v>995.36400000000003</v>
          </cell>
        </row>
        <row r="63">
          <cell r="C63">
            <v>1009</v>
          </cell>
          <cell r="D63" t="str">
            <v>BERGER (43)</v>
          </cell>
          <cell r="E63" t="str">
            <v>43 rue berger</v>
          </cell>
          <cell r="F63">
            <v>75001</v>
          </cell>
          <cell r="G63" t="str">
            <v>PARIS</v>
          </cell>
          <cell r="H63">
            <v>1</v>
          </cell>
          <cell r="I63">
            <v>1</v>
          </cell>
          <cell r="J63">
            <v>5</v>
          </cell>
          <cell r="K63">
            <v>4</v>
          </cell>
          <cell r="L63">
            <v>0</v>
          </cell>
          <cell r="M63">
            <v>1</v>
          </cell>
          <cell r="N63">
            <v>0</v>
          </cell>
          <cell r="O63">
            <v>1485.24</v>
          </cell>
          <cell r="Q63">
            <v>651.55999999999995</v>
          </cell>
          <cell r="AA63">
            <v>11.3</v>
          </cell>
          <cell r="AB63">
            <v>2148.1000000000004</v>
          </cell>
          <cell r="AC63">
            <v>131.6</v>
          </cell>
          <cell r="AF63">
            <v>1485.24</v>
          </cell>
          <cell r="AG63">
            <v>371.31</v>
          </cell>
          <cell r="AH63">
            <v>651.55999999999995</v>
          </cell>
          <cell r="AI63">
            <v>162.88999999999999</v>
          </cell>
          <cell r="AJ63">
            <v>0</v>
          </cell>
          <cell r="AK63" t="str">
            <v/>
          </cell>
          <cell r="AL63">
            <v>0</v>
          </cell>
          <cell r="AM63" t="str">
            <v/>
          </cell>
          <cell r="AN63">
            <v>11.3</v>
          </cell>
          <cell r="AO63">
            <v>2.83</v>
          </cell>
          <cell r="AP63">
            <v>2148.1000000000004</v>
          </cell>
          <cell r="AQ63">
            <v>0</v>
          </cell>
          <cell r="AS63">
            <v>2200.0618230159998</v>
          </cell>
          <cell r="AT63">
            <v>0</v>
          </cell>
          <cell r="AU63">
            <v>11.634546330999999</v>
          </cell>
          <cell r="AV63">
            <v>2211.6963693469997</v>
          </cell>
          <cell r="AW63">
            <v>63.596369346999381</v>
          </cell>
          <cell r="AY63">
            <v>550.02</v>
          </cell>
          <cell r="AZ63">
            <v>660.02</v>
          </cell>
          <cell r="BA63">
            <v>0</v>
          </cell>
          <cell r="BB63">
            <v>0</v>
          </cell>
          <cell r="BC63">
            <v>2.91</v>
          </cell>
          <cell r="BD63">
            <v>3.49</v>
          </cell>
          <cell r="BE63">
            <v>663.51599999999996</v>
          </cell>
        </row>
        <row r="64">
          <cell r="C64">
            <v>1010</v>
          </cell>
          <cell r="D64" t="str">
            <v>COSSONNERIE (10)</v>
          </cell>
          <cell r="E64" t="str">
            <v>10 rue de la cossonnerie</v>
          </cell>
          <cell r="F64">
            <v>75001</v>
          </cell>
          <cell r="G64" t="str">
            <v>PARIS</v>
          </cell>
          <cell r="H64">
            <v>1</v>
          </cell>
          <cell r="I64">
            <v>1</v>
          </cell>
          <cell r="J64">
            <v>5</v>
          </cell>
          <cell r="K64">
            <v>8</v>
          </cell>
          <cell r="L64">
            <v>0</v>
          </cell>
          <cell r="M64">
            <v>1</v>
          </cell>
          <cell r="N64">
            <v>0</v>
          </cell>
          <cell r="Q64">
            <v>2688.4</v>
          </cell>
          <cell r="R64">
            <v>519.96</v>
          </cell>
          <cell r="AA64">
            <v>22.6</v>
          </cell>
          <cell r="AB64">
            <v>3230.96</v>
          </cell>
          <cell r="AC64">
            <v>175.23</v>
          </cell>
          <cell r="AF64">
            <v>0</v>
          </cell>
          <cell r="AG64" t="str">
            <v/>
          </cell>
          <cell r="AH64">
            <v>3208.36</v>
          </cell>
          <cell r="AI64">
            <v>401.05</v>
          </cell>
          <cell r="AJ64">
            <v>0</v>
          </cell>
          <cell r="AK64" t="str">
            <v/>
          </cell>
          <cell r="AL64">
            <v>0</v>
          </cell>
          <cell r="AM64" t="str">
            <v/>
          </cell>
          <cell r="AN64">
            <v>22.6</v>
          </cell>
          <cell r="AO64">
            <v>2.83</v>
          </cell>
          <cell r="AP64">
            <v>3230.96</v>
          </cell>
          <cell r="AQ64">
            <v>0</v>
          </cell>
          <cell r="AS64">
            <v>3303.3462890731998</v>
          </cell>
          <cell r="AT64">
            <v>0</v>
          </cell>
          <cell r="AU64">
            <v>23.269092661999998</v>
          </cell>
          <cell r="AV64">
            <v>3326.6153817351997</v>
          </cell>
          <cell r="AW64">
            <v>95.655381735199626</v>
          </cell>
          <cell r="AY64">
            <v>825.84</v>
          </cell>
          <cell r="AZ64">
            <v>991.01</v>
          </cell>
          <cell r="BA64">
            <v>0</v>
          </cell>
          <cell r="BB64">
            <v>0</v>
          </cell>
          <cell r="BC64">
            <v>5.82</v>
          </cell>
          <cell r="BD64">
            <v>6.98</v>
          </cell>
          <cell r="BE64">
            <v>997.99200000000008</v>
          </cell>
        </row>
        <row r="65">
          <cell r="C65">
            <v>1011</v>
          </cell>
          <cell r="D65" t="str">
            <v>COSSONNERIE (13)</v>
          </cell>
          <cell r="E65" t="str">
            <v>13 rue de la cossonnerie</v>
          </cell>
          <cell r="F65">
            <v>75001</v>
          </cell>
          <cell r="G65" t="str">
            <v>PARIS</v>
          </cell>
          <cell r="H65">
            <v>1</v>
          </cell>
          <cell r="I65">
            <v>1</v>
          </cell>
          <cell r="J65">
            <v>6</v>
          </cell>
          <cell r="K65">
            <v>9</v>
          </cell>
          <cell r="L65">
            <v>0</v>
          </cell>
          <cell r="M65">
            <v>1</v>
          </cell>
          <cell r="N65">
            <v>0</v>
          </cell>
          <cell r="O65">
            <v>945.12</v>
          </cell>
          <cell r="Q65">
            <v>2688.44</v>
          </cell>
          <cell r="R65">
            <v>519.96</v>
          </cell>
          <cell r="AA65">
            <v>25.4</v>
          </cell>
          <cell r="AB65">
            <v>4178.92</v>
          </cell>
          <cell r="AC65">
            <v>175.71</v>
          </cell>
          <cell r="AF65">
            <v>945.12</v>
          </cell>
          <cell r="AG65">
            <v>105.01</v>
          </cell>
          <cell r="AH65">
            <v>3208.4</v>
          </cell>
          <cell r="AI65">
            <v>356.49</v>
          </cell>
          <cell r="AJ65">
            <v>0</v>
          </cell>
          <cell r="AK65" t="str">
            <v/>
          </cell>
          <cell r="AL65">
            <v>0</v>
          </cell>
          <cell r="AM65" t="str">
            <v/>
          </cell>
          <cell r="AN65">
            <v>25.4</v>
          </cell>
          <cell r="AO65">
            <v>2.82</v>
          </cell>
          <cell r="AP65">
            <v>4178.92</v>
          </cell>
          <cell r="AQ65">
            <v>0</v>
          </cell>
          <cell r="AS65">
            <v>4276.4885731623999</v>
          </cell>
          <cell r="AT65">
            <v>0</v>
          </cell>
          <cell r="AU65">
            <v>26.151989097999998</v>
          </cell>
          <cell r="AV65">
            <v>4302.6405622603997</v>
          </cell>
          <cell r="AW65">
            <v>123.72056226039967</v>
          </cell>
          <cell r="AY65">
            <v>1069.1199999999999</v>
          </cell>
          <cell r="AZ65">
            <v>1282.94</v>
          </cell>
          <cell r="BA65">
            <v>0</v>
          </cell>
          <cell r="BB65">
            <v>0</v>
          </cell>
          <cell r="BC65">
            <v>6.54</v>
          </cell>
          <cell r="BD65">
            <v>7.85</v>
          </cell>
          <cell r="BE65">
            <v>1290.7919999999997</v>
          </cell>
        </row>
        <row r="66">
          <cell r="C66">
            <v>1012</v>
          </cell>
          <cell r="D66" t="str">
            <v>PERRAULT (4)</v>
          </cell>
          <cell r="E66" t="str">
            <v>4 rue perrault</v>
          </cell>
          <cell r="F66">
            <v>75001</v>
          </cell>
          <cell r="G66" t="str">
            <v>PARIS</v>
          </cell>
          <cell r="H66">
            <v>1</v>
          </cell>
          <cell r="I66">
            <v>3</v>
          </cell>
          <cell r="J66">
            <v>12</v>
          </cell>
          <cell r="K66">
            <v>19</v>
          </cell>
          <cell r="L66">
            <v>1</v>
          </cell>
          <cell r="M66">
            <v>1</v>
          </cell>
          <cell r="N66">
            <v>0</v>
          </cell>
          <cell r="O66">
            <v>4621.7700000000004</v>
          </cell>
          <cell r="P66">
            <v>80.900000000000006</v>
          </cell>
          <cell r="Q66">
            <v>1566.33</v>
          </cell>
          <cell r="R66">
            <v>1040.04</v>
          </cell>
          <cell r="AA66">
            <v>53.6</v>
          </cell>
          <cell r="AB66">
            <v>7362.64</v>
          </cell>
          <cell r="AC66">
            <v>621.85</v>
          </cell>
          <cell r="AF66">
            <v>4702.67</v>
          </cell>
          <cell r="AG66">
            <v>247.51</v>
          </cell>
          <cell r="AH66">
            <v>2606.37</v>
          </cell>
          <cell r="AI66">
            <v>137.18</v>
          </cell>
          <cell r="AJ66">
            <v>0</v>
          </cell>
          <cell r="AK66" t="str">
            <v/>
          </cell>
          <cell r="AL66">
            <v>0</v>
          </cell>
          <cell r="AM66" t="str">
            <v/>
          </cell>
          <cell r="AN66">
            <v>53.6</v>
          </cell>
          <cell r="AO66">
            <v>2.82</v>
          </cell>
          <cell r="AP66">
            <v>7362.64</v>
          </cell>
          <cell r="AQ66">
            <v>0</v>
          </cell>
          <cell r="AS66">
            <v>7525.4304880647996</v>
          </cell>
          <cell r="AT66">
            <v>0</v>
          </cell>
          <cell r="AU66">
            <v>55.186874631999999</v>
          </cell>
          <cell r="AV66">
            <v>7580.6173626967993</v>
          </cell>
          <cell r="AW66">
            <v>217.97736269679899</v>
          </cell>
          <cell r="AY66">
            <v>1881.36</v>
          </cell>
          <cell r="AZ66">
            <v>2257.63</v>
          </cell>
          <cell r="BA66">
            <v>0</v>
          </cell>
          <cell r="BB66">
            <v>0</v>
          </cell>
          <cell r="BC66">
            <v>13.8</v>
          </cell>
          <cell r="BD66">
            <v>16.559999999999999</v>
          </cell>
          <cell r="BE66">
            <v>2274.1919999999996</v>
          </cell>
        </row>
        <row r="67">
          <cell r="C67">
            <v>1013</v>
          </cell>
          <cell r="D67" t="str">
            <v>PETITS CHAMPS (3)</v>
          </cell>
          <cell r="E67" t="str">
            <v>3 rue des petits champs</v>
          </cell>
          <cell r="F67">
            <v>75001</v>
          </cell>
          <cell r="G67" t="str">
            <v>PARIS</v>
          </cell>
          <cell r="H67">
            <v>1</v>
          </cell>
          <cell r="I67">
            <v>1</v>
          </cell>
          <cell r="J67">
            <v>5</v>
          </cell>
          <cell r="K67">
            <v>14</v>
          </cell>
          <cell r="L67">
            <v>0</v>
          </cell>
          <cell r="M67">
            <v>1</v>
          </cell>
          <cell r="N67">
            <v>0</v>
          </cell>
          <cell r="O67">
            <v>2218.44</v>
          </cell>
          <cell r="Q67">
            <v>1874.6</v>
          </cell>
          <cell r="AA67">
            <v>39.5</v>
          </cell>
          <cell r="AB67">
            <v>4132.54</v>
          </cell>
          <cell r="AC67">
            <v>225.76</v>
          </cell>
          <cell r="AF67">
            <v>2218.44</v>
          </cell>
          <cell r="AG67">
            <v>158.46</v>
          </cell>
          <cell r="AH67">
            <v>1874.6</v>
          </cell>
          <cell r="AI67">
            <v>133.9</v>
          </cell>
          <cell r="AJ67">
            <v>0</v>
          </cell>
          <cell r="AK67" t="str">
            <v/>
          </cell>
          <cell r="AL67">
            <v>0</v>
          </cell>
          <cell r="AM67" t="str">
            <v/>
          </cell>
          <cell r="AN67">
            <v>39.5</v>
          </cell>
          <cell r="AO67">
            <v>2.82</v>
          </cell>
          <cell r="AP67">
            <v>4132.54</v>
          </cell>
          <cell r="AQ67">
            <v>0</v>
          </cell>
          <cell r="AS67">
            <v>4214.2180101447993</v>
          </cell>
          <cell r="AT67">
            <v>0</v>
          </cell>
          <cell r="AU67">
            <v>40.669431865</v>
          </cell>
          <cell r="AV67">
            <v>4254.8874420097991</v>
          </cell>
          <cell r="AW67">
            <v>122.34744200979912</v>
          </cell>
          <cell r="AY67">
            <v>1053.55</v>
          </cell>
          <cell r="AZ67">
            <v>1264.26</v>
          </cell>
          <cell r="BA67">
            <v>0</v>
          </cell>
          <cell r="BB67">
            <v>0</v>
          </cell>
          <cell r="BC67">
            <v>10.17</v>
          </cell>
          <cell r="BD67">
            <v>12.2</v>
          </cell>
          <cell r="BE67">
            <v>1276.4639999999999</v>
          </cell>
        </row>
        <row r="68">
          <cell r="C68">
            <v>1014</v>
          </cell>
          <cell r="D68" t="str">
            <v>PIERRE LESCOT (9)</v>
          </cell>
          <cell r="E68" t="str">
            <v>9 rue pierre lescot</v>
          </cell>
          <cell r="F68">
            <v>75001</v>
          </cell>
          <cell r="G68" t="str">
            <v>PARIS</v>
          </cell>
          <cell r="H68">
            <v>1</v>
          </cell>
          <cell r="I68">
            <v>1</v>
          </cell>
          <cell r="J68">
            <v>6</v>
          </cell>
          <cell r="K68">
            <v>10</v>
          </cell>
          <cell r="L68">
            <v>0</v>
          </cell>
          <cell r="M68">
            <v>1</v>
          </cell>
          <cell r="N68">
            <v>0</v>
          </cell>
          <cell r="O68">
            <v>2218.44</v>
          </cell>
          <cell r="Q68">
            <v>1428.96</v>
          </cell>
          <cell r="AA68">
            <v>28.2</v>
          </cell>
          <cell r="AB68">
            <v>3675.6</v>
          </cell>
          <cell r="AC68">
            <v>175.03</v>
          </cell>
          <cell r="AF68">
            <v>2218.44</v>
          </cell>
          <cell r="AG68">
            <v>221.84</v>
          </cell>
          <cell r="AH68">
            <v>1428.96</v>
          </cell>
          <cell r="AI68">
            <v>142.9</v>
          </cell>
          <cell r="AJ68">
            <v>0</v>
          </cell>
          <cell r="AK68" t="str">
            <v/>
          </cell>
          <cell r="AL68">
            <v>0</v>
          </cell>
          <cell r="AM68" t="str">
            <v/>
          </cell>
          <cell r="AN68">
            <v>28.2</v>
          </cell>
          <cell r="AO68">
            <v>2.82</v>
          </cell>
          <cell r="AP68">
            <v>3675.6</v>
          </cell>
          <cell r="AQ68">
            <v>0</v>
          </cell>
          <cell r="AS68">
            <v>3755.3844502379998</v>
          </cell>
          <cell r="AT68">
            <v>0</v>
          </cell>
          <cell r="AU68">
            <v>29.034885533999997</v>
          </cell>
          <cell r="AV68">
            <v>3784.4193357719996</v>
          </cell>
          <cell r="AW68">
            <v>108.8193357719997</v>
          </cell>
          <cell r="AY68">
            <v>938.85</v>
          </cell>
          <cell r="AZ68">
            <v>1126.6199999999999</v>
          </cell>
          <cell r="BA68">
            <v>0</v>
          </cell>
          <cell r="BB68">
            <v>0</v>
          </cell>
          <cell r="BC68">
            <v>7.26</v>
          </cell>
          <cell r="BD68">
            <v>8.7100000000000009</v>
          </cell>
          <cell r="BE68">
            <v>1135.3319999999999</v>
          </cell>
        </row>
        <row r="69">
          <cell r="C69">
            <v>1015</v>
          </cell>
          <cell r="D69" t="str">
            <v>PIERRE LESCOT (11)</v>
          </cell>
          <cell r="E69" t="str">
            <v>11 rue pierre lescot</v>
          </cell>
          <cell r="F69">
            <v>75001</v>
          </cell>
          <cell r="G69" t="str">
            <v>PARIS</v>
          </cell>
          <cell r="H69">
            <v>1</v>
          </cell>
          <cell r="I69">
            <v>1</v>
          </cell>
          <cell r="J69">
            <v>6</v>
          </cell>
          <cell r="K69">
            <v>6</v>
          </cell>
          <cell r="L69">
            <v>0</v>
          </cell>
          <cell r="M69">
            <v>1</v>
          </cell>
          <cell r="N69">
            <v>0</v>
          </cell>
          <cell r="O69">
            <v>2000</v>
          </cell>
          <cell r="Q69">
            <v>1226.04</v>
          </cell>
          <cell r="AA69">
            <v>16.899999999999999</v>
          </cell>
          <cell r="AB69">
            <v>3242.94</v>
          </cell>
          <cell r="AC69">
            <v>236.46</v>
          </cell>
          <cell r="AF69">
            <v>2000</v>
          </cell>
          <cell r="AG69">
            <v>333.33</v>
          </cell>
          <cell r="AH69">
            <v>1226.04</v>
          </cell>
          <cell r="AI69">
            <v>204.34</v>
          </cell>
          <cell r="AJ69">
            <v>0</v>
          </cell>
          <cell r="AK69" t="str">
            <v/>
          </cell>
          <cell r="AL69">
            <v>0</v>
          </cell>
          <cell r="AM69" t="str">
            <v/>
          </cell>
          <cell r="AN69">
            <v>16.899999999999999</v>
          </cell>
          <cell r="AO69">
            <v>2.82</v>
          </cell>
          <cell r="AP69">
            <v>3242.94</v>
          </cell>
          <cell r="AQ69">
            <v>0</v>
          </cell>
          <cell r="AS69">
            <v>3321.5497208547995</v>
          </cell>
          <cell r="AT69">
            <v>0</v>
          </cell>
          <cell r="AU69">
            <v>17.400339202999998</v>
          </cell>
          <cell r="AV69">
            <v>3338.9500600577994</v>
          </cell>
          <cell r="AW69">
            <v>96.010060057799365</v>
          </cell>
          <cell r="AY69">
            <v>830.39</v>
          </cell>
          <cell r="AZ69">
            <v>996.47</v>
          </cell>
          <cell r="BA69">
            <v>0</v>
          </cell>
          <cell r="BB69">
            <v>0</v>
          </cell>
          <cell r="BC69">
            <v>4.3499999999999996</v>
          </cell>
          <cell r="BD69">
            <v>5.22</v>
          </cell>
          <cell r="BE69">
            <v>1001.688</v>
          </cell>
        </row>
        <row r="70">
          <cell r="C70">
            <v>1016</v>
          </cell>
          <cell r="D70" t="str">
            <v>PRECHEURS (6)</v>
          </cell>
          <cell r="E70" t="str">
            <v>6 rue des precheurs</v>
          </cell>
          <cell r="F70">
            <v>75001</v>
          </cell>
          <cell r="G70" t="str">
            <v>PARIS</v>
          </cell>
          <cell r="H70">
            <v>1</v>
          </cell>
          <cell r="I70">
            <v>1</v>
          </cell>
          <cell r="J70">
            <v>5</v>
          </cell>
          <cell r="K70">
            <v>5</v>
          </cell>
          <cell r="L70">
            <v>0</v>
          </cell>
          <cell r="M70">
            <v>1</v>
          </cell>
          <cell r="N70">
            <v>0</v>
          </cell>
          <cell r="Q70">
            <v>1222</v>
          </cell>
          <cell r="AA70">
            <v>14.1</v>
          </cell>
          <cell r="AB70">
            <v>1236.0999999999999</v>
          </cell>
          <cell r="AC70">
            <v>66.75</v>
          </cell>
          <cell r="AF70">
            <v>0</v>
          </cell>
          <cell r="AG70" t="str">
            <v/>
          </cell>
          <cell r="AH70">
            <v>1222</v>
          </cell>
          <cell r="AI70">
            <v>244.4</v>
          </cell>
          <cell r="AJ70">
            <v>0</v>
          </cell>
          <cell r="AK70" t="str">
            <v/>
          </cell>
          <cell r="AL70">
            <v>0</v>
          </cell>
          <cell r="AM70" t="str">
            <v/>
          </cell>
          <cell r="AN70">
            <v>14.1</v>
          </cell>
          <cell r="AO70">
            <v>2.82</v>
          </cell>
          <cell r="AP70">
            <v>1236.0999999999999</v>
          </cell>
          <cell r="AQ70">
            <v>0</v>
          </cell>
          <cell r="AS70">
            <v>1258.1783731399998</v>
          </cell>
          <cell r="AT70">
            <v>0</v>
          </cell>
          <cell r="AU70">
            <v>14.517442766999999</v>
          </cell>
          <cell r="AV70">
            <v>1272.6958159069998</v>
          </cell>
          <cell r="AW70">
            <v>36.59581590699986</v>
          </cell>
          <cell r="AY70">
            <v>314.54000000000002</v>
          </cell>
          <cell r="AZ70">
            <v>377.45</v>
          </cell>
          <cell r="BA70">
            <v>0</v>
          </cell>
          <cell r="BB70">
            <v>0</v>
          </cell>
          <cell r="BC70">
            <v>3.63</v>
          </cell>
          <cell r="BD70">
            <v>4.3600000000000003</v>
          </cell>
          <cell r="BE70">
            <v>381.80400000000003</v>
          </cell>
        </row>
        <row r="71">
          <cell r="C71">
            <v>1017</v>
          </cell>
          <cell r="D71" t="str">
            <v>PRECHEURS (7)</v>
          </cell>
          <cell r="E71" t="str">
            <v>7 rue des precheurs</v>
          </cell>
          <cell r="F71">
            <v>75001</v>
          </cell>
          <cell r="G71" t="str">
            <v>PARIS</v>
          </cell>
          <cell r="H71">
            <v>1</v>
          </cell>
          <cell r="I71">
            <v>1</v>
          </cell>
          <cell r="J71">
            <v>5</v>
          </cell>
          <cell r="K71">
            <v>5</v>
          </cell>
          <cell r="L71">
            <v>0</v>
          </cell>
          <cell r="M71">
            <v>1</v>
          </cell>
          <cell r="N71">
            <v>0</v>
          </cell>
          <cell r="O71">
            <v>1485.24</v>
          </cell>
          <cell r="Q71">
            <v>733.2</v>
          </cell>
          <cell r="AA71">
            <v>14.1</v>
          </cell>
          <cell r="AB71">
            <v>2232.54</v>
          </cell>
          <cell r="AC71">
            <v>131.75</v>
          </cell>
          <cell r="AF71">
            <v>1485.24</v>
          </cell>
          <cell r="AG71">
            <v>297.05</v>
          </cell>
          <cell r="AH71">
            <v>733.2</v>
          </cell>
          <cell r="AI71">
            <v>146.63999999999999</v>
          </cell>
          <cell r="AJ71">
            <v>0</v>
          </cell>
          <cell r="AK71" t="str">
            <v/>
          </cell>
          <cell r="AL71">
            <v>0</v>
          </cell>
          <cell r="AM71" t="str">
            <v/>
          </cell>
          <cell r="AN71">
            <v>14.1</v>
          </cell>
          <cell r="AO71">
            <v>2.82</v>
          </cell>
          <cell r="AP71">
            <v>2232.54</v>
          </cell>
          <cell r="AQ71">
            <v>0</v>
          </cell>
          <cell r="AS71">
            <v>2284.1188462427999</v>
          </cell>
          <cell r="AT71">
            <v>0</v>
          </cell>
          <cell r="AU71">
            <v>14.517442766999999</v>
          </cell>
          <cell r="AV71">
            <v>2298.6362890097998</v>
          </cell>
          <cell r="AW71">
            <v>66.096289009799875</v>
          </cell>
          <cell r="AY71">
            <v>571.03</v>
          </cell>
          <cell r="AZ71">
            <v>685.24</v>
          </cell>
          <cell r="BA71">
            <v>0</v>
          </cell>
          <cell r="BB71">
            <v>0</v>
          </cell>
          <cell r="BC71">
            <v>3.63</v>
          </cell>
          <cell r="BD71">
            <v>4.3600000000000003</v>
          </cell>
          <cell r="BE71">
            <v>689.59199999999998</v>
          </cell>
        </row>
        <row r="72">
          <cell r="C72">
            <v>1018</v>
          </cell>
          <cell r="D72" t="str">
            <v>SEBASTOPOL (27)</v>
          </cell>
          <cell r="E72" t="str">
            <v>27 boulevard de sebastopol</v>
          </cell>
          <cell r="F72">
            <v>75001</v>
          </cell>
          <cell r="G72" t="str">
            <v>PARIS</v>
          </cell>
          <cell r="H72">
            <v>1</v>
          </cell>
          <cell r="I72">
            <v>1</v>
          </cell>
          <cell r="J72">
            <v>18</v>
          </cell>
          <cell r="K72">
            <v>18</v>
          </cell>
          <cell r="L72">
            <v>2</v>
          </cell>
          <cell r="M72">
            <v>1</v>
          </cell>
          <cell r="N72">
            <v>0</v>
          </cell>
          <cell r="Q72">
            <v>3929.24</v>
          </cell>
          <cell r="AA72">
            <v>50.8</v>
          </cell>
          <cell r="AB72">
            <v>3980.04</v>
          </cell>
          <cell r="AC72">
            <v>133.5</v>
          </cell>
          <cell r="AF72">
            <v>0</v>
          </cell>
          <cell r="AG72" t="str">
            <v/>
          </cell>
          <cell r="AH72">
            <v>3929.24</v>
          </cell>
          <cell r="AI72">
            <v>218.29</v>
          </cell>
          <cell r="AJ72">
            <v>0</v>
          </cell>
          <cell r="AK72" t="str">
            <v/>
          </cell>
          <cell r="AL72">
            <v>0</v>
          </cell>
          <cell r="AM72" t="str">
            <v/>
          </cell>
          <cell r="AN72">
            <v>50.8</v>
          </cell>
          <cell r="AO72">
            <v>2.82</v>
          </cell>
          <cell r="AP72">
            <v>3980.04</v>
          </cell>
          <cell r="AQ72">
            <v>0</v>
          </cell>
          <cell r="AS72">
            <v>4045.5685686387997</v>
          </cell>
          <cell r="AT72">
            <v>0</v>
          </cell>
          <cell r="AU72">
            <v>52.303978195999996</v>
          </cell>
          <cell r="AV72">
            <v>4097.8725468347993</v>
          </cell>
          <cell r="AW72">
            <v>117.83254683479936</v>
          </cell>
          <cell r="AY72">
            <v>1011.39</v>
          </cell>
          <cell r="AZ72">
            <v>1213.67</v>
          </cell>
          <cell r="BA72">
            <v>0</v>
          </cell>
          <cell r="BB72">
            <v>0</v>
          </cell>
          <cell r="BC72">
            <v>13.08</v>
          </cell>
          <cell r="BD72">
            <v>15.7</v>
          </cell>
          <cell r="BE72">
            <v>1229.364</v>
          </cell>
        </row>
        <row r="73">
          <cell r="C73">
            <v>1019</v>
          </cell>
          <cell r="D73" t="str">
            <v>PROUVAIRES (7)</v>
          </cell>
          <cell r="E73" t="str">
            <v>7 rue des prouvaires</v>
          </cell>
          <cell r="F73">
            <v>75001</v>
          </cell>
          <cell r="G73" t="str">
            <v>PARIS</v>
          </cell>
          <cell r="H73">
            <v>1</v>
          </cell>
          <cell r="I73">
            <v>1</v>
          </cell>
          <cell r="J73">
            <v>7</v>
          </cell>
          <cell r="K73">
            <v>15</v>
          </cell>
          <cell r="L73">
            <v>0</v>
          </cell>
          <cell r="M73">
            <v>1</v>
          </cell>
          <cell r="N73">
            <v>0</v>
          </cell>
          <cell r="O73">
            <v>2788.88</v>
          </cell>
          <cell r="Q73">
            <v>1710.8000000000002</v>
          </cell>
          <cell r="AA73">
            <v>42.3</v>
          </cell>
          <cell r="AB73">
            <v>4541.9800000000005</v>
          </cell>
          <cell r="AC73">
            <v>254.83</v>
          </cell>
          <cell r="AF73">
            <v>2788.88</v>
          </cell>
          <cell r="AG73">
            <v>185.93</v>
          </cell>
          <cell r="AH73">
            <v>1710.8000000000002</v>
          </cell>
          <cell r="AI73">
            <v>114.05</v>
          </cell>
          <cell r="AJ73">
            <v>0</v>
          </cell>
          <cell r="AK73" t="str">
            <v/>
          </cell>
          <cell r="AL73">
            <v>0</v>
          </cell>
          <cell r="AM73" t="str">
            <v/>
          </cell>
          <cell r="AN73">
            <v>42.3</v>
          </cell>
          <cell r="AO73">
            <v>2.82</v>
          </cell>
          <cell r="AP73">
            <v>4541.9800000000005</v>
          </cell>
          <cell r="AQ73">
            <v>0</v>
          </cell>
          <cell r="AS73">
            <v>4632.8969411216003</v>
          </cell>
          <cell r="AT73">
            <v>0</v>
          </cell>
          <cell r="AU73">
            <v>43.552328300999996</v>
          </cell>
          <cell r="AV73">
            <v>4676.4492694226001</v>
          </cell>
          <cell r="AW73">
            <v>134.46926942259961</v>
          </cell>
          <cell r="AY73">
            <v>1158.22</v>
          </cell>
          <cell r="AZ73">
            <v>1389.86</v>
          </cell>
          <cell r="BA73">
            <v>0</v>
          </cell>
          <cell r="BB73">
            <v>0</v>
          </cell>
          <cell r="BC73">
            <v>10.89</v>
          </cell>
          <cell r="BD73">
            <v>13.07</v>
          </cell>
          <cell r="BE73">
            <v>1402.932</v>
          </cell>
        </row>
        <row r="74">
          <cell r="C74">
            <v>1020</v>
          </cell>
          <cell r="D74" t="str">
            <v>PROUVAIRES (8)</v>
          </cell>
          <cell r="E74" t="str">
            <v>8 rue des prouvaires</v>
          </cell>
          <cell r="F74">
            <v>75001</v>
          </cell>
          <cell r="G74" t="str">
            <v>PARIS</v>
          </cell>
          <cell r="H74">
            <v>1</v>
          </cell>
          <cell r="I74">
            <v>2</v>
          </cell>
          <cell r="J74">
            <v>8</v>
          </cell>
          <cell r="K74">
            <v>11</v>
          </cell>
          <cell r="L74">
            <v>0</v>
          </cell>
          <cell r="M74">
            <v>1</v>
          </cell>
          <cell r="N74">
            <v>0</v>
          </cell>
          <cell r="O74">
            <v>2851.2</v>
          </cell>
          <cell r="Q74">
            <v>1710.8000000000002</v>
          </cell>
          <cell r="AA74">
            <v>31</v>
          </cell>
          <cell r="AB74">
            <v>4593</v>
          </cell>
          <cell r="AC74">
            <v>249.5</v>
          </cell>
          <cell r="AF74">
            <v>2851.2</v>
          </cell>
          <cell r="AG74">
            <v>259.2</v>
          </cell>
          <cell r="AH74">
            <v>1710.8000000000002</v>
          </cell>
          <cell r="AI74">
            <v>155.53</v>
          </cell>
          <cell r="AJ74">
            <v>0</v>
          </cell>
          <cell r="AK74" t="str">
            <v/>
          </cell>
          <cell r="AL74">
            <v>0</v>
          </cell>
          <cell r="AM74" t="str">
            <v/>
          </cell>
          <cell r="AN74">
            <v>31</v>
          </cell>
          <cell r="AO74">
            <v>2.82</v>
          </cell>
          <cell r="AP74">
            <v>4593</v>
          </cell>
          <cell r="AQ74">
            <v>0</v>
          </cell>
          <cell r="AS74">
            <v>4697.0619789399998</v>
          </cell>
          <cell r="AT74">
            <v>0</v>
          </cell>
          <cell r="AU74">
            <v>31.917781969999997</v>
          </cell>
          <cell r="AV74">
            <v>4728.9797609099996</v>
          </cell>
          <cell r="AW74">
            <v>135.97976090999964</v>
          </cell>
          <cell r="AY74">
            <v>1174.27</v>
          </cell>
          <cell r="AZ74">
            <v>1409.12</v>
          </cell>
          <cell r="BA74">
            <v>0</v>
          </cell>
          <cell r="BB74">
            <v>0</v>
          </cell>
          <cell r="BC74">
            <v>7.98</v>
          </cell>
          <cell r="BD74">
            <v>9.58</v>
          </cell>
          <cell r="BE74">
            <v>1418.7</v>
          </cell>
        </row>
        <row r="75">
          <cell r="C75">
            <v>1021</v>
          </cell>
          <cell r="D75" t="str">
            <v>SAINT HONORE (62)</v>
          </cell>
          <cell r="E75" t="str">
            <v>62 rue saint honore</v>
          </cell>
          <cell r="F75">
            <v>75001</v>
          </cell>
          <cell r="G75" t="str">
            <v>PARIS</v>
          </cell>
          <cell r="H75">
            <v>1</v>
          </cell>
          <cell r="I75">
            <v>1</v>
          </cell>
          <cell r="J75">
            <v>5</v>
          </cell>
          <cell r="K75">
            <v>6</v>
          </cell>
          <cell r="L75">
            <v>0</v>
          </cell>
          <cell r="M75">
            <v>1</v>
          </cell>
          <cell r="N75">
            <v>0</v>
          </cell>
          <cell r="O75">
            <v>1485.24</v>
          </cell>
          <cell r="Q75">
            <v>651.55999999999995</v>
          </cell>
          <cell r="AA75">
            <v>16.899999999999999</v>
          </cell>
          <cell r="AB75">
            <v>2153.7000000000003</v>
          </cell>
          <cell r="AC75">
            <v>131.9</v>
          </cell>
          <cell r="AF75">
            <v>1485.24</v>
          </cell>
          <cell r="AG75">
            <v>247.54</v>
          </cell>
          <cell r="AH75">
            <v>651.55999999999995</v>
          </cell>
          <cell r="AI75">
            <v>108.59</v>
          </cell>
          <cell r="AJ75">
            <v>0</v>
          </cell>
          <cell r="AK75" t="str">
            <v/>
          </cell>
          <cell r="AL75">
            <v>0</v>
          </cell>
          <cell r="AM75" t="str">
            <v/>
          </cell>
          <cell r="AN75">
            <v>16.899999999999999</v>
          </cell>
          <cell r="AO75">
            <v>2.82</v>
          </cell>
          <cell r="AP75">
            <v>2153.7000000000003</v>
          </cell>
          <cell r="AQ75">
            <v>0</v>
          </cell>
          <cell r="AS75">
            <v>2200.0618230159998</v>
          </cell>
          <cell r="AT75">
            <v>0</v>
          </cell>
          <cell r="AU75">
            <v>17.400339202999998</v>
          </cell>
          <cell r="AV75">
            <v>2217.4621622189998</v>
          </cell>
          <cell r="AW75">
            <v>63.762162218999492</v>
          </cell>
          <cell r="AY75">
            <v>550.02</v>
          </cell>
          <cell r="AZ75">
            <v>660.02</v>
          </cell>
          <cell r="BA75">
            <v>0</v>
          </cell>
          <cell r="BB75">
            <v>0</v>
          </cell>
          <cell r="BC75">
            <v>4.3499999999999996</v>
          </cell>
          <cell r="BD75">
            <v>5.22</v>
          </cell>
          <cell r="BE75">
            <v>665.24400000000003</v>
          </cell>
        </row>
        <row r="76">
          <cell r="C76">
            <v>1022</v>
          </cell>
          <cell r="D76" t="str">
            <v>SAINT HONORE (64)</v>
          </cell>
          <cell r="E76" t="str">
            <v>64 rue saint honore</v>
          </cell>
          <cell r="F76">
            <v>75001</v>
          </cell>
          <cell r="G76" t="str">
            <v>PARIS</v>
          </cell>
          <cell r="H76">
            <v>1</v>
          </cell>
          <cell r="I76">
            <v>2</v>
          </cell>
          <cell r="J76">
            <v>9</v>
          </cell>
          <cell r="K76">
            <v>12</v>
          </cell>
          <cell r="L76">
            <v>0</v>
          </cell>
          <cell r="M76">
            <v>1</v>
          </cell>
          <cell r="N76">
            <v>0</v>
          </cell>
          <cell r="O76">
            <v>4235.96</v>
          </cell>
          <cell r="Q76">
            <v>1222.52</v>
          </cell>
          <cell r="AA76">
            <v>33.799999999999997</v>
          </cell>
          <cell r="AB76">
            <v>5492.28</v>
          </cell>
          <cell r="AC76">
            <v>301.5</v>
          </cell>
          <cell r="AF76">
            <v>4235.96</v>
          </cell>
          <cell r="AG76">
            <v>353</v>
          </cell>
          <cell r="AH76">
            <v>1222.52</v>
          </cell>
          <cell r="AI76">
            <v>101.88</v>
          </cell>
          <cell r="AJ76">
            <v>0</v>
          </cell>
          <cell r="AK76" t="str">
            <v/>
          </cell>
          <cell r="AL76">
            <v>0</v>
          </cell>
          <cell r="AM76" t="str">
            <v/>
          </cell>
          <cell r="AN76">
            <v>33.799999999999997</v>
          </cell>
          <cell r="AO76">
            <v>2.82</v>
          </cell>
          <cell r="AP76">
            <v>5492.28</v>
          </cell>
          <cell r="AQ76">
            <v>0</v>
          </cell>
          <cell r="AS76">
            <v>5620.0830492775995</v>
          </cell>
          <cell r="AT76">
            <v>0</v>
          </cell>
          <cell r="AU76">
            <v>34.800678405999996</v>
          </cell>
          <cell r="AV76">
            <v>5654.8837276835993</v>
          </cell>
          <cell r="AW76">
            <v>162.60372768359957</v>
          </cell>
          <cell r="AY76">
            <v>1405.02</v>
          </cell>
          <cell r="AZ76">
            <v>1686.02</v>
          </cell>
          <cell r="BA76">
            <v>0</v>
          </cell>
          <cell r="BB76">
            <v>0</v>
          </cell>
          <cell r="BC76">
            <v>8.6999999999999993</v>
          </cell>
          <cell r="BD76">
            <v>10.44</v>
          </cell>
          <cell r="BE76">
            <v>1696.4639999999999</v>
          </cell>
        </row>
        <row r="77">
          <cell r="C77">
            <v>1023</v>
          </cell>
          <cell r="D77" t="str">
            <v>ORFEVRES (6)</v>
          </cell>
          <cell r="E77" t="str">
            <v>6 rue des orfevres</v>
          </cell>
          <cell r="F77">
            <v>75001</v>
          </cell>
          <cell r="G77" t="str">
            <v>PARIS</v>
          </cell>
          <cell r="H77">
            <v>1</v>
          </cell>
          <cell r="I77">
            <v>1</v>
          </cell>
          <cell r="J77">
            <v>4</v>
          </cell>
          <cell r="K77">
            <v>5</v>
          </cell>
          <cell r="L77">
            <v>0</v>
          </cell>
          <cell r="M77">
            <v>1</v>
          </cell>
          <cell r="N77">
            <v>0</v>
          </cell>
          <cell r="O77">
            <v>1563.72</v>
          </cell>
          <cell r="Q77">
            <v>263.32</v>
          </cell>
          <cell r="AA77">
            <v>14.1</v>
          </cell>
          <cell r="AB77">
            <v>1841.1399999999999</v>
          </cell>
          <cell r="AC77">
            <v>14.76</v>
          </cell>
          <cell r="AF77">
            <v>1563.72</v>
          </cell>
          <cell r="AG77">
            <v>312.74</v>
          </cell>
          <cell r="AH77">
            <v>263.32</v>
          </cell>
          <cell r="AI77">
            <v>52.66</v>
          </cell>
          <cell r="AJ77">
            <v>0</v>
          </cell>
          <cell r="AK77" t="str">
            <v/>
          </cell>
          <cell r="AL77">
            <v>0</v>
          </cell>
          <cell r="AM77" t="str">
            <v/>
          </cell>
          <cell r="AN77">
            <v>14.1</v>
          </cell>
          <cell r="AO77">
            <v>2.82</v>
          </cell>
          <cell r="AP77">
            <v>1841.1399999999999</v>
          </cell>
          <cell r="AQ77">
            <v>0</v>
          </cell>
          <cell r="AS77">
            <v>1881.1311087248</v>
          </cell>
          <cell r="AT77">
            <v>0</v>
          </cell>
          <cell r="AU77">
            <v>14.517442766999999</v>
          </cell>
          <cell r="AV77">
            <v>1895.6485514917999</v>
          </cell>
          <cell r="AW77">
            <v>54.508551491800063</v>
          </cell>
          <cell r="AY77">
            <v>470.28</v>
          </cell>
          <cell r="AZ77">
            <v>564.34</v>
          </cell>
          <cell r="BA77">
            <v>0</v>
          </cell>
          <cell r="BB77">
            <v>0</v>
          </cell>
          <cell r="BC77">
            <v>3.63</v>
          </cell>
          <cell r="BD77">
            <v>4.3600000000000003</v>
          </cell>
          <cell r="BE77">
            <v>568.69199999999989</v>
          </cell>
        </row>
        <row r="78">
          <cell r="C78">
            <v>1024</v>
          </cell>
          <cell r="D78" t="str">
            <v>RAMBUTEAU (94)</v>
          </cell>
          <cell r="E78" t="str">
            <v>94 rue rambuteau</v>
          </cell>
          <cell r="F78">
            <v>75001</v>
          </cell>
          <cell r="G78" t="str">
            <v>PARIS</v>
          </cell>
          <cell r="H78">
            <v>1</v>
          </cell>
          <cell r="I78">
            <v>1</v>
          </cell>
          <cell r="J78">
            <v>6</v>
          </cell>
          <cell r="K78">
            <v>6</v>
          </cell>
          <cell r="L78">
            <v>0</v>
          </cell>
          <cell r="M78">
            <v>1</v>
          </cell>
          <cell r="N78">
            <v>0</v>
          </cell>
          <cell r="O78">
            <v>1648</v>
          </cell>
          <cell r="Q78">
            <v>0</v>
          </cell>
          <cell r="AA78">
            <v>16.899999999999999</v>
          </cell>
          <cell r="AB78">
            <v>1664.9</v>
          </cell>
          <cell r="AC78">
            <v>131.9</v>
          </cell>
          <cell r="AF78">
            <v>1648</v>
          </cell>
          <cell r="AG78">
            <v>274.67</v>
          </cell>
          <cell r="AH78">
            <v>0</v>
          </cell>
          <cell r="AI78" t="str">
            <v/>
          </cell>
          <cell r="AJ78">
            <v>0</v>
          </cell>
          <cell r="AK78" t="str">
            <v/>
          </cell>
          <cell r="AL78">
            <v>0</v>
          </cell>
          <cell r="AM78" t="str">
            <v/>
          </cell>
          <cell r="AN78">
            <v>16.899999999999999</v>
          </cell>
          <cell r="AO78">
            <v>2.82</v>
          </cell>
          <cell r="AP78">
            <v>1664.9</v>
          </cell>
          <cell r="AQ78">
            <v>0</v>
          </cell>
          <cell r="AS78">
            <v>1696.7904737599999</v>
          </cell>
          <cell r="AT78">
            <v>0</v>
          </cell>
          <cell r="AU78">
            <v>17.400339202999998</v>
          </cell>
          <cell r="AV78">
            <v>1714.1908129629999</v>
          </cell>
          <cell r="AW78">
            <v>49.29081296299978</v>
          </cell>
          <cell r="AY78">
            <v>424.2</v>
          </cell>
          <cell r="AZ78">
            <v>509.04</v>
          </cell>
          <cell r="BA78">
            <v>0</v>
          </cell>
          <cell r="BB78">
            <v>0</v>
          </cell>
          <cell r="BC78">
            <v>4.3499999999999996</v>
          </cell>
          <cell r="BD78">
            <v>5.22</v>
          </cell>
          <cell r="BE78">
            <v>514.26</v>
          </cell>
        </row>
        <row r="79">
          <cell r="C79">
            <v>1025</v>
          </cell>
          <cell r="D79" t="str">
            <v>BERGER(41)/VAUVILLIERS(11)</v>
          </cell>
          <cell r="E79" t="str">
            <v>41 rue berger</v>
          </cell>
          <cell r="F79">
            <v>75001</v>
          </cell>
          <cell r="G79" t="str">
            <v>PARIS</v>
          </cell>
          <cell r="H79">
            <v>1</v>
          </cell>
          <cell r="I79">
            <v>1</v>
          </cell>
          <cell r="J79">
            <v>4</v>
          </cell>
          <cell r="K79">
            <v>12</v>
          </cell>
          <cell r="L79">
            <v>2</v>
          </cell>
          <cell r="M79">
            <v>1</v>
          </cell>
          <cell r="N79">
            <v>13</v>
          </cell>
          <cell r="O79">
            <v>1892.4</v>
          </cell>
          <cell r="P79">
            <v>488.28</v>
          </cell>
          <cell r="Q79">
            <v>1140.8800000000001</v>
          </cell>
          <cell r="S79">
            <v>841.40000000000009</v>
          </cell>
          <cell r="AA79">
            <v>33.799999999999997</v>
          </cell>
          <cell r="AB79">
            <v>4396.7600000000011</v>
          </cell>
          <cell r="AC79">
            <v>213.5</v>
          </cell>
          <cell r="AF79">
            <v>2380.6800000000003</v>
          </cell>
          <cell r="AG79">
            <v>198.39</v>
          </cell>
          <cell r="AH79">
            <v>1140.8800000000001</v>
          </cell>
          <cell r="AI79">
            <v>95.07</v>
          </cell>
          <cell r="AJ79">
            <v>0</v>
          </cell>
          <cell r="AK79" t="str">
            <v/>
          </cell>
          <cell r="AL79">
            <v>841.40000000000009</v>
          </cell>
          <cell r="AM79">
            <v>64.72</v>
          </cell>
          <cell r="AN79">
            <v>33.799999999999997</v>
          </cell>
          <cell r="AO79">
            <v>2.82</v>
          </cell>
          <cell r="AP79">
            <v>4396.7600000000011</v>
          </cell>
          <cell r="AQ79">
            <v>0</v>
          </cell>
          <cell r="AS79">
            <v>3625.8188475572001</v>
          </cell>
          <cell r="AT79">
            <v>866.31037901800005</v>
          </cell>
          <cell r="AU79">
            <v>34.800678405999996</v>
          </cell>
          <cell r="AV79">
            <v>4526.9299049811998</v>
          </cell>
          <cell r="AW79">
            <v>130.16990498119867</v>
          </cell>
          <cell r="AY79">
            <v>906.45</v>
          </cell>
          <cell r="AZ79">
            <v>1087.74</v>
          </cell>
          <cell r="BA79">
            <v>216.58</v>
          </cell>
          <cell r="BB79">
            <v>259.89999999999998</v>
          </cell>
          <cell r="BC79">
            <v>8.6999999999999993</v>
          </cell>
          <cell r="BD79">
            <v>10.44</v>
          </cell>
          <cell r="BE79">
            <v>1358.076</v>
          </cell>
        </row>
        <row r="80">
          <cell r="C80">
            <v>1026</v>
          </cell>
          <cell r="D80" t="str">
            <v>LAVANDIERES SAINTE OPPORTUNE (3)</v>
          </cell>
          <cell r="E80" t="str">
            <v>3 rue des lavandieres ste opport</v>
          </cell>
          <cell r="F80">
            <v>75001</v>
          </cell>
          <cell r="G80" t="str">
            <v>PARIS</v>
          </cell>
          <cell r="H80">
            <v>1</v>
          </cell>
          <cell r="I80">
            <v>1</v>
          </cell>
          <cell r="J80">
            <v>5</v>
          </cell>
          <cell r="K80">
            <v>5</v>
          </cell>
          <cell r="L80">
            <v>0</v>
          </cell>
          <cell r="M80">
            <v>1</v>
          </cell>
          <cell r="N80">
            <v>0</v>
          </cell>
          <cell r="Q80">
            <v>977.6</v>
          </cell>
          <cell r="AA80">
            <v>14.1</v>
          </cell>
          <cell r="AB80">
            <v>991.7</v>
          </cell>
          <cell r="AC80">
            <v>52.75</v>
          </cell>
          <cell r="AF80">
            <v>0</v>
          </cell>
          <cell r="AG80" t="str">
            <v/>
          </cell>
          <cell r="AH80">
            <v>977.6</v>
          </cell>
          <cell r="AI80">
            <v>195.52</v>
          </cell>
          <cell r="AJ80">
            <v>0</v>
          </cell>
          <cell r="AK80" t="str">
            <v/>
          </cell>
          <cell r="AL80">
            <v>0</v>
          </cell>
          <cell r="AM80" t="str">
            <v/>
          </cell>
          <cell r="AN80">
            <v>14.1</v>
          </cell>
          <cell r="AO80">
            <v>2.82</v>
          </cell>
          <cell r="AP80">
            <v>991.7</v>
          </cell>
          <cell r="AQ80">
            <v>0</v>
          </cell>
          <cell r="AS80">
            <v>1006.5426985119999</v>
          </cell>
          <cell r="AT80">
            <v>0</v>
          </cell>
          <cell r="AU80">
            <v>14.517442766999999</v>
          </cell>
          <cell r="AV80">
            <v>1021.0601412789999</v>
          </cell>
          <cell r="AW80">
            <v>29.36014127899989</v>
          </cell>
          <cell r="AY80">
            <v>251.64</v>
          </cell>
          <cell r="AZ80">
            <v>301.97000000000003</v>
          </cell>
          <cell r="BA80">
            <v>0</v>
          </cell>
          <cell r="BB80">
            <v>0</v>
          </cell>
          <cell r="BC80">
            <v>3.63</v>
          </cell>
          <cell r="BD80">
            <v>4.3600000000000003</v>
          </cell>
          <cell r="BE80">
            <v>306.32399999999996</v>
          </cell>
        </row>
        <row r="81">
          <cell r="C81">
            <v>1027</v>
          </cell>
          <cell r="D81" t="str">
            <v>JEAN JACQUES ROUSSEAU (4)</v>
          </cell>
          <cell r="E81" t="str">
            <v>4 rue jean jacques rousseau</v>
          </cell>
          <cell r="F81">
            <v>75001</v>
          </cell>
          <cell r="G81" t="str">
            <v>PARIS</v>
          </cell>
          <cell r="H81">
            <v>1</v>
          </cell>
          <cell r="I81">
            <v>1</v>
          </cell>
          <cell r="J81">
            <v>6</v>
          </cell>
          <cell r="K81">
            <v>6</v>
          </cell>
          <cell r="L81">
            <v>0</v>
          </cell>
          <cell r="M81">
            <v>1</v>
          </cell>
          <cell r="N81">
            <v>0</v>
          </cell>
          <cell r="O81">
            <v>1648</v>
          </cell>
          <cell r="Q81">
            <v>488.8</v>
          </cell>
          <cell r="AA81">
            <v>16.899999999999999</v>
          </cell>
          <cell r="AB81">
            <v>2153.7000000000003</v>
          </cell>
          <cell r="AC81">
            <v>118.9</v>
          </cell>
          <cell r="AF81">
            <v>1648</v>
          </cell>
          <cell r="AG81">
            <v>274.67</v>
          </cell>
          <cell r="AH81">
            <v>488.8</v>
          </cell>
          <cell r="AI81">
            <v>81.47</v>
          </cell>
          <cell r="AJ81">
            <v>0</v>
          </cell>
          <cell r="AK81" t="str">
            <v/>
          </cell>
          <cell r="AL81">
            <v>0</v>
          </cell>
          <cell r="AM81" t="str">
            <v/>
          </cell>
          <cell r="AN81">
            <v>16.899999999999999</v>
          </cell>
          <cell r="AO81">
            <v>2.82</v>
          </cell>
          <cell r="AP81">
            <v>2153.7000000000003</v>
          </cell>
          <cell r="AQ81">
            <v>0</v>
          </cell>
          <cell r="AS81">
            <v>2200.0618230159998</v>
          </cell>
          <cell r="AT81">
            <v>0</v>
          </cell>
          <cell r="AU81">
            <v>17.400339202999998</v>
          </cell>
          <cell r="AV81">
            <v>2217.4621622189998</v>
          </cell>
          <cell r="AW81">
            <v>63.762162218999492</v>
          </cell>
          <cell r="AY81">
            <v>550.02</v>
          </cell>
          <cell r="AZ81">
            <v>660.02</v>
          </cell>
          <cell r="BA81">
            <v>0</v>
          </cell>
          <cell r="BB81">
            <v>0</v>
          </cell>
          <cell r="BC81">
            <v>4.3499999999999996</v>
          </cell>
          <cell r="BD81">
            <v>5.22</v>
          </cell>
          <cell r="BE81">
            <v>665.24400000000003</v>
          </cell>
        </row>
        <row r="82">
          <cell r="C82">
            <v>1028</v>
          </cell>
          <cell r="D82" t="str">
            <v>MONDETOUR (24)</v>
          </cell>
          <cell r="E82" t="str">
            <v>24 rue mondetour</v>
          </cell>
          <cell r="F82">
            <v>75001</v>
          </cell>
          <cell r="G82" t="str">
            <v>PARIS</v>
          </cell>
          <cell r="H82">
            <v>1</v>
          </cell>
          <cell r="I82">
            <v>1</v>
          </cell>
          <cell r="J82">
            <v>6</v>
          </cell>
          <cell r="K82">
            <v>6</v>
          </cell>
          <cell r="L82">
            <v>1</v>
          </cell>
          <cell r="M82">
            <v>1</v>
          </cell>
          <cell r="N82">
            <v>0</v>
          </cell>
          <cell r="O82">
            <v>1648</v>
          </cell>
          <cell r="P82">
            <v>163.28</v>
          </cell>
          <cell r="Q82">
            <v>488.8</v>
          </cell>
          <cell r="AA82">
            <v>16.899999999999999</v>
          </cell>
          <cell r="AB82">
            <v>2316.98</v>
          </cell>
          <cell r="AC82">
            <v>127.57</v>
          </cell>
          <cell r="AF82">
            <v>1811.28</v>
          </cell>
          <cell r="AG82">
            <v>301.88</v>
          </cell>
          <cell r="AH82">
            <v>488.8</v>
          </cell>
          <cell r="AI82">
            <v>81.47</v>
          </cell>
          <cell r="AJ82">
            <v>0</v>
          </cell>
          <cell r="AK82" t="str">
            <v/>
          </cell>
          <cell r="AL82">
            <v>0</v>
          </cell>
          <cell r="AM82" t="str">
            <v/>
          </cell>
          <cell r="AN82">
            <v>16.899999999999999</v>
          </cell>
          <cell r="AO82">
            <v>2.82</v>
          </cell>
          <cell r="AP82">
            <v>2316.98</v>
          </cell>
          <cell r="AQ82">
            <v>0</v>
          </cell>
          <cell r="AS82">
            <v>2368.1758694696</v>
          </cell>
          <cell r="AT82">
            <v>0</v>
          </cell>
          <cell r="AU82">
            <v>17.400339202999998</v>
          </cell>
          <cell r="AV82">
            <v>2385.5762086725999</v>
          </cell>
          <cell r="AW82">
            <v>68.596208672599914</v>
          </cell>
          <cell r="AY82">
            <v>592.04</v>
          </cell>
          <cell r="AZ82">
            <v>710.45</v>
          </cell>
          <cell r="BA82">
            <v>0</v>
          </cell>
          <cell r="BB82">
            <v>0</v>
          </cell>
          <cell r="BC82">
            <v>4.3499999999999996</v>
          </cell>
          <cell r="BD82">
            <v>5.22</v>
          </cell>
          <cell r="BE82">
            <v>715.66800000000001</v>
          </cell>
        </row>
        <row r="83">
          <cell r="C83">
            <v>1029</v>
          </cell>
          <cell r="D83" t="str">
            <v>75 RUE SAINT DENIS</v>
          </cell>
          <cell r="E83" t="str">
            <v>75 rue Saint Denis</v>
          </cell>
          <cell r="G83" t="str">
            <v>PARIS</v>
          </cell>
          <cell r="K83">
            <v>11</v>
          </cell>
          <cell r="M83">
            <v>2</v>
          </cell>
          <cell r="O83">
            <v>1811.04</v>
          </cell>
          <cell r="Q83">
            <v>1193.8800000000001</v>
          </cell>
          <cell r="AA83">
            <v>16.899999999999999</v>
          </cell>
          <cell r="AB83">
            <v>3021.82</v>
          </cell>
          <cell r="AC83">
            <v>137.5</v>
          </cell>
          <cell r="AF83">
            <v>1811.04</v>
          </cell>
          <cell r="AG83">
            <v>164.64</v>
          </cell>
          <cell r="AH83">
            <v>1193.8800000000001</v>
          </cell>
          <cell r="AI83">
            <v>108.53</v>
          </cell>
          <cell r="AJ83">
            <v>0</v>
          </cell>
          <cell r="AK83" t="str">
            <v/>
          </cell>
          <cell r="AL83">
            <v>0</v>
          </cell>
          <cell r="AM83" t="str">
            <v/>
          </cell>
          <cell r="AN83">
            <v>16.899999999999999</v>
          </cell>
          <cell r="AO83">
            <v>1.54</v>
          </cell>
          <cell r="AP83">
            <v>3021.82</v>
          </cell>
          <cell r="AQ83">
            <v>0</v>
          </cell>
          <cell r="AS83">
            <v>3093.8832708803998</v>
          </cell>
          <cell r="AT83">
            <v>0</v>
          </cell>
          <cell r="AU83">
            <v>17.400339202999998</v>
          </cell>
          <cell r="AV83">
            <v>3111.2836100833997</v>
          </cell>
          <cell r="AW83">
            <v>89.463610083399544</v>
          </cell>
          <cell r="AY83">
            <v>773.47</v>
          </cell>
          <cell r="AZ83">
            <v>928.16</v>
          </cell>
          <cell r="BA83">
            <v>0</v>
          </cell>
          <cell r="BB83">
            <v>0</v>
          </cell>
          <cell r="BC83">
            <v>4.3499999999999996</v>
          </cell>
          <cell r="BD83">
            <v>5.22</v>
          </cell>
          <cell r="BE83">
            <v>933.38400000000001</v>
          </cell>
        </row>
        <row r="84">
          <cell r="C84">
            <v>1030</v>
          </cell>
          <cell r="D84" t="str">
            <v>SAINT HONORE (92/94)</v>
          </cell>
          <cell r="E84" t="str">
            <v>92/94 rue saint honore</v>
          </cell>
          <cell r="F84">
            <v>75001</v>
          </cell>
          <cell r="G84" t="str">
            <v>PARIS</v>
          </cell>
          <cell r="H84">
            <v>2</v>
          </cell>
          <cell r="I84">
            <v>1</v>
          </cell>
          <cell r="J84">
            <v>5</v>
          </cell>
          <cell r="K84">
            <v>9</v>
          </cell>
          <cell r="L84">
            <v>1</v>
          </cell>
          <cell r="M84">
            <v>1</v>
          </cell>
          <cell r="N84">
            <v>0</v>
          </cell>
          <cell r="O84">
            <v>1353.64</v>
          </cell>
          <cell r="P84">
            <v>163.28</v>
          </cell>
          <cell r="Q84">
            <v>855.23</v>
          </cell>
          <cell r="AA84">
            <v>25.4</v>
          </cell>
          <cell r="AB84">
            <v>2397.5500000000002</v>
          </cell>
          <cell r="AC84">
            <v>148.81</v>
          </cell>
          <cell r="AF84">
            <v>1516.92</v>
          </cell>
          <cell r="AG84">
            <v>168.55</v>
          </cell>
          <cell r="AH84">
            <v>855.23</v>
          </cell>
          <cell r="AI84">
            <v>95.03</v>
          </cell>
          <cell r="AJ84">
            <v>0</v>
          </cell>
          <cell r="AK84" t="str">
            <v/>
          </cell>
          <cell r="AL84">
            <v>0</v>
          </cell>
          <cell r="AM84" t="str">
            <v/>
          </cell>
          <cell r="AN84">
            <v>25.4</v>
          </cell>
          <cell r="AO84">
            <v>2.82</v>
          </cell>
          <cell r="AP84">
            <v>2397.5500000000002</v>
          </cell>
          <cell r="AQ84">
            <v>0</v>
          </cell>
          <cell r="AS84">
            <v>2442.3795645205</v>
          </cell>
          <cell r="AT84">
            <v>0</v>
          </cell>
          <cell r="AU84">
            <v>26.151989097999998</v>
          </cell>
          <cell r="AV84">
            <v>2468.5315536184999</v>
          </cell>
          <cell r="AW84">
            <v>70.981553618499674</v>
          </cell>
          <cell r="AY84">
            <v>610.59</v>
          </cell>
          <cell r="AZ84">
            <v>732.71</v>
          </cell>
          <cell r="BA84">
            <v>0</v>
          </cell>
          <cell r="BB84">
            <v>0</v>
          </cell>
          <cell r="BC84">
            <v>6.54</v>
          </cell>
          <cell r="BD84">
            <v>7.85</v>
          </cell>
          <cell r="BE84">
            <v>740.55599999999993</v>
          </cell>
        </row>
        <row r="85">
          <cell r="C85">
            <v>1033</v>
          </cell>
          <cell r="D85" t="str">
            <v>RAMBUTEAU (85)</v>
          </cell>
          <cell r="E85" t="str">
            <v>85 rue rambuteau</v>
          </cell>
          <cell r="F85">
            <v>75001</v>
          </cell>
          <cell r="G85" t="str">
            <v>PARIS</v>
          </cell>
          <cell r="H85">
            <v>1</v>
          </cell>
          <cell r="I85">
            <v>1</v>
          </cell>
          <cell r="J85">
            <v>7</v>
          </cell>
          <cell r="K85">
            <v>23</v>
          </cell>
          <cell r="L85">
            <v>0</v>
          </cell>
          <cell r="M85">
            <v>1</v>
          </cell>
          <cell r="N85">
            <v>0</v>
          </cell>
          <cell r="O85">
            <v>3340</v>
          </cell>
          <cell r="Q85">
            <v>2444</v>
          </cell>
          <cell r="AA85">
            <v>64.900000000000006</v>
          </cell>
          <cell r="AB85">
            <v>5848.9</v>
          </cell>
          <cell r="AC85">
            <v>330</v>
          </cell>
          <cell r="AF85">
            <v>3340</v>
          </cell>
          <cell r="AG85">
            <v>145.22</v>
          </cell>
          <cell r="AH85">
            <v>2444</v>
          </cell>
          <cell r="AI85">
            <v>106.26</v>
          </cell>
          <cell r="AJ85">
            <v>0</v>
          </cell>
          <cell r="AK85" t="str">
            <v/>
          </cell>
          <cell r="AL85">
            <v>0</v>
          </cell>
          <cell r="AM85" t="str">
            <v/>
          </cell>
          <cell r="AN85">
            <v>64.900000000000006</v>
          </cell>
          <cell r="AO85">
            <v>2.82</v>
          </cell>
          <cell r="AP85">
            <v>5848.9</v>
          </cell>
          <cell r="AQ85">
            <v>0</v>
          </cell>
          <cell r="AS85">
            <v>5955.2403520799999</v>
          </cell>
          <cell r="AT85">
            <v>0</v>
          </cell>
          <cell r="AU85">
            <v>66.821420962999994</v>
          </cell>
          <cell r="AV85">
            <v>6022.0617730429994</v>
          </cell>
          <cell r="AW85">
            <v>173.16177304299981</v>
          </cell>
          <cell r="AY85">
            <v>1488.81</v>
          </cell>
          <cell r="AZ85">
            <v>1786.57</v>
          </cell>
          <cell r="BA85">
            <v>0</v>
          </cell>
          <cell r="BB85">
            <v>0</v>
          </cell>
          <cell r="BC85">
            <v>16.71</v>
          </cell>
          <cell r="BD85">
            <v>20.05</v>
          </cell>
          <cell r="BE85">
            <v>1806.624</v>
          </cell>
        </row>
        <row r="86">
          <cell r="C86">
            <v>1034</v>
          </cell>
          <cell r="D86" t="str">
            <v>RAMBUTEAU (98)</v>
          </cell>
          <cell r="E86" t="str">
            <v>98 rue rambuteau</v>
          </cell>
          <cell r="F86">
            <v>75001</v>
          </cell>
          <cell r="G86" t="str">
            <v>PARIS</v>
          </cell>
          <cell r="H86">
            <v>1</v>
          </cell>
          <cell r="I86">
            <v>1</v>
          </cell>
          <cell r="J86">
            <v>5</v>
          </cell>
          <cell r="K86">
            <v>4</v>
          </cell>
          <cell r="L86">
            <v>0</v>
          </cell>
          <cell r="M86">
            <v>1</v>
          </cell>
          <cell r="N86">
            <v>0</v>
          </cell>
          <cell r="O86">
            <v>1485.24</v>
          </cell>
          <cell r="Q86">
            <v>692.47</v>
          </cell>
          <cell r="AA86">
            <v>11.3</v>
          </cell>
          <cell r="AB86">
            <v>2189.0100000000002</v>
          </cell>
          <cell r="AC86">
            <v>130.77000000000001</v>
          </cell>
          <cell r="AF86">
            <v>1485.24</v>
          </cell>
          <cell r="AG86">
            <v>371.31</v>
          </cell>
          <cell r="AH86">
            <v>692.47</v>
          </cell>
          <cell r="AI86">
            <v>173.12</v>
          </cell>
          <cell r="AJ86">
            <v>0</v>
          </cell>
          <cell r="AK86" t="str">
            <v/>
          </cell>
          <cell r="AL86">
            <v>0</v>
          </cell>
          <cell r="AM86" t="str">
            <v/>
          </cell>
          <cell r="AN86">
            <v>11.3</v>
          </cell>
          <cell r="AO86">
            <v>2.83</v>
          </cell>
          <cell r="AP86">
            <v>2189.0100000000002</v>
          </cell>
          <cell r="AQ86">
            <v>0</v>
          </cell>
          <cell r="AS86">
            <v>2242.1829991576997</v>
          </cell>
          <cell r="AT86">
            <v>0</v>
          </cell>
          <cell r="AU86">
            <v>11.634546330999999</v>
          </cell>
          <cell r="AV86">
            <v>2253.8175454886996</v>
          </cell>
          <cell r="AW86">
            <v>64.807545488699361</v>
          </cell>
          <cell r="AY86">
            <v>560.54999999999995</v>
          </cell>
          <cell r="AZ86">
            <v>672.66</v>
          </cell>
          <cell r="BA86">
            <v>0</v>
          </cell>
          <cell r="BB86">
            <v>0</v>
          </cell>
          <cell r="BC86">
            <v>2.91</v>
          </cell>
          <cell r="BD86">
            <v>3.49</v>
          </cell>
          <cell r="BE86">
            <v>676.15199999999993</v>
          </cell>
        </row>
        <row r="87">
          <cell r="C87">
            <v>1035</v>
          </cell>
          <cell r="D87" t="str">
            <v>RICHELIEU (15)</v>
          </cell>
          <cell r="E87" t="str">
            <v>15 rue Richelieu</v>
          </cell>
          <cell r="F87">
            <v>75001</v>
          </cell>
          <cell r="G87" t="str">
            <v>PARIS</v>
          </cell>
          <cell r="H87">
            <v>1</v>
          </cell>
          <cell r="I87">
            <v>1</v>
          </cell>
          <cell r="J87">
            <v>5</v>
          </cell>
          <cell r="K87">
            <v>18</v>
          </cell>
          <cell r="L87">
            <v>0</v>
          </cell>
          <cell r="M87">
            <v>2</v>
          </cell>
          <cell r="N87">
            <v>0</v>
          </cell>
          <cell r="O87">
            <v>2839.8</v>
          </cell>
          <cell r="Q87">
            <v>780</v>
          </cell>
          <cell r="AA87">
            <v>11.28</v>
          </cell>
          <cell r="AB87">
            <v>3631.0800000000004</v>
          </cell>
          <cell r="AC87">
            <v>0</v>
          </cell>
          <cell r="AF87">
            <v>2839.8</v>
          </cell>
          <cell r="AG87">
            <v>157.77000000000001</v>
          </cell>
          <cell r="AH87">
            <v>780</v>
          </cell>
          <cell r="AI87">
            <v>43.33</v>
          </cell>
          <cell r="AJ87">
            <v>0</v>
          </cell>
          <cell r="AK87" t="str">
            <v/>
          </cell>
          <cell r="AL87">
            <v>0</v>
          </cell>
          <cell r="AM87" t="str">
            <v/>
          </cell>
          <cell r="AN87">
            <v>11.28</v>
          </cell>
          <cell r="AO87">
            <v>0.63</v>
          </cell>
          <cell r="AP87">
            <v>3631.0800000000004</v>
          </cell>
          <cell r="AQ87">
            <v>0</v>
          </cell>
          <cell r="AS87">
            <v>3726.9673282259996</v>
          </cell>
          <cell r="AT87">
            <v>0</v>
          </cell>
          <cell r="AU87">
            <v>11.613954213599998</v>
          </cell>
          <cell r="AV87">
            <v>3738.5812824395998</v>
          </cell>
          <cell r="AW87">
            <v>107.50128243959944</v>
          </cell>
          <cell r="AY87">
            <v>931.74</v>
          </cell>
          <cell r="AZ87">
            <v>1118.0899999999999</v>
          </cell>
          <cell r="BA87">
            <v>0</v>
          </cell>
          <cell r="BB87">
            <v>0</v>
          </cell>
          <cell r="BC87">
            <v>2.9</v>
          </cell>
          <cell r="BD87">
            <v>3.48</v>
          </cell>
          <cell r="BE87">
            <v>1121.568</v>
          </cell>
        </row>
        <row r="88">
          <cell r="C88">
            <v>1036</v>
          </cell>
          <cell r="D88" t="str">
            <v>JEAN LANTIER (15)</v>
          </cell>
          <cell r="E88" t="str">
            <v>15 rue jean lantier</v>
          </cell>
          <cell r="F88">
            <v>75001</v>
          </cell>
          <cell r="G88" t="str">
            <v>PARIS</v>
          </cell>
          <cell r="H88">
            <v>1</v>
          </cell>
          <cell r="I88">
            <v>1</v>
          </cell>
          <cell r="J88">
            <v>6</v>
          </cell>
          <cell r="K88">
            <v>13</v>
          </cell>
          <cell r="L88">
            <v>1</v>
          </cell>
          <cell r="M88">
            <v>1</v>
          </cell>
          <cell r="N88">
            <v>0</v>
          </cell>
          <cell r="Q88">
            <v>3126.76</v>
          </cell>
          <cell r="AA88">
            <v>36.700000000000003</v>
          </cell>
          <cell r="AB88">
            <v>3163.46</v>
          </cell>
          <cell r="AC88">
            <v>177.56</v>
          </cell>
          <cell r="AF88">
            <v>0</v>
          </cell>
          <cell r="AG88" t="str">
            <v/>
          </cell>
          <cell r="AH88">
            <v>3126.76</v>
          </cell>
          <cell r="AI88">
            <v>240.52</v>
          </cell>
          <cell r="AJ88">
            <v>0</v>
          </cell>
          <cell r="AK88" t="str">
            <v/>
          </cell>
          <cell r="AL88">
            <v>0</v>
          </cell>
          <cell r="AM88" t="str">
            <v/>
          </cell>
          <cell r="AN88">
            <v>36.700000000000003</v>
          </cell>
          <cell r="AO88">
            <v>2.82</v>
          </cell>
          <cell r="AP88">
            <v>3163.46</v>
          </cell>
          <cell r="AQ88">
            <v>0</v>
          </cell>
          <cell r="AS88">
            <v>3219.3304500812001</v>
          </cell>
          <cell r="AT88">
            <v>0</v>
          </cell>
          <cell r="AU88">
            <v>37.786535428999997</v>
          </cell>
          <cell r="AV88">
            <v>3257.1169855102003</v>
          </cell>
          <cell r="AW88">
            <v>93.656985510200229</v>
          </cell>
          <cell r="AY88">
            <v>804.83</v>
          </cell>
          <cell r="AZ88">
            <v>965.8</v>
          </cell>
          <cell r="BA88">
            <v>0</v>
          </cell>
          <cell r="BB88">
            <v>0</v>
          </cell>
          <cell r="BC88">
            <v>9.4499999999999993</v>
          </cell>
          <cell r="BD88">
            <v>11.34</v>
          </cell>
          <cell r="BE88">
            <v>977.13600000000008</v>
          </cell>
        </row>
        <row r="89">
          <cell r="C89">
            <v>1039</v>
          </cell>
          <cell r="D89" t="str">
            <v>MONTMARTRE 54/58</v>
          </cell>
          <cell r="E89" t="str">
            <v>54 rue montmartre</v>
          </cell>
          <cell r="F89">
            <v>75002</v>
          </cell>
          <cell r="G89" t="str">
            <v>PARIS</v>
          </cell>
          <cell r="H89">
            <v>2</v>
          </cell>
          <cell r="I89">
            <v>1</v>
          </cell>
          <cell r="J89" t="str">
            <v>5+5</v>
          </cell>
          <cell r="K89">
            <v>31</v>
          </cell>
          <cell r="L89">
            <v>2</v>
          </cell>
          <cell r="M89">
            <v>2</v>
          </cell>
          <cell r="N89">
            <v>0</v>
          </cell>
          <cell r="O89">
            <v>4173.5600000000004</v>
          </cell>
          <cell r="P89">
            <v>813.8</v>
          </cell>
          <cell r="Q89">
            <v>2720</v>
          </cell>
          <cell r="U89">
            <v>1242</v>
          </cell>
          <cell r="AA89">
            <v>87.4</v>
          </cell>
          <cell r="AB89">
            <v>9036.76</v>
          </cell>
          <cell r="AC89">
            <v>456.49</v>
          </cell>
          <cell r="AF89">
            <v>4987.3600000000006</v>
          </cell>
          <cell r="AG89">
            <v>160.88</v>
          </cell>
          <cell r="AH89">
            <v>3962</v>
          </cell>
          <cell r="AI89">
            <v>127.81</v>
          </cell>
          <cell r="AJ89">
            <v>0</v>
          </cell>
          <cell r="AK89" t="str">
            <v/>
          </cell>
          <cell r="AL89">
            <v>0</v>
          </cell>
          <cell r="AM89" t="str">
            <v/>
          </cell>
          <cell r="AN89">
            <v>87.4</v>
          </cell>
          <cell r="AO89">
            <v>2.82</v>
          </cell>
          <cell r="AP89">
            <v>9036.76</v>
          </cell>
          <cell r="AQ89">
            <v>0</v>
          </cell>
          <cell r="AS89">
            <v>9214.3135887431999</v>
          </cell>
          <cell r="AT89">
            <v>0</v>
          </cell>
          <cell r="AU89">
            <v>89.987553038000001</v>
          </cell>
          <cell r="AV89">
            <v>9304.3011417811995</v>
          </cell>
          <cell r="AW89">
            <v>267.54114178119926</v>
          </cell>
          <cell r="AY89">
            <v>2303.58</v>
          </cell>
          <cell r="AZ89">
            <v>2764.3</v>
          </cell>
          <cell r="BA89">
            <v>0</v>
          </cell>
          <cell r="BB89">
            <v>0</v>
          </cell>
          <cell r="BC89">
            <v>22.5</v>
          </cell>
          <cell r="BD89">
            <v>27</v>
          </cell>
          <cell r="BE89">
            <v>2791.2959999999998</v>
          </cell>
        </row>
        <row r="90">
          <cell r="C90">
            <v>1040</v>
          </cell>
          <cell r="D90" t="str">
            <v>LEOPOLD BELLAN (1/3)</v>
          </cell>
          <cell r="E90" t="str">
            <v>1/3 rue leopold bellan</v>
          </cell>
          <cell r="F90">
            <v>75002</v>
          </cell>
          <cell r="G90" t="str">
            <v>PARIS</v>
          </cell>
          <cell r="H90">
            <v>1</v>
          </cell>
          <cell r="I90">
            <v>1</v>
          </cell>
          <cell r="J90">
            <v>5</v>
          </cell>
          <cell r="K90">
            <v>12</v>
          </cell>
          <cell r="L90">
            <v>1</v>
          </cell>
          <cell r="M90">
            <v>1</v>
          </cell>
          <cell r="N90">
            <v>0</v>
          </cell>
          <cell r="O90">
            <v>1729.64</v>
          </cell>
          <cell r="P90">
            <v>244.92</v>
          </cell>
          <cell r="Q90">
            <v>977.64</v>
          </cell>
          <cell r="U90">
            <v>1242</v>
          </cell>
          <cell r="AA90">
            <v>33.799999999999997</v>
          </cell>
          <cell r="AB90">
            <v>4228.0000000000009</v>
          </cell>
          <cell r="AC90">
            <v>162.91999999999999</v>
          </cell>
          <cell r="AF90">
            <v>1974.5600000000002</v>
          </cell>
          <cell r="AG90">
            <v>164.55</v>
          </cell>
          <cell r="AH90">
            <v>2219.64</v>
          </cell>
          <cell r="AI90">
            <v>184.97</v>
          </cell>
          <cell r="AJ90">
            <v>0</v>
          </cell>
          <cell r="AK90" t="str">
            <v/>
          </cell>
          <cell r="AL90">
            <v>0</v>
          </cell>
          <cell r="AM90" t="str">
            <v/>
          </cell>
          <cell r="AN90">
            <v>33.799999999999997</v>
          </cell>
          <cell r="AO90">
            <v>2.82</v>
          </cell>
          <cell r="AP90">
            <v>4228</v>
          </cell>
          <cell r="AQ90">
            <v>0</v>
          </cell>
          <cell r="AS90">
            <v>4318.3729399539998</v>
          </cell>
          <cell r="AT90">
            <v>0</v>
          </cell>
          <cell r="AU90">
            <v>34.800678405999996</v>
          </cell>
          <cell r="AV90">
            <v>4353.1736183599996</v>
          </cell>
          <cell r="AW90">
            <v>125.17361835999964</v>
          </cell>
          <cell r="AY90">
            <v>1079.5899999999999</v>
          </cell>
          <cell r="AZ90">
            <v>1295.51</v>
          </cell>
          <cell r="BA90">
            <v>0</v>
          </cell>
          <cell r="BB90">
            <v>0</v>
          </cell>
          <cell r="BC90">
            <v>8.6999999999999993</v>
          </cell>
          <cell r="BD90">
            <v>10.44</v>
          </cell>
          <cell r="BE90">
            <v>1305.9479999999999</v>
          </cell>
        </row>
        <row r="91">
          <cell r="C91">
            <v>1041</v>
          </cell>
          <cell r="D91" t="str">
            <v>LEOPOLD BELLAN (27/29)</v>
          </cell>
          <cell r="E91" t="str">
            <v>27/29 rue leopold bellan</v>
          </cell>
          <cell r="F91">
            <v>75002</v>
          </cell>
          <cell r="G91" t="str">
            <v>PARIS</v>
          </cell>
          <cell r="H91">
            <v>1</v>
          </cell>
          <cell r="I91">
            <v>1</v>
          </cell>
          <cell r="J91">
            <v>5</v>
          </cell>
          <cell r="K91">
            <v>13</v>
          </cell>
          <cell r="L91">
            <v>1</v>
          </cell>
          <cell r="M91">
            <v>1</v>
          </cell>
          <cell r="N91">
            <v>0</v>
          </cell>
          <cell r="O91">
            <v>2136.8000000000002</v>
          </cell>
          <cell r="P91">
            <v>244.92</v>
          </cell>
          <cell r="Q91">
            <v>1140.4000000000001</v>
          </cell>
          <cell r="AA91">
            <v>36.700000000000003</v>
          </cell>
          <cell r="AB91">
            <v>3558.82</v>
          </cell>
          <cell r="AC91">
            <v>207.18</v>
          </cell>
          <cell r="AF91">
            <v>2381.7200000000003</v>
          </cell>
          <cell r="AG91">
            <v>183.21</v>
          </cell>
          <cell r="AH91">
            <v>1140.4000000000001</v>
          </cell>
          <cell r="AI91">
            <v>87.72</v>
          </cell>
          <cell r="AJ91">
            <v>0</v>
          </cell>
          <cell r="AK91" t="str">
            <v/>
          </cell>
          <cell r="AL91">
            <v>0</v>
          </cell>
          <cell r="AM91" t="str">
            <v/>
          </cell>
          <cell r="AN91">
            <v>36.700000000000003</v>
          </cell>
          <cell r="AO91">
            <v>2.82</v>
          </cell>
          <cell r="AP91">
            <v>3558.82</v>
          </cell>
          <cell r="AQ91">
            <v>0</v>
          </cell>
          <cell r="AS91">
            <v>3626.3954268443995</v>
          </cell>
          <cell r="AT91">
            <v>0</v>
          </cell>
          <cell r="AU91">
            <v>37.786535428999997</v>
          </cell>
          <cell r="AV91">
            <v>3664.1819622733997</v>
          </cell>
          <cell r="AW91">
            <v>105.36196227339951</v>
          </cell>
          <cell r="AY91">
            <v>906.6</v>
          </cell>
          <cell r="AZ91">
            <v>1087.92</v>
          </cell>
          <cell r="BA91">
            <v>0</v>
          </cell>
          <cell r="BB91">
            <v>0</v>
          </cell>
          <cell r="BC91">
            <v>9.4499999999999993</v>
          </cell>
          <cell r="BD91">
            <v>11.34</v>
          </cell>
          <cell r="BE91">
            <v>1099.26</v>
          </cell>
        </row>
        <row r="92">
          <cell r="C92">
            <v>1042</v>
          </cell>
          <cell r="D92" t="str">
            <v>VIDE GOUSSET (2)</v>
          </cell>
          <cell r="E92" t="str">
            <v>2 rue vide gousset</v>
          </cell>
          <cell r="F92">
            <v>75002</v>
          </cell>
          <cell r="G92" t="str">
            <v>PARIS</v>
          </cell>
          <cell r="H92">
            <v>1</v>
          </cell>
          <cell r="I92">
            <v>1</v>
          </cell>
          <cell r="J92">
            <v>4</v>
          </cell>
          <cell r="K92">
            <v>5</v>
          </cell>
          <cell r="L92">
            <v>0</v>
          </cell>
          <cell r="M92">
            <v>1</v>
          </cell>
          <cell r="N92">
            <v>0</v>
          </cell>
          <cell r="O92">
            <v>1321.96</v>
          </cell>
          <cell r="Q92">
            <v>1384.76</v>
          </cell>
          <cell r="AA92">
            <v>14.1</v>
          </cell>
          <cell r="AB92">
            <v>2720.82</v>
          </cell>
          <cell r="AC92">
            <v>159.22</v>
          </cell>
          <cell r="AF92">
            <v>1321.96</v>
          </cell>
          <cell r="AG92">
            <v>264.39</v>
          </cell>
          <cell r="AH92">
            <v>1384.76</v>
          </cell>
          <cell r="AI92">
            <v>276.95</v>
          </cell>
          <cell r="AJ92">
            <v>0</v>
          </cell>
          <cell r="AK92" t="str">
            <v/>
          </cell>
          <cell r="AL92">
            <v>0</v>
          </cell>
          <cell r="AM92" t="str">
            <v/>
          </cell>
          <cell r="AN92">
            <v>14.1</v>
          </cell>
          <cell r="AO92">
            <v>2.82</v>
          </cell>
          <cell r="AP92">
            <v>2720.82</v>
          </cell>
          <cell r="AQ92">
            <v>0</v>
          </cell>
          <cell r="AS92">
            <v>2786.8548004464001</v>
          </cell>
          <cell r="AT92">
            <v>0</v>
          </cell>
          <cell r="AU92">
            <v>14.517442766999999</v>
          </cell>
          <cell r="AV92">
            <v>2801.3722432134</v>
          </cell>
          <cell r="AW92">
            <v>80.552243213399834</v>
          </cell>
          <cell r="AY92">
            <v>696.71</v>
          </cell>
          <cell r="AZ92">
            <v>836.05</v>
          </cell>
          <cell r="BA92">
            <v>0</v>
          </cell>
          <cell r="BB92">
            <v>0</v>
          </cell>
          <cell r="BC92">
            <v>3.63</v>
          </cell>
          <cell r="BD92">
            <v>4.3600000000000003</v>
          </cell>
          <cell r="BE92">
            <v>840.40800000000002</v>
          </cell>
        </row>
        <row r="93">
          <cell r="C93">
            <v>1043</v>
          </cell>
          <cell r="D93" t="str">
            <v>THOREL (4)</v>
          </cell>
          <cell r="E93" t="str">
            <v>4 rue thorel</v>
          </cell>
          <cell r="F93">
            <v>75002</v>
          </cell>
          <cell r="G93" t="str">
            <v>PARIS</v>
          </cell>
          <cell r="H93">
            <v>1</v>
          </cell>
          <cell r="I93">
            <v>1</v>
          </cell>
          <cell r="J93">
            <v>6</v>
          </cell>
          <cell r="K93">
            <v>6</v>
          </cell>
          <cell r="L93">
            <v>0</v>
          </cell>
          <cell r="M93">
            <v>1</v>
          </cell>
          <cell r="N93">
            <v>0</v>
          </cell>
          <cell r="O93">
            <v>1648</v>
          </cell>
          <cell r="Q93">
            <v>896</v>
          </cell>
          <cell r="AA93">
            <v>16.899999999999999</v>
          </cell>
          <cell r="AB93">
            <v>2560.9</v>
          </cell>
          <cell r="AC93">
            <v>145.87</v>
          </cell>
          <cell r="AF93">
            <v>1648</v>
          </cell>
          <cell r="AG93">
            <v>274.67</v>
          </cell>
          <cell r="AH93">
            <v>896</v>
          </cell>
          <cell r="AI93">
            <v>149.33000000000001</v>
          </cell>
          <cell r="AJ93">
            <v>0</v>
          </cell>
          <cell r="AK93" t="str">
            <v/>
          </cell>
          <cell r="AL93">
            <v>0</v>
          </cell>
          <cell r="AM93" t="str">
            <v/>
          </cell>
          <cell r="AN93">
            <v>16.899999999999999</v>
          </cell>
          <cell r="AO93">
            <v>2.82</v>
          </cell>
          <cell r="AP93">
            <v>2560.9</v>
          </cell>
          <cell r="AQ93">
            <v>0</v>
          </cell>
          <cell r="AS93">
            <v>2619.3173332799997</v>
          </cell>
          <cell r="AT93">
            <v>0</v>
          </cell>
          <cell r="AU93">
            <v>17.400339202999998</v>
          </cell>
          <cell r="AV93">
            <v>2636.7176724829997</v>
          </cell>
          <cell r="AW93">
            <v>75.817672482999569</v>
          </cell>
          <cell r="AY93">
            <v>654.83000000000004</v>
          </cell>
          <cell r="AZ93">
            <v>785.8</v>
          </cell>
          <cell r="BA93">
            <v>0</v>
          </cell>
          <cell r="BB93">
            <v>0</v>
          </cell>
          <cell r="BC93">
            <v>4.3499999999999996</v>
          </cell>
          <cell r="BD93">
            <v>5.22</v>
          </cell>
          <cell r="BE93">
            <v>791.01600000000008</v>
          </cell>
        </row>
        <row r="94">
          <cell r="C94">
            <v>1044</v>
          </cell>
          <cell r="D94" t="str">
            <v>GRENETA (23)</v>
          </cell>
          <cell r="E94" t="str">
            <v>23 rue greneta</v>
          </cell>
          <cell r="F94">
            <v>75002</v>
          </cell>
          <cell r="G94" t="str">
            <v>PARIS</v>
          </cell>
          <cell r="H94">
            <v>1</v>
          </cell>
          <cell r="I94">
            <v>1</v>
          </cell>
          <cell r="J94">
            <v>6</v>
          </cell>
          <cell r="K94">
            <v>5</v>
          </cell>
          <cell r="L94">
            <v>1</v>
          </cell>
          <cell r="M94">
            <v>1</v>
          </cell>
          <cell r="N94">
            <v>0</v>
          </cell>
          <cell r="O94">
            <v>1648</v>
          </cell>
          <cell r="P94">
            <v>163.28</v>
          </cell>
          <cell r="Q94">
            <v>733.24</v>
          </cell>
          <cell r="U94">
            <v>1242</v>
          </cell>
          <cell r="AA94">
            <v>14.1</v>
          </cell>
          <cell r="AB94">
            <v>3800.62</v>
          </cell>
          <cell r="AC94">
            <v>140.97</v>
          </cell>
          <cell r="AF94">
            <v>1811.28</v>
          </cell>
          <cell r="AG94">
            <v>362.26</v>
          </cell>
          <cell r="AH94">
            <v>1975.24</v>
          </cell>
          <cell r="AI94">
            <v>395.05</v>
          </cell>
          <cell r="AJ94">
            <v>0</v>
          </cell>
          <cell r="AK94" t="str">
            <v/>
          </cell>
          <cell r="AL94">
            <v>0</v>
          </cell>
          <cell r="AM94" t="str">
            <v/>
          </cell>
          <cell r="AN94">
            <v>14.1</v>
          </cell>
          <cell r="AO94">
            <v>2.82</v>
          </cell>
          <cell r="AP94">
            <v>3800.62</v>
          </cell>
          <cell r="AQ94">
            <v>0</v>
          </cell>
          <cell r="AS94">
            <v>3898.6232188723998</v>
          </cell>
          <cell r="AT94">
            <v>0</v>
          </cell>
          <cell r="AU94">
            <v>14.517442766999999</v>
          </cell>
          <cell r="AV94">
            <v>3913.1406616393997</v>
          </cell>
          <cell r="AW94">
            <v>112.5206616393998</v>
          </cell>
          <cell r="AY94">
            <v>974.66</v>
          </cell>
          <cell r="AZ94">
            <v>1169.5899999999999</v>
          </cell>
          <cell r="BA94">
            <v>0</v>
          </cell>
          <cell r="BB94">
            <v>0</v>
          </cell>
          <cell r="BC94">
            <v>3.63</v>
          </cell>
          <cell r="BD94">
            <v>4.3600000000000003</v>
          </cell>
          <cell r="BE94">
            <v>1173.9479999999999</v>
          </cell>
        </row>
        <row r="95">
          <cell r="C95">
            <v>1045</v>
          </cell>
          <cell r="D95" t="str">
            <v>1 RUE DUSSOUBS</v>
          </cell>
          <cell r="E95" t="str">
            <v>1 rue Dussoubs</v>
          </cell>
          <cell r="G95" t="str">
            <v>PARIS</v>
          </cell>
          <cell r="K95">
            <v>12</v>
          </cell>
          <cell r="M95">
            <v>1</v>
          </cell>
          <cell r="O95">
            <v>1811.04</v>
          </cell>
          <cell r="Q95">
            <v>1449.6</v>
          </cell>
          <cell r="U95">
            <v>1242</v>
          </cell>
          <cell r="AA95">
            <v>33.799999999999997</v>
          </cell>
          <cell r="AB95">
            <v>4536.4399999999996</v>
          </cell>
          <cell r="AC95">
            <v>152.72</v>
          </cell>
          <cell r="AF95">
            <v>1811.04</v>
          </cell>
          <cell r="AG95">
            <v>150.91999999999999</v>
          </cell>
          <cell r="AH95">
            <v>2691.6</v>
          </cell>
          <cell r="AI95">
            <v>224.3</v>
          </cell>
          <cell r="AJ95">
            <v>0</v>
          </cell>
          <cell r="AK95" t="str">
            <v/>
          </cell>
          <cell r="AL95">
            <v>0</v>
          </cell>
          <cell r="AM95" t="str">
            <v/>
          </cell>
          <cell r="AN95">
            <v>33.799999999999997</v>
          </cell>
          <cell r="AO95">
            <v>2.82</v>
          </cell>
          <cell r="AP95">
            <v>4536.4399999999996</v>
          </cell>
          <cell r="AQ95">
            <v>0</v>
          </cell>
          <cell r="AS95">
            <v>4635.9445744967998</v>
          </cell>
          <cell r="AT95">
            <v>0</v>
          </cell>
          <cell r="AU95">
            <v>34.800678405999996</v>
          </cell>
          <cell r="AV95">
            <v>4670.7452529027996</v>
          </cell>
          <cell r="AW95">
            <v>134.30525290280002</v>
          </cell>
          <cell r="AY95">
            <v>1158.99</v>
          </cell>
          <cell r="AZ95">
            <v>1390.79</v>
          </cell>
          <cell r="BA95">
            <v>0</v>
          </cell>
          <cell r="BB95">
            <v>0</v>
          </cell>
          <cell r="BC95">
            <v>8.6999999999999993</v>
          </cell>
          <cell r="BD95">
            <v>10.44</v>
          </cell>
          <cell r="BE95">
            <v>1401.2280000000001</v>
          </cell>
        </row>
        <row r="96">
          <cell r="C96">
            <v>1047</v>
          </cell>
          <cell r="D96" t="str">
            <v>MAIRE 29</v>
          </cell>
          <cell r="E96" t="str">
            <v>29 rue au maire</v>
          </cell>
          <cell r="F96">
            <v>75003</v>
          </cell>
          <cell r="G96" t="str">
            <v>PARIS</v>
          </cell>
          <cell r="H96">
            <v>1</v>
          </cell>
          <cell r="I96">
            <v>1</v>
          </cell>
          <cell r="J96">
            <v>6</v>
          </cell>
          <cell r="K96">
            <v>6</v>
          </cell>
          <cell r="L96">
            <v>0</v>
          </cell>
          <cell r="M96">
            <v>1</v>
          </cell>
          <cell r="N96">
            <v>0</v>
          </cell>
          <cell r="O96">
            <v>1648</v>
          </cell>
          <cell r="Q96">
            <v>977.68</v>
          </cell>
          <cell r="AA96">
            <v>16.899999999999999</v>
          </cell>
          <cell r="AB96">
            <v>2642.58</v>
          </cell>
          <cell r="AC96">
            <v>145.87</v>
          </cell>
          <cell r="AF96">
            <v>1648</v>
          </cell>
          <cell r="AG96">
            <v>274.67</v>
          </cell>
          <cell r="AH96">
            <v>977.68</v>
          </cell>
          <cell r="AI96">
            <v>162.94999999999999</v>
          </cell>
          <cell r="AJ96">
            <v>0</v>
          </cell>
          <cell r="AK96" t="str">
            <v/>
          </cell>
          <cell r="AL96">
            <v>0</v>
          </cell>
          <cell r="AM96" t="str">
            <v/>
          </cell>
          <cell r="AN96">
            <v>16.899999999999999</v>
          </cell>
          <cell r="AO96">
            <v>2.82</v>
          </cell>
          <cell r="AP96">
            <v>2642.58</v>
          </cell>
          <cell r="AQ96">
            <v>0</v>
          </cell>
          <cell r="AS96">
            <v>2703.4155407415997</v>
          </cell>
          <cell r="AT96">
            <v>0</v>
          </cell>
          <cell r="AU96">
            <v>17.400339202999998</v>
          </cell>
          <cell r="AV96">
            <v>2720.8158799445996</v>
          </cell>
          <cell r="AW96">
            <v>78.235879944599674</v>
          </cell>
          <cell r="AY96">
            <v>675.85</v>
          </cell>
          <cell r="AZ96">
            <v>811.02</v>
          </cell>
          <cell r="BA96">
            <v>0</v>
          </cell>
          <cell r="BB96">
            <v>0</v>
          </cell>
          <cell r="BC96">
            <v>4.3499999999999996</v>
          </cell>
          <cell r="BD96">
            <v>5.22</v>
          </cell>
          <cell r="BE96">
            <v>816.24</v>
          </cell>
        </row>
        <row r="97">
          <cell r="C97">
            <v>1048</v>
          </cell>
          <cell r="D97" t="str">
            <v>GRAVILLIERS (46/48)</v>
          </cell>
          <cell r="E97" t="str">
            <v>46/48 rue des gravilliers</v>
          </cell>
          <cell r="F97">
            <v>75003</v>
          </cell>
          <cell r="G97" t="str">
            <v>PARIS</v>
          </cell>
          <cell r="H97">
            <v>2</v>
          </cell>
          <cell r="I97">
            <v>3</v>
          </cell>
          <cell r="J97">
            <v>12</v>
          </cell>
          <cell r="K97">
            <v>21</v>
          </cell>
          <cell r="L97">
            <v>0</v>
          </cell>
          <cell r="M97">
            <v>1</v>
          </cell>
          <cell r="N97">
            <v>0</v>
          </cell>
          <cell r="O97">
            <v>5000</v>
          </cell>
          <cell r="Q97">
            <v>2500</v>
          </cell>
          <cell r="AA97">
            <v>59.2</v>
          </cell>
          <cell r="AB97">
            <v>7559.2</v>
          </cell>
          <cell r="AC97">
            <v>414.4</v>
          </cell>
          <cell r="AF97">
            <v>5000</v>
          </cell>
          <cell r="AG97">
            <v>238.1</v>
          </cell>
          <cell r="AH97">
            <v>2500</v>
          </cell>
          <cell r="AI97">
            <v>119.05</v>
          </cell>
          <cell r="AJ97">
            <v>0</v>
          </cell>
          <cell r="AK97" t="str">
            <v/>
          </cell>
          <cell r="AL97">
            <v>0</v>
          </cell>
          <cell r="AM97" t="str">
            <v/>
          </cell>
          <cell r="AN97">
            <v>59.2</v>
          </cell>
          <cell r="AO97">
            <v>2.82</v>
          </cell>
          <cell r="AP97">
            <v>7559.2</v>
          </cell>
          <cell r="AQ97">
            <v>0</v>
          </cell>
          <cell r="AS97">
            <v>7722.0440249999992</v>
          </cell>
          <cell r="AT97">
            <v>0</v>
          </cell>
          <cell r="AU97">
            <v>60.952667503999997</v>
          </cell>
          <cell r="AV97">
            <v>7782.9966925039989</v>
          </cell>
          <cell r="AW97">
            <v>223.79669250399911</v>
          </cell>
          <cell r="AY97">
            <v>1930.51</v>
          </cell>
          <cell r="AZ97">
            <v>2316.61</v>
          </cell>
          <cell r="BA97">
            <v>0</v>
          </cell>
          <cell r="BB97">
            <v>0</v>
          </cell>
          <cell r="BC97">
            <v>15.24</v>
          </cell>
          <cell r="BD97">
            <v>18.29</v>
          </cell>
          <cell r="BE97">
            <v>2334.9</v>
          </cell>
        </row>
        <row r="98">
          <cell r="C98">
            <v>1049</v>
          </cell>
          <cell r="D98" t="str">
            <v>25 RUE MICHEL LE COMTE</v>
          </cell>
          <cell r="E98" t="str">
            <v>25 rue Michel Le Comte</v>
          </cell>
          <cell r="F98">
            <v>75003</v>
          </cell>
          <cell r="G98" t="str">
            <v>PARIS</v>
          </cell>
          <cell r="H98">
            <v>1</v>
          </cell>
          <cell r="K98">
            <v>30</v>
          </cell>
          <cell r="N98">
            <v>0</v>
          </cell>
          <cell r="R98">
            <v>1440</v>
          </cell>
          <cell r="AB98">
            <v>1440</v>
          </cell>
          <cell r="AC98">
            <v>0</v>
          </cell>
          <cell r="AF98">
            <v>0</v>
          </cell>
          <cell r="AG98" t="str">
            <v/>
          </cell>
          <cell r="AH98">
            <v>1440</v>
          </cell>
          <cell r="AI98">
            <v>48</v>
          </cell>
          <cell r="AJ98">
            <v>0</v>
          </cell>
          <cell r="AK98" t="str">
            <v/>
          </cell>
          <cell r="AL98">
            <v>0</v>
          </cell>
          <cell r="AM98" t="str">
            <v/>
          </cell>
          <cell r="AN98">
            <v>0</v>
          </cell>
          <cell r="AO98" t="str">
            <v/>
          </cell>
          <cell r="AP98">
            <v>1440</v>
          </cell>
          <cell r="AQ98">
            <v>0</v>
          </cell>
          <cell r="AS98">
            <v>1482.6324527999998</v>
          </cell>
          <cell r="AT98">
            <v>0</v>
          </cell>
          <cell r="AU98">
            <v>0</v>
          </cell>
          <cell r="AV98">
            <v>1482.6324527999998</v>
          </cell>
          <cell r="AW98">
            <v>42.632452799999783</v>
          </cell>
          <cell r="AY98">
            <v>370.66</v>
          </cell>
          <cell r="AZ98">
            <v>444.79</v>
          </cell>
          <cell r="BA98">
            <v>0</v>
          </cell>
          <cell r="BB98">
            <v>0</v>
          </cell>
          <cell r="BC98">
            <v>0</v>
          </cell>
          <cell r="BD98">
            <v>0</v>
          </cell>
          <cell r="BE98">
            <v>444.79200000000003</v>
          </cell>
        </row>
        <row r="99">
          <cell r="C99">
            <v>1050</v>
          </cell>
          <cell r="D99" t="str">
            <v>SAINT MARTIN 21</v>
          </cell>
          <cell r="E99" t="str">
            <v>21 boulevard saint martin</v>
          </cell>
          <cell r="F99">
            <v>75003</v>
          </cell>
          <cell r="G99" t="str">
            <v>PARIS</v>
          </cell>
          <cell r="H99">
            <v>1</v>
          </cell>
          <cell r="I99">
            <v>1</v>
          </cell>
          <cell r="J99">
            <v>6</v>
          </cell>
          <cell r="K99">
            <v>12</v>
          </cell>
          <cell r="L99">
            <v>0</v>
          </cell>
          <cell r="M99">
            <v>1</v>
          </cell>
          <cell r="N99">
            <v>0</v>
          </cell>
          <cell r="O99">
            <v>2381.1999999999998</v>
          </cell>
          <cell r="Q99">
            <v>1384.72</v>
          </cell>
          <cell r="R99">
            <v>244.44</v>
          </cell>
          <cell r="AA99">
            <v>33.799999999999997</v>
          </cell>
          <cell r="AB99">
            <v>4044.1600000000003</v>
          </cell>
          <cell r="AC99">
            <v>222.79</v>
          </cell>
          <cell r="AF99">
            <v>2381.1999999999998</v>
          </cell>
          <cell r="AG99">
            <v>198.43</v>
          </cell>
          <cell r="AH99">
            <v>1629.16</v>
          </cell>
          <cell r="AI99">
            <v>135.76</v>
          </cell>
          <cell r="AJ99">
            <v>0</v>
          </cell>
          <cell r="AK99" t="str">
            <v/>
          </cell>
          <cell r="AL99">
            <v>0</v>
          </cell>
          <cell r="AM99" t="str">
            <v/>
          </cell>
          <cell r="AN99">
            <v>33.799999999999997</v>
          </cell>
          <cell r="AO99">
            <v>2.82</v>
          </cell>
          <cell r="AP99">
            <v>4044.16</v>
          </cell>
          <cell r="AQ99">
            <v>0</v>
          </cell>
          <cell r="AS99">
            <v>4129.0901968131993</v>
          </cell>
          <cell r="AT99">
            <v>0</v>
          </cell>
          <cell r="AU99">
            <v>34.800678405999996</v>
          </cell>
          <cell r="AV99">
            <v>4163.8908752191992</v>
          </cell>
          <cell r="AW99">
            <v>119.73087521919933</v>
          </cell>
          <cell r="AY99">
            <v>1032.27</v>
          </cell>
          <cell r="AZ99">
            <v>1238.72</v>
          </cell>
          <cell r="BA99">
            <v>0</v>
          </cell>
          <cell r="BB99">
            <v>0</v>
          </cell>
          <cell r="BC99">
            <v>8.6999999999999993</v>
          </cell>
          <cell r="BD99">
            <v>10.44</v>
          </cell>
          <cell r="BE99">
            <v>1249.164</v>
          </cell>
        </row>
        <row r="100">
          <cell r="C100">
            <v>1052</v>
          </cell>
          <cell r="D100" t="str">
            <v>QUINCAMPOIX (96)</v>
          </cell>
          <cell r="E100" t="str">
            <v>96 rue quincampoix</v>
          </cell>
          <cell r="F100">
            <v>75003</v>
          </cell>
          <cell r="G100" t="str">
            <v>PARIS</v>
          </cell>
          <cell r="H100">
            <v>1</v>
          </cell>
          <cell r="I100">
            <v>1</v>
          </cell>
          <cell r="J100">
            <v>5</v>
          </cell>
          <cell r="K100">
            <v>5</v>
          </cell>
          <cell r="L100">
            <v>0</v>
          </cell>
          <cell r="M100">
            <v>1</v>
          </cell>
          <cell r="N100">
            <v>0</v>
          </cell>
          <cell r="O100">
            <v>1485.24</v>
          </cell>
          <cell r="Q100">
            <v>977.68</v>
          </cell>
          <cell r="AA100">
            <v>14.1</v>
          </cell>
          <cell r="AB100">
            <v>2477.02</v>
          </cell>
          <cell r="AC100">
            <v>136.83000000000001</v>
          </cell>
          <cell r="AF100">
            <v>1485.24</v>
          </cell>
          <cell r="AG100">
            <v>297.05</v>
          </cell>
          <cell r="AH100">
            <v>977.68</v>
          </cell>
          <cell r="AI100">
            <v>195.54</v>
          </cell>
          <cell r="AJ100">
            <v>0</v>
          </cell>
          <cell r="AK100" t="str">
            <v/>
          </cell>
          <cell r="AL100">
            <v>0</v>
          </cell>
          <cell r="AM100" t="str">
            <v/>
          </cell>
          <cell r="AN100">
            <v>14.1</v>
          </cell>
          <cell r="AO100">
            <v>2.82</v>
          </cell>
          <cell r="AP100">
            <v>2477.02</v>
          </cell>
          <cell r="AQ100">
            <v>0</v>
          </cell>
          <cell r="AS100">
            <v>2535.8368893403999</v>
          </cell>
          <cell r="AT100">
            <v>0</v>
          </cell>
          <cell r="AU100">
            <v>14.517442766999999</v>
          </cell>
          <cell r="AV100">
            <v>2550.3543321073998</v>
          </cell>
          <cell r="AW100">
            <v>73.33433210739986</v>
          </cell>
          <cell r="AY100">
            <v>633.96</v>
          </cell>
          <cell r="AZ100">
            <v>760.75</v>
          </cell>
          <cell r="BA100">
            <v>0</v>
          </cell>
          <cell r="BB100">
            <v>0</v>
          </cell>
          <cell r="BC100">
            <v>3.63</v>
          </cell>
          <cell r="BD100">
            <v>4.3600000000000003</v>
          </cell>
          <cell r="BE100">
            <v>765.10800000000006</v>
          </cell>
        </row>
        <row r="101">
          <cell r="C101">
            <v>1053</v>
          </cell>
          <cell r="D101" t="str">
            <v>PAYENNE (15)</v>
          </cell>
          <cell r="E101" t="str">
            <v>15 rue payenne</v>
          </cell>
          <cell r="F101">
            <v>75003</v>
          </cell>
          <cell r="G101" t="str">
            <v>PARIS</v>
          </cell>
          <cell r="H101">
            <v>1</v>
          </cell>
          <cell r="I101">
            <v>1</v>
          </cell>
          <cell r="J101">
            <v>5</v>
          </cell>
          <cell r="K101">
            <v>8</v>
          </cell>
          <cell r="L101">
            <v>0</v>
          </cell>
          <cell r="M101">
            <v>1</v>
          </cell>
          <cell r="N101">
            <v>0</v>
          </cell>
          <cell r="O101">
            <v>2002.92</v>
          </cell>
          <cell r="Q101">
            <v>1392.73</v>
          </cell>
          <cell r="AA101">
            <v>22.6</v>
          </cell>
          <cell r="AB101">
            <v>3418.25</v>
          </cell>
          <cell r="AC101">
            <v>206.65</v>
          </cell>
          <cell r="AF101">
            <v>2002.92</v>
          </cell>
          <cell r="AG101">
            <v>250.37</v>
          </cell>
          <cell r="AH101">
            <v>1392.73</v>
          </cell>
          <cell r="AI101">
            <v>174.09</v>
          </cell>
          <cell r="AJ101">
            <v>0</v>
          </cell>
          <cell r="AK101" t="str">
            <v/>
          </cell>
          <cell r="AL101">
            <v>0</v>
          </cell>
          <cell r="AM101" t="str">
            <v/>
          </cell>
          <cell r="AN101">
            <v>22.6</v>
          </cell>
          <cell r="AO101">
            <v>2.83</v>
          </cell>
          <cell r="AP101">
            <v>3418.25</v>
          </cell>
          <cell r="AQ101">
            <v>0</v>
          </cell>
          <cell r="AS101">
            <v>3496.1811724654999</v>
          </cell>
          <cell r="AT101">
            <v>0</v>
          </cell>
          <cell r="AU101">
            <v>23.269092661999998</v>
          </cell>
          <cell r="AV101">
            <v>3519.4502651274997</v>
          </cell>
          <cell r="AW101">
            <v>101.20026512749973</v>
          </cell>
          <cell r="AY101">
            <v>874.05</v>
          </cell>
          <cell r="AZ101">
            <v>1048.8599999999999</v>
          </cell>
          <cell r="BA101">
            <v>0</v>
          </cell>
          <cell r="BB101">
            <v>0</v>
          </cell>
          <cell r="BC101">
            <v>5.82</v>
          </cell>
          <cell r="BD101">
            <v>6.98</v>
          </cell>
          <cell r="BE101">
            <v>1055.8440000000001</v>
          </cell>
        </row>
        <row r="102">
          <cell r="C102">
            <v>1054</v>
          </cell>
          <cell r="D102" t="str">
            <v>SAINTE ANASTASE (8)</v>
          </cell>
          <cell r="E102" t="str">
            <v>8 rue sainte anastase</v>
          </cell>
          <cell r="F102">
            <v>75003</v>
          </cell>
          <cell r="G102" t="str">
            <v>PARIS</v>
          </cell>
          <cell r="H102">
            <v>1</v>
          </cell>
          <cell r="I102">
            <v>1</v>
          </cell>
          <cell r="J102">
            <v>5</v>
          </cell>
          <cell r="K102">
            <v>15</v>
          </cell>
          <cell r="L102">
            <v>0</v>
          </cell>
          <cell r="M102">
            <v>1</v>
          </cell>
          <cell r="N102">
            <v>0</v>
          </cell>
          <cell r="O102">
            <v>2373.08</v>
          </cell>
          <cell r="Q102">
            <v>1140.8800000000001</v>
          </cell>
          <cell r="AA102">
            <v>42.3</v>
          </cell>
          <cell r="AB102">
            <v>3556.26</v>
          </cell>
          <cell r="AC102">
            <v>198.7</v>
          </cell>
          <cell r="AF102">
            <v>2373.08</v>
          </cell>
          <cell r="AG102">
            <v>158.21</v>
          </cell>
          <cell r="AH102">
            <v>1140.8800000000001</v>
          </cell>
          <cell r="AI102">
            <v>76.06</v>
          </cell>
          <cell r="AJ102">
            <v>0</v>
          </cell>
          <cell r="AK102" t="str">
            <v/>
          </cell>
          <cell r="AL102">
            <v>0</v>
          </cell>
          <cell r="AM102" t="str">
            <v/>
          </cell>
          <cell r="AN102">
            <v>42.3</v>
          </cell>
          <cell r="AO102">
            <v>2.82</v>
          </cell>
          <cell r="AP102">
            <v>3556.26</v>
          </cell>
          <cell r="AQ102">
            <v>0</v>
          </cell>
          <cell r="AS102">
            <v>3617.9938429451995</v>
          </cell>
          <cell r="AT102">
            <v>0</v>
          </cell>
          <cell r="AU102">
            <v>43.552328300999996</v>
          </cell>
          <cell r="AV102">
            <v>3661.5461712461997</v>
          </cell>
          <cell r="AW102">
            <v>105.2861712461995</v>
          </cell>
          <cell r="AY102">
            <v>904.5</v>
          </cell>
          <cell r="AZ102">
            <v>1085.4000000000001</v>
          </cell>
          <cell r="BA102">
            <v>0</v>
          </cell>
          <cell r="BB102">
            <v>0</v>
          </cell>
          <cell r="BC102">
            <v>10.89</v>
          </cell>
          <cell r="BD102">
            <v>13.07</v>
          </cell>
          <cell r="BE102">
            <v>1098.4679999999998</v>
          </cell>
        </row>
        <row r="103">
          <cell r="C103">
            <v>1055</v>
          </cell>
          <cell r="D103" t="str">
            <v>BARBETTE (15)</v>
          </cell>
          <cell r="E103" t="str">
            <v>15 rue barbette</v>
          </cell>
          <cell r="F103">
            <v>75003</v>
          </cell>
          <cell r="G103" t="str">
            <v>PARIS</v>
          </cell>
          <cell r="H103">
            <v>1</v>
          </cell>
          <cell r="I103">
            <v>1</v>
          </cell>
          <cell r="J103">
            <v>3</v>
          </cell>
          <cell r="K103">
            <v>8</v>
          </cell>
          <cell r="L103">
            <v>0</v>
          </cell>
          <cell r="M103">
            <v>1</v>
          </cell>
          <cell r="N103">
            <v>0</v>
          </cell>
          <cell r="O103">
            <v>1861.93</v>
          </cell>
          <cell r="Q103">
            <v>926.49</v>
          </cell>
          <cell r="AA103">
            <v>22.6</v>
          </cell>
          <cell r="AB103">
            <v>2811.02</v>
          </cell>
          <cell r="AC103">
            <v>180.95</v>
          </cell>
          <cell r="AF103">
            <v>1861.93</v>
          </cell>
          <cell r="AG103">
            <v>232.74</v>
          </cell>
          <cell r="AH103">
            <v>926.49</v>
          </cell>
          <cell r="AI103">
            <v>115.81</v>
          </cell>
          <cell r="AJ103">
            <v>0</v>
          </cell>
          <cell r="AK103" t="str">
            <v/>
          </cell>
          <cell r="AL103">
            <v>0</v>
          </cell>
          <cell r="AM103" t="str">
            <v/>
          </cell>
          <cell r="AN103">
            <v>22.6</v>
          </cell>
          <cell r="AO103">
            <v>2.83</v>
          </cell>
          <cell r="AP103">
            <v>2811.02</v>
          </cell>
          <cell r="AQ103">
            <v>0</v>
          </cell>
          <cell r="AS103">
            <v>2870.9736000253997</v>
          </cell>
          <cell r="AT103">
            <v>0</v>
          </cell>
          <cell r="AU103">
            <v>23.269092661999998</v>
          </cell>
          <cell r="AV103">
            <v>2894.2426926873995</v>
          </cell>
          <cell r="AW103">
            <v>83.222692687399558</v>
          </cell>
          <cell r="AY103">
            <v>717.74</v>
          </cell>
          <cell r="AZ103">
            <v>861.29</v>
          </cell>
          <cell r="BA103">
            <v>0</v>
          </cell>
          <cell r="BB103">
            <v>0</v>
          </cell>
          <cell r="BC103">
            <v>5.82</v>
          </cell>
          <cell r="BD103">
            <v>6.98</v>
          </cell>
          <cell r="BE103">
            <v>868.27200000000005</v>
          </cell>
        </row>
        <row r="104">
          <cell r="C104">
            <v>1056</v>
          </cell>
          <cell r="D104" t="str">
            <v>6 RUE DU PARC ROYAL</v>
          </cell>
          <cell r="E104" t="str">
            <v>6 rue du parc royal</v>
          </cell>
          <cell r="F104">
            <v>75003</v>
          </cell>
          <cell r="G104" t="str">
            <v>PARIS</v>
          </cell>
          <cell r="H104">
            <v>2</v>
          </cell>
          <cell r="I104">
            <v>2</v>
          </cell>
          <cell r="J104">
            <v>8</v>
          </cell>
          <cell r="K104">
            <v>11</v>
          </cell>
          <cell r="L104">
            <v>0</v>
          </cell>
          <cell r="M104">
            <v>1</v>
          </cell>
          <cell r="N104">
            <v>0</v>
          </cell>
          <cell r="O104">
            <v>3603.2000000000007</v>
          </cell>
          <cell r="Q104">
            <v>1140.4000000000001</v>
          </cell>
          <cell r="AA104">
            <v>31</v>
          </cell>
          <cell r="AB104">
            <v>4774.6000000000004</v>
          </cell>
          <cell r="AC104">
            <v>277.89</v>
          </cell>
          <cell r="AF104">
            <v>3603.2000000000007</v>
          </cell>
          <cell r="AG104">
            <v>327.56</v>
          </cell>
          <cell r="AH104">
            <v>1140.4000000000001</v>
          </cell>
          <cell r="AI104">
            <v>103.67</v>
          </cell>
          <cell r="AJ104">
            <v>0</v>
          </cell>
          <cell r="AK104" t="str">
            <v/>
          </cell>
          <cell r="AL104">
            <v>0</v>
          </cell>
          <cell r="AM104" t="str">
            <v/>
          </cell>
          <cell r="AN104">
            <v>31</v>
          </cell>
          <cell r="AO104">
            <v>2.82</v>
          </cell>
          <cell r="AP104">
            <v>4774.6000000000004</v>
          </cell>
          <cell r="AQ104">
            <v>0</v>
          </cell>
          <cell r="AS104">
            <v>4884.038404932001</v>
          </cell>
          <cell r="AT104">
            <v>0</v>
          </cell>
          <cell r="AU104">
            <v>31.917781969999997</v>
          </cell>
          <cell r="AV104">
            <v>4915.9561869020008</v>
          </cell>
          <cell r="AW104">
            <v>141.35618690200045</v>
          </cell>
          <cell r="AY104">
            <v>1221.01</v>
          </cell>
          <cell r="AZ104">
            <v>1465.21</v>
          </cell>
          <cell r="BA104">
            <v>0</v>
          </cell>
          <cell r="BB104">
            <v>0</v>
          </cell>
          <cell r="BC104">
            <v>7.98</v>
          </cell>
          <cell r="BD104">
            <v>9.58</v>
          </cell>
          <cell r="BE104">
            <v>1474.788</v>
          </cell>
        </row>
        <row r="105">
          <cell r="C105">
            <v>1057</v>
          </cell>
          <cell r="D105" t="str">
            <v>18 RUE DE SAINTONGE</v>
          </cell>
          <cell r="E105" t="str">
            <v>18 rue de saintonge</v>
          </cell>
          <cell r="F105">
            <v>75003</v>
          </cell>
          <cell r="G105" t="str">
            <v>PARIS</v>
          </cell>
          <cell r="H105">
            <v>1</v>
          </cell>
          <cell r="I105">
            <v>1</v>
          </cell>
          <cell r="J105">
            <v>5</v>
          </cell>
          <cell r="K105">
            <v>6</v>
          </cell>
          <cell r="L105">
            <v>0</v>
          </cell>
          <cell r="M105">
            <v>1</v>
          </cell>
          <cell r="N105">
            <v>0</v>
          </cell>
          <cell r="R105">
            <v>141.6</v>
          </cell>
          <cell r="AA105">
            <v>16.899999999999999</v>
          </cell>
          <cell r="AB105">
            <v>158.5</v>
          </cell>
          <cell r="AC105">
            <v>10.199999999999999</v>
          </cell>
          <cell r="AF105">
            <v>0</v>
          </cell>
          <cell r="AG105" t="str">
            <v/>
          </cell>
          <cell r="AH105">
            <v>141.6</v>
          </cell>
          <cell r="AI105">
            <v>23.6</v>
          </cell>
          <cell r="AJ105">
            <v>0</v>
          </cell>
          <cell r="AK105" t="str">
            <v/>
          </cell>
          <cell r="AL105">
            <v>0</v>
          </cell>
          <cell r="AM105" t="str">
            <v/>
          </cell>
          <cell r="AN105">
            <v>16.899999999999999</v>
          </cell>
          <cell r="AO105">
            <v>2.82</v>
          </cell>
          <cell r="AP105">
            <v>158.5</v>
          </cell>
          <cell r="AQ105">
            <v>0</v>
          </cell>
          <cell r="AS105">
            <v>145.79219119199999</v>
          </cell>
          <cell r="AT105">
            <v>0</v>
          </cell>
          <cell r="AU105">
            <v>17.400339202999998</v>
          </cell>
          <cell r="AV105">
            <v>163.19253039499998</v>
          </cell>
          <cell r="AW105">
            <v>4.6925303949999773</v>
          </cell>
          <cell r="AY105">
            <v>36.450000000000003</v>
          </cell>
          <cell r="AZ105">
            <v>43.74</v>
          </cell>
          <cell r="BA105">
            <v>0</v>
          </cell>
          <cell r="BB105">
            <v>0</v>
          </cell>
          <cell r="BC105">
            <v>4.3499999999999996</v>
          </cell>
          <cell r="BD105">
            <v>5.22</v>
          </cell>
          <cell r="BE105">
            <v>48.96</v>
          </cell>
        </row>
        <row r="106">
          <cell r="C106">
            <v>1058</v>
          </cell>
          <cell r="D106" t="str">
            <v>7 RUE BARBETTE</v>
          </cell>
          <cell r="E106" t="str">
            <v>7 rue barbette</v>
          </cell>
          <cell r="F106">
            <v>75003</v>
          </cell>
          <cell r="G106" t="str">
            <v>PARIS</v>
          </cell>
          <cell r="H106">
            <v>1</v>
          </cell>
          <cell r="I106">
            <v>1</v>
          </cell>
          <cell r="J106">
            <v>4</v>
          </cell>
          <cell r="K106">
            <v>4</v>
          </cell>
          <cell r="L106">
            <v>0</v>
          </cell>
          <cell r="M106">
            <v>1</v>
          </cell>
          <cell r="N106">
            <v>0</v>
          </cell>
          <cell r="O106">
            <v>1159.2</v>
          </cell>
          <cell r="Q106">
            <v>977.68</v>
          </cell>
          <cell r="AA106">
            <v>11.3</v>
          </cell>
          <cell r="AB106">
            <v>2148.1800000000003</v>
          </cell>
          <cell r="AC106">
            <v>120</v>
          </cell>
          <cell r="AF106">
            <v>1159.2</v>
          </cell>
          <cell r="AG106">
            <v>289.8</v>
          </cell>
          <cell r="AH106">
            <v>977.68</v>
          </cell>
          <cell r="AI106">
            <v>244.42</v>
          </cell>
          <cell r="AJ106">
            <v>0</v>
          </cell>
          <cell r="AK106" t="str">
            <v/>
          </cell>
          <cell r="AL106">
            <v>0</v>
          </cell>
          <cell r="AM106" t="str">
            <v/>
          </cell>
          <cell r="AN106">
            <v>11.3</v>
          </cell>
          <cell r="AO106">
            <v>2.83</v>
          </cell>
          <cell r="AP106">
            <v>2148.1800000000003</v>
          </cell>
          <cell r="AQ106">
            <v>0</v>
          </cell>
          <cell r="AS106">
            <v>2200.1441914856</v>
          </cell>
          <cell r="AT106">
            <v>0</v>
          </cell>
          <cell r="AU106">
            <v>11.634546330999999</v>
          </cell>
          <cell r="AV106">
            <v>2211.7787378165999</v>
          </cell>
          <cell r="AW106">
            <v>63.598737816599623</v>
          </cell>
          <cell r="AY106">
            <v>550.04</v>
          </cell>
          <cell r="AZ106">
            <v>660.05</v>
          </cell>
          <cell r="BA106">
            <v>0</v>
          </cell>
          <cell r="BB106">
            <v>0</v>
          </cell>
          <cell r="BC106">
            <v>2.91</v>
          </cell>
          <cell r="BD106">
            <v>3.49</v>
          </cell>
          <cell r="BE106">
            <v>663.53999999999985</v>
          </cell>
        </row>
        <row r="107">
          <cell r="C107">
            <v>1059</v>
          </cell>
          <cell r="D107" t="str">
            <v>37 BOULEVARD BEAUMARCHAIS</v>
          </cell>
          <cell r="E107" t="str">
            <v>37 boulevard beaumarchais</v>
          </cell>
          <cell r="F107">
            <v>75003</v>
          </cell>
          <cell r="G107" t="str">
            <v>PARIS</v>
          </cell>
          <cell r="H107">
            <v>3</v>
          </cell>
          <cell r="I107">
            <v>3</v>
          </cell>
          <cell r="J107">
            <v>5</v>
          </cell>
          <cell r="K107">
            <v>17</v>
          </cell>
          <cell r="L107">
            <v>1</v>
          </cell>
          <cell r="M107">
            <v>1</v>
          </cell>
          <cell r="N107">
            <v>0</v>
          </cell>
          <cell r="O107">
            <v>3725.6</v>
          </cell>
          <cell r="P107">
            <v>160.25</v>
          </cell>
          <cell r="Q107">
            <v>1977.64</v>
          </cell>
          <cell r="AA107">
            <v>47.9</v>
          </cell>
          <cell r="AB107">
            <v>5911.3899999999994</v>
          </cell>
          <cell r="AC107">
            <v>336.66</v>
          </cell>
          <cell r="AF107">
            <v>3885.85</v>
          </cell>
          <cell r="AG107">
            <v>228.58</v>
          </cell>
          <cell r="AH107">
            <v>1977.64</v>
          </cell>
          <cell r="AI107">
            <v>116.33</v>
          </cell>
          <cell r="AJ107">
            <v>0</v>
          </cell>
          <cell r="AK107" t="str">
            <v/>
          </cell>
          <cell r="AL107">
            <v>0</v>
          </cell>
          <cell r="AM107" t="str">
            <v/>
          </cell>
          <cell r="AN107">
            <v>47.9</v>
          </cell>
          <cell r="AO107">
            <v>2.82</v>
          </cell>
          <cell r="AP107">
            <v>5911.3899999999994</v>
          </cell>
          <cell r="AQ107">
            <v>0</v>
          </cell>
          <cell r="AS107">
            <v>6037.0837226862996</v>
          </cell>
          <cell r="AT107">
            <v>0</v>
          </cell>
          <cell r="AU107">
            <v>49.318121172999994</v>
          </cell>
          <cell r="AV107">
            <v>6086.4018438592993</v>
          </cell>
          <cell r="AW107">
            <v>175.01184385929992</v>
          </cell>
          <cell r="AY107">
            <v>1509.27</v>
          </cell>
          <cell r="AZ107">
            <v>1811.12</v>
          </cell>
          <cell r="BA107">
            <v>0</v>
          </cell>
          <cell r="BB107">
            <v>0</v>
          </cell>
          <cell r="BC107">
            <v>12.33</v>
          </cell>
          <cell r="BD107">
            <v>14.8</v>
          </cell>
          <cell r="BE107">
            <v>1825.9199999999998</v>
          </cell>
        </row>
        <row r="108">
          <cell r="C108">
            <v>1060</v>
          </cell>
          <cell r="D108" t="str">
            <v>35 &amp; 37 RUE CHARLOT</v>
          </cell>
          <cell r="E108" t="str">
            <v>35 &amp; 37 rue charlot</v>
          </cell>
          <cell r="F108">
            <v>75003</v>
          </cell>
          <cell r="G108" t="str">
            <v>PARIS</v>
          </cell>
          <cell r="H108">
            <v>2</v>
          </cell>
          <cell r="I108">
            <v>1</v>
          </cell>
          <cell r="J108" t="str">
            <v>4+4</v>
          </cell>
          <cell r="K108">
            <v>12</v>
          </cell>
          <cell r="L108">
            <v>0</v>
          </cell>
          <cell r="M108">
            <v>1</v>
          </cell>
          <cell r="N108">
            <v>0</v>
          </cell>
          <cell r="R108">
            <v>283.2</v>
          </cell>
          <cell r="AA108">
            <v>33.799999999999997</v>
          </cell>
          <cell r="AB108">
            <v>317</v>
          </cell>
          <cell r="AC108">
            <v>20.399999999999999</v>
          </cell>
          <cell r="AF108">
            <v>0</v>
          </cell>
          <cell r="AG108" t="str">
            <v/>
          </cell>
          <cell r="AH108">
            <v>283.2</v>
          </cell>
          <cell r="AI108">
            <v>23.6</v>
          </cell>
          <cell r="AJ108">
            <v>0</v>
          </cell>
          <cell r="AK108" t="str">
            <v/>
          </cell>
          <cell r="AL108">
            <v>0</v>
          </cell>
          <cell r="AM108" t="str">
            <v/>
          </cell>
          <cell r="AN108">
            <v>33.799999999999997</v>
          </cell>
          <cell r="AO108">
            <v>2.82</v>
          </cell>
          <cell r="AP108">
            <v>317</v>
          </cell>
          <cell r="AQ108">
            <v>0</v>
          </cell>
          <cell r="AS108">
            <v>291.58438238399998</v>
          </cell>
          <cell r="AT108">
            <v>0</v>
          </cell>
          <cell r="AU108">
            <v>34.800678405999996</v>
          </cell>
          <cell r="AV108">
            <v>326.38506078999995</v>
          </cell>
          <cell r="AW108">
            <v>9.3850607899999545</v>
          </cell>
          <cell r="AY108">
            <v>72.900000000000006</v>
          </cell>
          <cell r="AZ108">
            <v>87.48</v>
          </cell>
          <cell r="BA108">
            <v>0</v>
          </cell>
          <cell r="BB108">
            <v>0</v>
          </cell>
          <cell r="BC108">
            <v>8.6999999999999993</v>
          </cell>
          <cell r="BD108">
            <v>10.44</v>
          </cell>
          <cell r="BE108">
            <v>97.92</v>
          </cell>
        </row>
        <row r="109">
          <cell r="C109">
            <v>1061</v>
          </cell>
          <cell r="D109" t="str">
            <v>4 RUE DU PAS DE LA MULE</v>
          </cell>
          <cell r="E109" t="str">
            <v>4 rue du pas de la mule</v>
          </cell>
          <cell r="F109">
            <v>75003</v>
          </cell>
          <cell r="G109" t="str">
            <v>PARIS</v>
          </cell>
          <cell r="H109">
            <v>1</v>
          </cell>
          <cell r="I109">
            <v>2</v>
          </cell>
          <cell r="J109">
            <v>3</v>
          </cell>
          <cell r="K109">
            <v>9</v>
          </cell>
          <cell r="L109">
            <v>0</v>
          </cell>
          <cell r="M109">
            <v>1</v>
          </cell>
          <cell r="N109">
            <v>0</v>
          </cell>
          <cell r="O109">
            <v>2362.4</v>
          </cell>
          <cell r="Q109">
            <v>1384.76</v>
          </cell>
          <cell r="AA109">
            <v>25.4</v>
          </cell>
          <cell r="AB109">
            <v>3772.56</v>
          </cell>
          <cell r="AC109">
            <v>213.27</v>
          </cell>
          <cell r="AF109">
            <v>2362.4</v>
          </cell>
          <cell r="AG109">
            <v>262.49</v>
          </cell>
          <cell r="AH109">
            <v>1384.76</v>
          </cell>
          <cell r="AI109">
            <v>153.86000000000001</v>
          </cell>
          <cell r="AJ109">
            <v>0</v>
          </cell>
          <cell r="AK109" t="str">
            <v/>
          </cell>
          <cell r="AL109">
            <v>0</v>
          </cell>
          <cell r="AM109" t="str">
            <v/>
          </cell>
          <cell r="AN109">
            <v>25.4</v>
          </cell>
          <cell r="AO109">
            <v>2.82</v>
          </cell>
          <cell r="AP109">
            <v>3772.56</v>
          </cell>
          <cell r="AQ109">
            <v>0</v>
          </cell>
          <cell r="AS109">
            <v>3858.0979318291998</v>
          </cell>
          <cell r="AT109">
            <v>0</v>
          </cell>
          <cell r="AU109">
            <v>26.151989097999998</v>
          </cell>
          <cell r="AV109">
            <v>3884.2499209271996</v>
          </cell>
          <cell r="AW109">
            <v>111.68992092719964</v>
          </cell>
          <cell r="AY109">
            <v>964.52</v>
          </cell>
          <cell r="AZ109">
            <v>1157.42</v>
          </cell>
          <cell r="BA109">
            <v>0</v>
          </cell>
          <cell r="BB109">
            <v>0</v>
          </cell>
          <cell r="BC109">
            <v>6.54</v>
          </cell>
          <cell r="BD109">
            <v>7.85</v>
          </cell>
          <cell r="BE109">
            <v>1165.2719999999999</v>
          </cell>
        </row>
        <row r="110">
          <cell r="C110">
            <v>1062</v>
          </cell>
          <cell r="D110" t="str">
            <v>84 RUE QUINCAMPOIX</v>
          </cell>
          <cell r="E110" t="str">
            <v>84 rue quincampoix</v>
          </cell>
          <cell r="F110">
            <v>75003</v>
          </cell>
          <cell r="G110" t="str">
            <v>PARIS</v>
          </cell>
          <cell r="H110">
            <v>1</v>
          </cell>
          <cell r="I110">
            <v>1</v>
          </cell>
          <cell r="J110">
            <v>5</v>
          </cell>
          <cell r="K110">
            <v>5</v>
          </cell>
          <cell r="L110">
            <v>0</v>
          </cell>
          <cell r="M110">
            <v>1</v>
          </cell>
          <cell r="N110">
            <v>0</v>
          </cell>
          <cell r="O110">
            <v>1485.24</v>
          </cell>
          <cell r="Q110">
            <v>1222</v>
          </cell>
          <cell r="AA110">
            <v>14.1</v>
          </cell>
          <cell r="AB110">
            <v>2721.3399999999997</v>
          </cell>
          <cell r="AC110">
            <v>162.11000000000001</v>
          </cell>
          <cell r="AF110">
            <v>1485.24</v>
          </cell>
          <cell r="AG110">
            <v>297.05</v>
          </cell>
          <cell r="AH110">
            <v>1222</v>
          </cell>
          <cell r="AI110">
            <v>244.4</v>
          </cell>
          <cell r="AJ110">
            <v>0</v>
          </cell>
          <cell r="AK110" t="str">
            <v/>
          </cell>
          <cell r="AL110">
            <v>0</v>
          </cell>
          <cell r="AM110" t="str">
            <v/>
          </cell>
          <cell r="AN110">
            <v>14.1</v>
          </cell>
          <cell r="AO110">
            <v>2.82</v>
          </cell>
          <cell r="AP110">
            <v>2721.3399999999997</v>
          </cell>
          <cell r="AQ110">
            <v>0</v>
          </cell>
          <cell r="AS110">
            <v>2787.3901954987996</v>
          </cell>
          <cell r="AT110">
            <v>0</v>
          </cell>
          <cell r="AU110">
            <v>14.517442766999999</v>
          </cell>
          <cell r="AV110">
            <v>2801.9076382657995</v>
          </cell>
          <cell r="AW110">
            <v>80.567638265799815</v>
          </cell>
          <cell r="AY110">
            <v>696.85</v>
          </cell>
          <cell r="AZ110">
            <v>836.22</v>
          </cell>
          <cell r="BA110">
            <v>0</v>
          </cell>
          <cell r="BB110">
            <v>0</v>
          </cell>
          <cell r="BC110">
            <v>3.63</v>
          </cell>
          <cell r="BD110">
            <v>4.3600000000000003</v>
          </cell>
          <cell r="BE110">
            <v>840.57600000000002</v>
          </cell>
        </row>
        <row r="111">
          <cell r="C111">
            <v>1063</v>
          </cell>
          <cell r="D111" t="str">
            <v>50 RUE DES TOURNELLES</v>
          </cell>
          <cell r="E111" t="str">
            <v>50 rue des tournelles</v>
          </cell>
          <cell r="F111">
            <v>75003</v>
          </cell>
          <cell r="G111" t="str">
            <v>PARIS</v>
          </cell>
          <cell r="H111">
            <v>1</v>
          </cell>
          <cell r="I111">
            <v>1</v>
          </cell>
          <cell r="J111">
            <v>4</v>
          </cell>
          <cell r="K111">
            <v>8</v>
          </cell>
          <cell r="L111">
            <v>1</v>
          </cell>
          <cell r="M111">
            <v>1</v>
          </cell>
          <cell r="N111">
            <v>4</v>
          </cell>
          <cell r="O111">
            <v>1321.96</v>
          </cell>
          <cell r="P111">
            <v>163.28</v>
          </cell>
          <cell r="Q111">
            <v>1222</v>
          </cell>
          <cell r="S111">
            <v>0</v>
          </cell>
          <cell r="AA111">
            <v>22.6</v>
          </cell>
          <cell r="AB111">
            <v>2729.8399999999997</v>
          </cell>
          <cell r="AC111">
            <v>144.22999999999999</v>
          </cell>
          <cell r="AF111">
            <v>1485.24</v>
          </cell>
          <cell r="AG111">
            <v>185.66</v>
          </cell>
          <cell r="AH111">
            <v>1222</v>
          </cell>
          <cell r="AI111">
            <v>152.75</v>
          </cell>
          <cell r="AJ111">
            <v>0</v>
          </cell>
          <cell r="AK111" t="str">
            <v/>
          </cell>
          <cell r="AL111">
            <v>0</v>
          </cell>
          <cell r="AM111" t="str">
            <v/>
          </cell>
          <cell r="AN111">
            <v>22.6</v>
          </cell>
          <cell r="AO111">
            <v>2.83</v>
          </cell>
          <cell r="AP111">
            <v>2729.8399999999997</v>
          </cell>
          <cell r="AQ111">
            <v>0</v>
          </cell>
          <cell r="AS111">
            <v>2787.3901954987996</v>
          </cell>
          <cell r="AT111">
            <v>0</v>
          </cell>
          <cell r="AU111">
            <v>23.269092661999998</v>
          </cell>
          <cell r="AV111">
            <v>2810.6592881607994</v>
          </cell>
          <cell r="AW111">
            <v>80.819288160799715</v>
          </cell>
          <cell r="AY111">
            <v>696.85</v>
          </cell>
          <cell r="AZ111">
            <v>836.22</v>
          </cell>
          <cell r="BA111">
            <v>0</v>
          </cell>
          <cell r="BB111">
            <v>0</v>
          </cell>
          <cell r="BC111">
            <v>5.82</v>
          </cell>
          <cell r="BD111">
            <v>6.98</v>
          </cell>
          <cell r="BE111">
            <v>843.20400000000006</v>
          </cell>
        </row>
        <row r="112">
          <cell r="C112">
            <v>1064</v>
          </cell>
          <cell r="D112" t="str">
            <v>4 RUE BARBETTE - 9 RUE ELZEVIR</v>
          </cell>
          <cell r="E112" t="str">
            <v>4 rue barbette - 9 rue elzevir</v>
          </cell>
          <cell r="F112">
            <v>75003</v>
          </cell>
          <cell r="G112" t="str">
            <v>PARIS</v>
          </cell>
          <cell r="H112">
            <v>2</v>
          </cell>
          <cell r="I112">
            <v>2</v>
          </cell>
          <cell r="J112" t="str">
            <v>5+3</v>
          </cell>
          <cell r="K112">
            <v>43</v>
          </cell>
          <cell r="L112">
            <v>2</v>
          </cell>
          <cell r="M112">
            <v>1</v>
          </cell>
          <cell r="N112">
            <v>54</v>
          </cell>
          <cell r="O112">
            <v>5323.64</v>
          </cell>
          <cell r="P112">
            <v>813.8</v>
          </cell>
          <cell r="Q112">
            <v>4154.8</v>
          </cell>
          <cell r="S112">
            <v>1398.6</v>
          </cell>
          <cell r="AA112">
            <v>121.3</v>
          </cell>
          <cell r="AB112">
            <v>11812.140000000001</v>
          </cell>
          <cell r="AC112">
            <v>634.54</v>
          </cell>
          <cell r="AF112">
            <v>6137.4400000000005</v>
          </cell>
          <cell r="AG112">
            <v>142.72999999999999</v>
          </cell>
          <cell r="AH112">
            <v>4154.8</v>
          </cell>
          <cell r="AI112">
            <v>96.62</v>
          </cell>
          <cell r="AJ112">
            <v>0</v>
          </cell>
          <cell r="AK112" t="str">
            <v/>
          </cell>
          <cell r="AL112">
            <v>1398.6</v>
          </cell>
          <cell r="AM112">
            <v>25.9</v>
          </cell>
          <cell r="AN112">
            <v>121.3</v>
          </cell>
          <cell r="AO112">
            <v>2.82</v>
          </cell>
          <cell r="AP112">
            <v>11812.140000000001</v>
          </cell>
          <cell r="AQ112">
            <v>0</v>
          </cell>
          <cell r="AS112">
            <v>10596.9507194488</v>
          </cell>
          <cell r="AT112">
            <v>1440.0067697819998</v>
          </cell>
          <cell r="AU112">
            <v>124.89119203099999</v>
          </cell>
          <cell r="AV112">
            <v>12161.848681261799</v>
          </cell>
          <cell r="AW112">
            <v>349.70868126179812</v>
          </cell>
          <cell r="AY112">
            <v>2649.24</v>
          </cell>
          <cell r="AZ112">
            <v>3179.09</v>
          </cell>
          <cell r="BA112">
            <v>360</v>
          </cell>
          <cell r="BB112">
            <v>432</v>
          </cell>
          <cell r="BC112">
            <v>31.22</v>
          </cell>
          <cell r="BD112">
            <v>37.46</v>
          </cell>
          <cell r="BE112">
            <v>3648.5519999999992</v>
          </cell>
        </row>
        <row r="113">
          <cell r="C113">
            <v>1065</v>
          </cell>
          <cell r="D113" t="str">
            <v>61-63 RUE BEAUBOURG</v>
          </cell>
          <cell r="E113" t="str">
            <v>61/63 rue beaubourg</v>
          </cell>
          <cell r="F113">
            <v>75003</v>
          </cell>
          <cell r="G113" t="str">
            <v>PARIS</v>
          </cell>
          <cell r="H113">
            <v>1</v>
          </cell>
          <cell r="I113">
            <v>1</v>
          </cell>
          <cell r="J113">
            <v>8</v>
          </cell>
          <cell r="K113">
            <v>8</v>
          </cell>
          <cell r="L113">
            <v>1</v>
          </cell>
          <cell r="M113">
            <v>1</v>
          </cell>
          <cell r="N113">
            <v>0</v>
          </cell>
          <cell r="O113">
            <v>2870</v>
          </cell>
          <cell r="P113">
            <v>244.92</v>
          </cell>
          <cell r="Q113">
            <v>1384.72</v>
          </cell>
          <cell r="AA113">
            <v>22.6</v>
          </cell>
          <cell r="AB113">
            <v>4522.2400000000007</v>
          </cell>
          <cell r="AC113">
            <v>266.27999999999997</v>
          </cell>
          <cell r="AF113">
            <v>3114.92</v>
          </cell>
          <cell r="AG113">
            <v>389.37</v>
          </cell>
          <cell r="AH113">
            <v>1384.72</v>
          </cell>
          <cell r="AI113">
            <v>173.09</v>
          </cell>
          <cell r="AJ113">
            <v>0</v>
          </cell>
          <cell r="AK113" t="str">
            <v/>
          </cell>
          <cell r="AL113">
            <v>0</v>
          </cell>
          <cell r="AM113" t="str">
            <v/>
          </cell>
          <cell r="AN113">
            <v>22.6</v>
          </cell>
          <cell r="AO113">
            <v>2.83</v>
          </cell>
          <cell r="AP113">
            <v>4522.2400000000007</v>
          </cell>
          <cell r="AQ113">
            <v>0</v>
          </cell>
          <cell r="AS113">
            <v>4632.8557568868</v>
          </cell>
          <cell r="AT113">
            <v>0</v>
          </cell>
          <cell r="AU113">
            <v>23.269092661999998</v>
          </cell>
          <cell r="AV113">
            <v>4656.1248495487998</v>
          </cell>
          <cell r="AW113">
            <v>133.88484954879914</v>
          </cell>
          <cell r="AY113">
            <v>1158.21</v>
          </cell>
          <cell r="AZ113">
            <v>1389.85</v>
          </cell>
          <cell r="BA113">
            <v>0</v>
          </cell>
          <cell r="BB113">
            <v>0</v>
          </cell>
          <cell r="BC113">
            <v>5.82</v>
          </cell>
          <cell r="BD113">
            <v>6.98</v>
          </cell>
          <cell r="BE113">
            <v>1396.836</v>
          </cell>
        </row>
        <row r="114">
          <cell r="C114">
            <v>1066</v>
          </cell>
          <cell r="D114" t="str">
            <v>29 RUE MICHEL LECOMTE</v>
          </cell>
          <cell r="E114" t="str">
            <v>29 rue michel lecomte</v>
          </cell>
          <cell r="F114">
            <v>75003</v>
          </cell>
          <cell r="G114" t="str">
            <v>PARIS</v>
          </cell>
          <cell r="H114">
            <v>1</v>
          </cell>
          <cell r="I114">
            <v>1</v>
          </cell>
          <cell r="J114">
            <v>4</v>
          </cell>
          <cell r="K114">
            <v>8</v>
          </cell>
          <cell r="L114">
            <v>0</v>
          </cell>
          <cell r="M114">
            <v>1</v>
          </cell>
          <cell r="N114">
            <v>0</v>
          </cell>
          <cell r="O114">
            <v>0</v>
          </cell>
          <cell r="Q114">
            <v>1140.44</v>
          </cell>
          <cell r="AA114">
            <v>22.6</v>
          </cell>
          <cell r="AB114">
            <v>1163.04</v>
          </cell>
          <cell r="AC114">
            <v>150.22999999999999</v>
          </cell>
          <cell r="AF114">
            <v>0</v>
          </cell>
          <cell r="AG114" t="str">
            <v/>
          </cell>
          <cell r="AH114">
            <v>1140.44</v>
          </cell>
          <cell r="AI114">
            <v>142.56</v>
          </cell>
          <cell r="AJ114">
            <v>0</v>
          </cell>
          <cell r="AK114" t="str">
            <v/>
          </cell>
          <cell r="AL114">
            <v>0</v>
          </cell>
          <cell r="AM114" t="str">
            <v/>
          </cell>
          <cell r="AN114">
            <v>22.6</v>
          </cell>
          <cell r="AO114">
            <v>2.83</v>
          </cell>
          <cell r="AP114">
            <v>1163.04</v>
          </cell>
          <cell r="AQ114">
            <v>0</v>
          </cell>
          <cell r="AS114">
            <v>1174.2037183827999</v>
          </cell>
          <cell r="AT114">
            <v>0</v>
          </cell>
          <cell r="AU114">
            <v>23.269092661999998</v>
          </cell>
          <cell r="AV114">
            <v>1197.4728110448</v>
          </cell>
          <cell r="AW114">
            <v>34.432811044800019</v>
          </cell>
          <cell r="AY114">
            <v>293.55</v>
          </cell>
          <cell r="AZ114">
            <v>352.26</v>
          </cell>
          <cell r="BA114">
            <v>0</v>
          </cell>
          <cell r="BB114">
            <v>0</v>
          </cell>
          <cell r="BC114">
            <v>5.82</v>
          </cell>
          <cell r="BD114">
            <v>6.98</v>
          </cell>
          <cell r="BE114">
            <v>359.24399999999997</v>
          </cell>
        </row>
        <row r="115">
          <cell r="C115">
            <v>1067</v>
          </cell>
          <cell r="D115" t="str">
            <v>12 RUE STE ANASTASE</v>
          </cell>
          <cell r="E115" t="str">
            <v>12 rue ste anastase</v>
          </cell>
          <cell r="F115">
            <v>75003</v>
          </cell>
          <cell r="G115" t="str">
            <v>PARIS</v>
          </cell>
          <cell r="H115">
            <v>1</v>
          </cell>
          <cell r="I115">
            <v>1</v>
          </cell>
          <cell r="J115">
            <v>4</v>
          </cell>
          <cell r="K115">
            <v>5</v>
          </cell>
          <cell r="L115">
            <v>0</v>
          </cell>
          <cell r="M115">
            <v>1</v>
          </cell>
          <cell r="N115">
            <v>0</v>
          </cell>
          <cell r="O115">
            <v>1159.2</v>
          </cell>
          <cell r="Q115">
            <v>976.88</v>
          </cell>
          <cell r="AA115">
            <v>14.1</v>
          </cell>
          <cell r="AB115">
            <v>2150.1799999999998</v>
          </cell>
          <cell r="AC115">
            <v>120.27</v>
          </cell>
          <cell r="AF115">
            <v>1159.2</v>
          </cell>
          <cell r="AG115">
            <v>231.84</v>
          </cell>
          <cell r="AH115">
            <v>976.88</v>
          </cell>
          <cell r="AI115">
            <v>195.38</v>
          </cell>
          <cell r="AJ115">
            <v>0</v>
          </cell>
          <cell r="AK115" t="str">
            <v/>
          </cell>
          <cell r="AL115">
            <v>0</v>
          </cell>
          <cell r="AM115" t="str">
            <v/>
          </cell>
          <cell r="AN115">
            <v>14.1</v>
          </cell>
          <cell r="AO115">
            <v>2.82</v>
          </cell>
          <cell r="AP115">
            <v>2150.1799999999998</v>
          </cell>
          <cell r="AQ115">
            <v>0</v>
          </cell>
          <cell r="AS115">
            <v>2199.3205067896001</v>
          </cell>
          <cell r="AT115">
            <v>0</v>
          </cell>
          <cell r="AU115">
            <v>14.517442766999999</v>
          </cell>
          <cell r="AV115">
            <v>2213.8379495566001</v>
          </cell>
          <cell r="AW115">
            <v>63.657949556600215</v>
          </cell>
          <cell r="AY115">
            <v>549.83000000000004</v>
          </cell>
          <cell r="AZ115">
            <v>659.8</v>
          </cell>
          <cell r="BA115">
            <v>0</v>
          </cell>
          <cell r="BB115">
            <v>0</v>
          </cell>
          <cell r="BC115">
            <v>3.63</v>
          </cell>
          <cell r="BD115">
            <v>4.3600000000000003</v>
          </cell>
          <cell r="BE115">
            <v>664.15200000000004</v>
          </cell>
        </row>
        <row r="116">
          <cell r="C116">
            <v>1068</v>
          </cell>
          <cell r="D116" t="str">
            <v>4 RUE DES OISEAUX</v>
          </cell>
          <cell r="E116" t="str">
            <v>4 rue des oiseaux</v>
          </cell>
          <cell r="F116">
            <v>75003</v>
          </cell>
          <cell r="G116" t="str">
            <v>PARIS</v>
          </cell>
          <cell r="H116">
            <v>1</v>
          </cell>
          <cell r="I116">
            <v>1</v>
          </cell>
          <cell r="J116">
            <v>5</v>
          </cell>
          <cell r="K116">
            <v>23</v>
          </cell>
          <cell r="L116">
            <v>0</v>
          </cell>
          <cell r="M116">
            <v>1</v>
          </cell>
          <cell r="N116">
            <v>0</v>
          </cell>
          <cell r="Q116">
            <v>0</v>
          </cell>
          <cell r="R116">
            <v>1049</v>
          </cell>
          <cell r="AA116">
            <v>64.900000000000006</v>
          </cell>
          <cell r="AB116">
            <v>1113.9000000000001</v>
          </cell>
          <cell r="AC116">
            <v>200</v>
          </cell>
          <cell r="AF116">
            <v>0</v>
          </cell>
          <cell r="AG116" t="str">
            <v/>
          </cell>
          <cell r="AH116">
            <v>1049</v>
          </cell>
          <cell r="AI116">
            <v>45.61</v>
          </cell>
          <cell r="AJ116">
            <v>0</v>
          </cell>
          <cell r="AK116" t="str">
            <v/>
          </cell>
          <cell r="AL116">
            <v>0</v>
          </cell>
          <cell r="AM116" t="str">
            <v/>
          </cell>
          <cell r="AN116">
            <v>64.900000000000006</v>
          </cell>
          <cell r="AO116">
            <v>2.82</v>
          </cell>
          <cell r="AP116">
            <v>1113.9000000000001</v>
          </cell>
          <cell r="AQ116">
            <v>0</v>
          </cell>
          <cell r="AS116">
            <v>1080.0565576299998</v>
          </cell>
          <cell r="AT116">
            <v>0</v>
          </cell>
          <cell r="AU116">
            <v>66.821420962999994</v>
          </cell>
          <cell r="AV116">
            <v>1146.8779785929999</v>
          </cell>
          <cell r="AW116">
            <v>32.977978592999762</v>
          </cell>
          <cell r="AY116">
            <v>270.01</v>
          </cell>
          <cell r="AZ116">
            <v>324.01</v>
          </cell>
          <cell r="BA116">
            <v>0</v>
          </cell>
          <cell r="BB116">
            <v>0</v>
          </cell>
          <cell r="BC116">
            <v>16.71</v>
          </cell>
          <cell r="BD116">
            <v>20.05</v>
          </cell>
          <cell r="BE116">
            <v>344.06399999999996</v>
          </cell>
        </row>
        <row r="117">
          <cell r="C117">
            <v>1069</v>
          </cell>
          <cell r="D117" t="str">
            <v>34 RUE DU GRENIERS SAINT LAZARE</v>
          </cell>
          <cell r="E117" t="str">
            <v>34 rue du grenier saint lazare</v>
          </cell>
          <cell r="F117">
            <v>75003</v>
          </cell>
          <cell r="G117" t="str">
            <v>PARIS</v>
          </cell>
          <cell r="H117">
            <v>1</v>
          </cell>
          <cell r="I117">
            <v>1</v>
          </cell>
          <cell r="J117">
            <v>5</v>
          </cell>
          <cell r="K117">
            <v>8</v>
          </cell>
          <cell r="L117">
            <v>0</v>
          </cell>
          <cell r="M117">
            <v>1</v>
          </cell>
          <cell r="N117">
            <v>0</v>
          </cell>
          <cell r="O117">
            <v>1072.55</v>
          </cell>
          <cell r="Q117">
            <v>1571.21</v>
          </cell>
          <cell r="AA117">
            <v>22.6</v>
          </cell>
          <cell r="AB117">
            <v>2666.36</v>
          </cell>
          <cell r="AC117">
            <v>165.23</v>
          </cell>
          <cell r="AF117">
            <v>1072.55</v>
          </cell>
          <cell r="AG117">
            <v>134.07</v>
          </cell>
          <cell r="AH117">
            <v>1571.21</v>
          </cell>
          <cell r="AI117">
            <v>196.4</v>
          </cell>
          <cell r="AJ117">
            <v>0</v>
          </cell>
          <cell r="AK117" t="str">
            <v/>
          </cell>
          <cell r="AL117">
            <v>0</v>
          </cell>
          <cell r="AM117" t="str">
            <v/>
          </cell>
          <cell r="AN117">
            <v>22.6</v>
          </cell>
          <cell r="AO117">
            <v>2.83</v>
          </cell>
          <cell r="AP117">
            <v>2666.36</v>
          </cell>
          <cell r="AQ117">
            <v>0</v>
          </cell>
          <cell r="AS117">
            <v>2722.0308148711997</v>
          </cell>
          <cell r="AT117">
            <v>0</v>
          </cell>
          <cell r="AU117">
            <v>23.269092661999998</v>
          </cell>
          <cell r="AV117">
            <v>2745.2999075331995</v>
          </cell>
          <cell r="AW117">
            <v>78.939907533199403</v>
          </cell>
          <cell r="AY117">
            <v>680.51</v>
          </cell>
          <cell r="AZ117">
            <v>816.61</v>
          </cell>
          <cell r="BA117">
            <v>0</v>
          </cell>
          <cell r="BB117">
            <v>0</v>
          </cell>
          <cell r="BC117">
            <v>5.82</v>
          </cell>
          <cell r="BD117">
            <v>6.98</v>
          </cell>
          <cell r="BE117">
            <v>823.596</v>
          </cell>
        </row>
        <row r="118">
          <cell r="C118">
            <v>1070</v>
          </cell>
          <cell r="D118" t="str">
            <v>42 RUE CHARLOT</v>
          </cell>
          <cell r="E118" t="str">
            <v>42 rue charlot</v>
          </cell>
          <cell r="F118">
            <v>75003</v>
          </cell>
          <cell r="G118" t="str">
            <v>PARIS</v>
          </cell>
          <cell r="H118">
            <v>1</v>
          </cell>
          <cell r="I118">
            <v>1</v>
          </cell>
          <cell r="J118">
            <v>4</v>
          </cell>
          <cell r="K118">
            <v>4</v>
          </cell>
          <cell r="L118">
            <v>0</v>
          </cell>
          <cell r="M118">
            <v>1</v>
          </cell>
          <cell r="N118">
            <v>0</v>
          </cell>
          <cell r="Q118">
            <v>0</v>
          </cell>
          <cell r="R118">
            <v>488.8</v>
          </cell>
          <cell r="AA118">
            <v>11.3</v>
          </cell>
          <cell r="AB118">
            <v>500.1</v>
          </cell>
          <cell r="AC118">
            <v>26.6</v>
          </cell>
          <cell r="AF118">
            <v>0</v>
          </cell>
          <cell r="AG118" t="str">
            <v/>
          </cell>
          <cell r="AH118">
            <v>488.8</v>
          </cell>
          <cell r="AI118">
            <v>122.2</v>
          </cell>
          <cell r="AJ118">
            <v>0</v>
          </cell>
          <cell r="AK118" t="str">
            <v/>
          </cell>
          <cell r="AL118">
            <v>0</v>
          </cell>
          <cell r="AM118" t="str">
            <v/>
          </cell>
          <cell r="AN118">
            <v>11.3</v>
          </cell>
          <cell r="AO118">
            <v>2.83</v>
          </cell>
          <cell r="AP118">
            <v>500.1</v>
          </cell>
          <cell r="AQ118">
            <v>0</v>
          </cell>
          <cell r="AS118">
            <v>503.27134925599995</v>
          </cell>
          <cell r="AT118">
            <v>0</v>
          </cell>
          <cell r="AU118">
            <v>11.634546330999999</v>
          </cell>
          <cell r="AV118">
            <v>514.90589558699992</v>
          </cell>
          <cell r="AW118">
            <v>14.805895586999895</v>
          </cell>
          <cell r="AY118">
            <v>125.82</v>
          </cell>
          <cell r="AZ118">
            <v>150.97999999999999</v>
          </cell>
          <cell r="BA118">
            <v>0</v>
          </cell>
          <cell r="BB118">
            <v>0</v>
          </cell>
          <cell r="BC118">
            <v>2.91</v>
          </cell>
          <cell r="BD118">
            <v>3.49</v>
          </cell>
          <cell r="BE118">
            <v>154.47599999999997</v>
          </cell>
        </row>
        <row r="119">
          <cell r="C119">
            <v>1071</v>
          </cell>
          <cell r="D119" t="str">
            <v>GRAVILLIERS (78)</v>
          </cell>
          <cell r="E119" t="str">
            <v>78 rue des gravilliers</v>
          </cell>
          <cell r="F119">
            <v>75003</v>
          </cell>
          <cell r="G119" t="str">
            <v>PARIS</v>
          </cell>
          <cell r="H119">
            <v>1</v>
          </cell>
          <cell r="I119">
            <v>1</v>
          </cell>
          <cell r="J119">
            <v>4</v>
          </cell>
          <cell r="K119">
            <v>4</v>
          </cell>
          <cell r="L119">
            <v>0</v>
          </cell>
          <cell r="M119">
            <v>1</v>
          </cell>
          <cell r="N119">
            <v>0</v>
          </cell>
          <cell r="O119">
            <v>1321.96</v>
          </cell>
          <cell r="Q119">
            <v>977.68</v>
          </cell>
          <cell r="AA119">
            <v>11.3</v>
          </cell>
          <cell r="AB119">
            <v>2310.94</v>
          </cell>
          <cell r="AC119">
            <v>135.27000000000001</v>
          </cell>
          <cell r="AF119">
            <v>1321.96</v>
          </cell>
          <cell r="AG119">
            <v>330.49</v>
          </cell>
          <cell r="AH119">
            <v>977.68</v>
          </cell>
          <cell r="AI119">
            <v>244.42</v>
          </cell>
          <cell r="AJ119">
            <v>0</v>
          </cell>
          <cell r="AK119" t="str">
            <v/>
          </cell>
          <cell r="AL119">
            <v>0</v>
          </cell>
          <cell r="AM119" t="str">
            <v/>
          </cell>
          <cell r="AN119">
            <v>11.3</v>
          </cell>
          <cell r="AO119">
            <v>2.83</v>
          </cell>
          <cell r="AP119">
            <v>2310.94</v>
          </cell>
          <cell r="AQ119">
            <v>0</v>
          </cell>
          <cell r="AS119">
            <v>2367.7228428867998</v>
          </cell>
          <cell r="AT119">
            <v>0</v>
          </cell>
          <cell r="AU119">
            <v>11.634546330999999</v>
          </cell>
          <cell r="AV119">
            <v>2379.3573892177997</v>
          </cell>
          <cell r="AW119">
            <v>68.417389217799609</v>
          </cell>
          <cell r="AY119">
            <v>591.92999999999995</v>
          </cell>
          <cell r="AZ119">
            <v>710.32</v>
          </cell>
          <cell r="BA119">
            <v>0</v>
          </cell>
          <cell r="BB119">
            <v>0</v>
          </cell>
          <cell r="BC119">
            <v>2.91</v>
          </cell>
          <cell r="BD119">
            <v>3.49</v>
          </cell>
          <cell r="BE119">
            <v>713.80799999999988</v>
          </cell>
        </row>
        <row r="120">
          <cell r="C120">
            <v>1072</v>
          </cell>
          <cell r="D120" t="str">
            <v>SAINTE CROIX DE LA BRETONNERIE</v>
          </cell>
          <cell r="E120" t="str">
            <v>13 square ste crx la bretonnerie</v>
          </cell>
          <cell r="F120">
            <v>75004</v>
          </cell>
          <cell r="G120" t="str">
            <v>PARIS</v>
          </cell>
          <cell r="H120">
            <v>1</v>
          </cell>
          <cell r="I120">
            <v>1</v>
          </cell>
          <cell r="J120">
            <v>5</v>
          </cell>
          <cell r="K120">
            <v>11</v>
          </cell>
          <cell r="L120">
            <v>0</v>
          </cell>
          <cell r="M120">
            <v>1</v>
          </cell>
          <cell r="N120">
            <v>0</v>
          </cell>
          <cell r="O120">
            <v>1729.64</v>
          </cell>
          <cell r="Q120">
            <v>977.64</v>
          </cell>
          <cell r="AA120">
            <v>31</v>
          </cell>
          <cell r="AB120">
            <v>2738.28</v>
          </cell>
          <cell r="AC120">
            <v>159.25</v>
          </cell>
          <cell r="AF120">
            <v>1729.64</v>
          </cell>
          <cell r="AG120">
            <v>157.24</v>
          </cell>
          <cell r="AH120">
            <v>977.64</v>
          </cell>
          <cell r="AI120">
            <v>88.88</v>
          </cell>
          <cell r="AJ120">
            <v>0</v>
          </cell>
          <cell r="AK120" t="str">
            <v/>
          </cell>
          <cell r="AL120">
            <v>0</v>
          </cell>
          <cell r="AM120" t="str">
            <v/>
          </cell>
          <cell r="AN120">
            <v>31</v>
          </cell>
          <cell r="AO120">
            <v>2.82</v>
          </cell>
          <cell r="AP120">
            <v>2738.28</v>
          </cell>
          <cell r="AQ120">
            <v>0</v>
          </cell>
          <cell r="AS120">
            <v>2787.4313797335999</v>
          </cell>
          <cell r="AT120">
            <v>0</v>
          </cell>
          <cell r="AU120">
            <v>31.917781969999997</v>
          </cell>
          <cell r="AV120">
            <v>2819.3491617035997</v>
          </cell>
          <cell r="AW120">
            <v>81.069161703599548</v>
          </cell>
          <cell r="AY120">
            <v>696.86</v>
          </cell>
          <cell r="AZ120">
            <v>836.23</v>
          </cell>
          <cell r="BA120">
            <v>0</v>
          </cell>
          <cell r="BB120">
            <v>0</v>
          </cell>
          <cell r="BC120">
            <v>7.98</v>
          </cell>
          <cell r="BD120">
            <v>9.58</v>
          </cell>
          <cell r="BE120">
            <v>845.80799999999999</v>
          </cell>
        </row>
        <row r="121">
          <cell r="C121">
            <v>1073</v>
          </cell>
          <cell r="D121" t="str">
            <v>7 RUE DU CLOITRE SAINT MERRI</v>
          </cell>
          <cell r="E121" t="str">
            <v>7 rue du cloitre saint merri</v>
          </cell>
          <cell r="F121">
            <v>75004</v>
          </cell>
          <cell r="G121" t="str">
            <v>PARIS</v>
          </cell>
          <cell r="H121">
            <v>1</v>
          </cell>
          <cell r="I121">
            <v>1</v>
          </cell>
          <cell r="J121">
            <v>3</v>
          </cell>
          <cell r="K121">
            <v>7</v>
          </cell>
          <cell r="L121">
            <v>0</v>
          </cell>
          <cell r="M121">
            <v>1</v>
          </cell>
          <cell r="N121">
            <v>0</v>
          </cell>
          <cell r="O121">
            <v>1159.2000000000003</v>
          </cell>
          <cell r="Q121">
            <v>1628.64</v>
          </cell>
          <cell r="AA121">
            <v>19.7</v>
          </cell>
          <cell r="AB121">
            <v>2807.54</v>
          </cell>
          <cell r="AC121">
            <v>163.99</v>
          </cell>
          <cell r="AF121">
            <v>1159.2000000000003</v>
          </cell>
          <cell r="AG121">
            <v>165.6</v>
          </cell>
          <cell r="AH121">
            <v>1628.64</v>
          </cell>
          <cell r="AI121">
            <v>232.66</v>
          </cell>
          <cell r="AJ121">
            <v>0</v>
          </cell>
          <cell r="AK121" t="str">
            <v/>
          </cell>
          <cell r="AL121">
            <v>0</v>
          </cell>
          <cell r="AM121" t="str">
            <v/>
          </cell>
          <cell r="AN121">
            <v>19.7</v>
          </cell>
          <cell r="AO121">
            <v>2.81</v>
          </cell>
          <cell r="AP121">
            <v>2807.54</v>
          </cell>
          <cell r="AQ121">
            <v>0</v>
          </cell>
          <cell r="AS121">
            <v>2870.3764286208002</v>
          </cell>
          <cell r="AT121">
            <v>0</v>
          </cell>
          <cell r="AU121">
            <v>20.283235638999997</v>
          </cell>
          <cell r="AV121">
            <v>2890.6596642598001</v>
          </cell>
          <cell r="AW121">
            <v>83.119664259800174</v>
          </cell>
          <cell r="AY121">
            <v>717.59</v>
          </cell>
          <cell r="AZ121">
            <v>861.11</v>
          </cell>
          <cell r="BA121">
            <v>0</v>
          </cell>
          <cell r="BB121">
            <v>0</v>
          </cell>
          <cell r="BC121">
            <v>5.07</v>
          </cell>
          <cell r="BD121">
            <v>6.08</v>
          </cell>
          <cell r="BE121">
            <v>867.19200000000012</v>
          </cell>
        </row>
        <row r="122">
          <cell r="C122">
            <v>1075</v>
          </cell>
          <cell r="D122" t="str">
            <v>131/133 RUE SAINT MARTIN</v>
          </cell>
          <cell r="E122" t="str">
            <v>131/133 rue saint martin</v>
          </cell>
          <cell r="F122">
            <v>75004</v>
          </cell>
          <cell r="G122" t="str">
            <v>PARIS</v>
          </cell>
          <cell r="H122">
            <v>1</v>
          </cell>
          <cell r="I122">
            <v>1</v>
          </cell>
          <cell r="J122">
            <v>5</v>
          </cell>
          <cell r="K122">
            <v>12</v>
          </cell>
          <cell r="L122">
            <v>1</v>
          </cell>
          <cell r="M122">
            <v>1</v>
          </cell>
          <cell r="N122">
            <v>0</v>
          </cell>
          <cell r="O122">
            <v>1729.64</v>
          </cell>
          <cell r="P122">
            <v>244.92</v>
          </cell>
          <cell r="Q122">
            <v>977.64</v>
          </cell>
          <cell r="AA122">
            <v>33.799999999999997</v>
          </cell>
          <cell r="AB122">
            <v>2986.0000000000005</v>
          </cell>
          <cell r="AC122">
            <v>173.65</v>
          </cell>
          <cell r="AF122">
            <v>1974.5600000000002</v>
          </cell>
          <cell r="AG122">
            <v>164.55</v>
          </cell>
          <cell r="AH122">
            <v>977.64</v>
          </cell>
          <cell r="AI122">
            <v>81.47</v>
          </cell>
          <cell r="AJ122">
            <v>0</v>
          </cell>
          <cell r="AK122" t="str">
            <v/>
          </cell>
          <cell r="AL122">
            <v>0</v>
          </cell>
          <cell r="AM122" t="str">
            <v/>
          </cell>
          <cell r="AN122">
            <v>33.799999999999997</v>
          </cell>
          <cell r="AO122">
            <v>2.82</v>
          </cell>
          <cell r="AP122">
            <v>2986.0000000000005</v>
          </cell>
          <cell r="AQ122">
            <v>0</v>
          </cell>
          <cell r="AS122">
            <v>3039.6024494140001</v>
          </cell>
          <cell r="AT122">
            <v>0</v>
          </cell>
          <cell r="AU122">
            <v>34.800678405999996</v>
          </cell>
          <cell r="AV122">
            <v>3074.40312782</v>
          </cell>
          <cell r="AW122">
            <v>88.403127819999554</v>
          </cell>
          <cell r="AY122">
            <v>759.9</v>
          </cell>
          <cell r="AZ122">
            <v>911.88</v>
          </cell>
          <cell r="BA122">
            <v>0</v>
          </cell>
          <cell r="BB122">
            <v>0</v>
          </cell>
          <cell r="BC122">
            <v>8.6999999999999993</v>
          </cell>
          <cell r="BD122">
            <v>10.44</v>
          </cell>
          <cell r="BE122">
            <v>922.31999999999994</v>
          </cell>
        </row>
        <row r="123">
          <cell r="C123">
            <v>1076</v>
          </cell>
          <cell r="D123" t="str">
            <v>2 HOSPIT. ST GERVAIS-46 ROSIER</v>
          </cell>
          <cell r="E123" t="str">
            <v>2 rue des hospit. st-gervais-46 rosiers</v>
          </cell>
          <cell r="F123">
            <v>75004</v>
          </cell>
          <cell r="G123" t="str">
            <v>PARIS</v>
          </cell>
          <cell r="H123">
            <v>2</v>
          </cell>
          <cell r="I123">
            <v>2</v>
          </cell>
          <cell r="J123" t="str">
            <v>2+3</v>
          </cell>
          <cell r="K123">
            <v>6</v>
          </cell>
          <cell r="L123">
            <v>0</v>
          </cell>
          <cell r="M123">
            <v>1</v>
          </cell>
          <cell r="N123">
            <v>0</v>
          </cell>
          <cell r="O123">
            <v>1948.8</v>
          </cell>
          <cell r="Q123">
            <v>1466.4</v>
          </cell>
          <cell r="R123">
            <v>255.72</v>
          </cell>
          <cell r="AA123">
            <v>16.899999999999999</v>
          </cell>
          <cell r="AB123">
            <v>3687.8199999999997</v>
          </cell>
          <cell r="AC123">
            <v>220.36</v>
          </cell>
          <cell r="AF123">
            <v>1948.8</v>
          </cell>
          <cell r="AG123">
            <v>324.8</v>
          </cell>
          <cell r="AH123">
            <v>1722.1200000000001</v>
          </cell>
          <cell r="AI123">
            <v>287.02</v>
          </cell>
          <cell r="AJ123">
            <v>0</v>
          </cell>
          <cell r="AK123" t="str">
            <v/>
          </cell>
          <cell r="AL123">
            <v>0</v>
          </cell>
          <cell r="AM123" t="str">
            <v/>
          </cell>
          <cell r="AN123">
            <v>16.899999999999999</v>
          </cell>
          <cell r="AO123">
            <v>2.82</v>
          </cell>
          <cell r="AP123">
            <v>3687.82</v>
          </cell>
          <cell r="AQ123">
            <v>0</v>
          </cell>
          <cell r="AS123">
            <v>3779.6007803003995</v>
          </cell>
          <cell r="AT123">
            <v>0</v>
          </cell>
          <cell r="AU123">
            <v>17.400339202999998</v>
          </cell>
          <cell r="AV123">
            <v>3797.0011195033994</v>
          </cell>
          <cell r="AW123">
            <v>109.18111950339926</v>
          </cell>
          <cell r="AY123">
            <v>944.9</v>
          </cell>
          <cell r="AZ123">
            <v>1133.8800000000001</v>
          </cell>
          <cell r="BA123">
            <v>0</v>
          </cell>
          <cell r="BB123">
            <v>0</v>
          </cell>
          <cell r="BC123">
            <v>4.3499999999999996</v>
          </cell>
          <cell r="BD123">
            <v>5.22</v>
          </cell>
          <cell r="BE123">
            <v>1139.0999999999999</v>
          </cell>
        </row>
        <row r="124">
          <cell r="C124">
            <v>1077</v>
          </cell>
          <cell r="D124" t="str">
            <v>9 RUE DU RENARD</v>
          </cell>
          <cell r="E124" t="str">
            <v>9 rue du renard</v>
          </cell>
          <cell r="F124">
            <v>75004</v>
          </cell>
          <cell r="G124" t="str">
            <v>PARIS</v>
          </cell>
          <cell r="H124">
            <v>1</v>
          </cell>
          <cell r="I124">
            <v>1</v>
          </cell>
          <cell r="J124">
            <v>5</v>
          </cell>
          <cell r="K124">
            <v>8</v>
          </cell>
          <cell r="L124">
            <v>0</v>
          </cell>
          <cell r="M124">
            <v>1</v>
          </cell>
          <cell r="N124">
            <v>0</v>
          </cell>
          <cell r="O124">
            <v>1729.64</v>
          </cell>
          <cell r="Q124">
            <v>977.68</v>
          </cell>
          <cell r="AA124">
            <v>22.6</v>
          </cell>
          <cell r="AB124">
            <v>2729.92</v>
          </cell>
          <cell r="AC124">
            <v>159.25</v>
          </cell>
          <cell r="AF124">
            <v>1729.64</v>
          </cell>
          <cell r="AG124">
            <v>216.21</v>
          </cell>
          <cell r="AH124">
            <v>977.68</v>
          </cell>
          <cell r="AI124">
            <v>122.21</v>
          </cell>
          <cell r="AJ124">
            <v>0</v>
          </cell>
          <cell r="AK124" t="str">
            <v/>
          </cell>
          <cell r="AL124">
            <v>0</v>
          </cell>
          <cell r="AM124" t="str">
            <v/>
          </cell>
          <cell r="AN124">
            <v>22.6</v>
          </cell>
          <cell r="AO124">
            <v>2.83</v>
          </cell>
          <cell r="AP124">
            <v>2729.92</v>
          </cell>
          <cell r="AQ124">
            <v>0</v>
          </cell>
          <cell r="AS124">
            <v>2787.4725639683998</v>
          </cell>
          <cell r="AT124">
            <v>0</v>
          </cell>
          <cell r="AU124">
            <v>23.269092661999998</v>
          </cell>
          <cell r="AV124">
            <v>2810.7416566303996</v>
          </cell>
          <cell r="AW124">
            <v>80.821656630399502</v>
          </cell>
          <cell r="AY124">
            <v>696.87</v>
          </cell>
          <cell r="AZ124">
            <v>836.24</v>
          </cell>
          <cell r="BA124">
            <v>0</v>
          </cell>
          <cell r="BB124">
            <v>0</v>
          </cell>
          <cell r="BC124">
            <v>5.82</v>
          </cell>
          <cell r="BD124">
            <v>6.98</v>
          </cell>
          <cell r="BE124">
            <v>843.22800000000007</v>
          </cell>
        </row>
        <row r="125">
          <cell r="C125">
            <v>1078</v>
          </cell>
          <cell r="D125" t="str">
            <v>9 RUE SIMON LEFRANC</v>
          </cell>
          <cell r="E125" t="str">
            <v>9 rue simon lefranc</v>
          </cell>
          <cell r="F125">
            <v>75004</v>
          </cell>
          <cell r="G125" t="str">
            <v>PARIS</v>
          </cell>
          <cell r="H125">
            <v>2</v>
          </cell>
          <cell r="I125">
            <v>2</v>
          </cell>
          <cell r="J125" t="str">
            <v>3+3</v>
          </cell>
          <cell r="K125">
            <v>15</v>
          </cell>
          <cell r="L125">
            <v>1</v>
          </cell>
          <cell r="M125">
            <v>1</v>
          </cell>
          <cell r="N125">
            <v>0</v>
          </cell>
          <cell r="O125">
            <v>3076.8</v>
          </cell>
          <cell r="P125">
            <v>244.92</v>
          </cell>
          <cell r="Q125">
            <v>2769.56</v>
          </cell>
          <cell r="AA125">
            <v>42.3</v>
          </cell>
          <cell r="AB125">
            <v>6133.5800000000008</v>
          </cell>
          <cell r="AC125">
            <v>342.74</v>
          </cell>
          <cell r="AF125">
            <v>3321.7200000000003</v>
          </cell>
          <cell r="AG125">
            <v>221.45</v>
          </cell>
          <cell r="AH125">
            <v>2769.56</v>
          </cell>
          <cell r="AI125">
            <v>184.64</v>
          </cell>
          <cell r="AJ125">
            <v>0</v>
          </cell>
          <cell r="AK125" t="str">
            <v/>
          </cell>
          <cell r="AL125">
            <v>0</v>
          </cell>
          <cell r="AM125" t="str">
            <v/>
          </cell>
          <cell r="AN125">
            <v>42.3</v>
          </cell>
          <cell r="AO125">
            <v>2.82</v>
          </cell>
          <cell r="AP125">
            <v>6133.5800000000008</v>
          </cell>
          <cell r="AQ125">
            <v>0</v>
          </cell>
          <cell r="AS125">
            <v>6271.617643813599</v>
          </cell>
          <cell r="AT125">
            <v>0</v>
          </cell>
          <cell r="AU125">
            <v>43.552328300999996</v>
          </cell>
          <cell r="AV125">
            <v>6315.1699721145987</v>
          </cell>
          <cell r="AW125">
            <v>181.58997211459791</v>
          </cell>
          <cell r="AY125">
            <v>1567.9</v>
          </cell>
          <cell r="AZ125">
            <v>1881.48</v>
          </cell>
          <cell r="BA125">
            <v>0</v>
          </cell>
          <cell r="BB125">
            <v>0</v>
          </cell>
          <cell r="BC125">
            <v>10.89</v>
          </cell>
          <cell r="BD125">
            <v>13.07</v>
          </cell>
          <cell r="BE125">
            <v>1894.5480000000002</v>
          </cell>
        </row>
        <row r="126">
          <cell r="C126">
            <v>1079</v>
          </cell>
          <cell r="D126" t="str">
            <v>87 RUE SAINT MARTIN</v>
          </cell>
          <cell r="E126" t="str">
            <v>87 rue saint martin</v>
          </cell>
          <cell r="F126">
            <v>75004</v>
          </cell>
          <cell r="G126" t="str">
            <v>PARIS</v>
          </cell>
          <cell r="H126">
            <v>1</v>
          </cell>
          <cell r="I126">
            <v>1</v>
          </cell>
          <cell r="J126">
            <v>6</v>
          </cell>
          <cell r="K126">
            <v>6</v>
          </cell>
          <cell r="L126">
            <v>1</v>
          </cell>
          <cell r="M126">
            <v>1</v>
          </cell>
          <cell r="N126">
            <v>0</v>
          </cell>
          <cell r="O126">
            <v>1648</v>
          </cell>
          <cell r="P126">
            <v>163.28</v>
          </cell>
          <cell r="Q126">
            <v>488.8</v>
          </cell>
          <cell r="AA126">
            <v>16.899999999999999</v>
          </cell>
          <cell r="AB126">
            <v>2316.98</v>
          </cell>
          <cell r="AC126">
            <v>127.57</v>
          </cell>
          <cell r="AF126">
            <v>1811.28</v>
          </cell>
          <cell r="AG126">
            <v>301.88</v>
          </cell>
          <cell r="AH126">
            <v>488.8</v>
          </cell>
          <cell r="AI126">
            <v>81.47</v>
          </cell>
          <cell r="AJ126">
            <v>0</v>
          </cell>
          <cell r="AK126" t="str">
            <v/>
          </cell>
          <cell r="AL126">
            <v>0</v>
          </cell>
          <cell r="AM126" t="str">
            <v/>
          </cell>
          <cell r="AN126">
            <v>16.899999999999999</v>
          </cell>
          <cell r="AO126">
            <v>2.82</v>
          </cell>
          <cell r="AP126">
            <v>2316.98</v>
          </cell>
          <cell r="AQ126">
            <v>0</v>
          </cell>
          <cell r="AS126">
            <v>2368.1758694696</v>
          </cell>
          <cell r="AT126">
            <v>0</v>
          </cell>
          <cell r="AU126">
            <v>17.400339202999998</v>
          </cell>
          <cell r="AV126">
            <v>2385.5762086725999</v>
          </cell>
          <cell r="AW126">
            <v>68.596208672599914</v>
          </cell>
          <cell r="AY126">
            <v>592.04</v>
          </cell>
          <cell r="AZ126">
            <v>710.45</v>
          </cell>
          <cell r="BA126">
            <v>0</v>
          </cell>
          <cell r="BB126">
            <v>0</v>
          </cell>
          <cell r="BC126">
            <v>4.3499999999999996</v>
          </cell>
          <cell r="BD126">
            <v>5.22</v>
          </cell>
          <cell r="BE126">
            <v>715.66800000000001</v>
          </cell>
        </row>
        <row r="127">
          <cell r="C127">
            <v>1080</v>
          </cell>
          <cell r="D127" t="str">
            <v>5 RUE DES DEUX PONTS</v>
          </cell>
          <cell r="E127" t="str">
            <v>5 rue des deux ponts</v>
          </cell>
          <cell r="F127">
            <v>75004</v>
          </cell>
          <cell r="G127" t="str">
            <v>PARIS</v>
          </cell>
          <cell r="H127">
            <v>1</v>
          </cell>
          <cell r="I127">
            <v>1</v>
          </cell>
          <cell r="J127">
            <v>4</v>
          </cell>
          <cell r="K127">
            <v>16</v>
          </cell>
          <cell r="L127">
            <v>0</v>
          </cell>
          <cell r="M127">
            <v>1</v>
          </cell>
          <cell r="N127">
            <v>0</v>
          </cell>
          <cell r="O127">
            <v>2104.56</v>
          </cell>
          <cell r="Q127">
            <v>2769.92</v>
          </cell>
          <cell r="AA127">
            <v>45.1</v>
          </cell>
          <cell r="AB127">
            <v>4919.58</v>
          </cell>
          <cell r="AC127">
            <v>283.73</v>
          </cell>
          <cell r="AF127">
            <v>2104.56</v>
          </cell>
          <cell r="AG127">
            <v>131.54</v>
          </cell>
          <cell r="AH127">
            <v>2769.92</v>
          </cell>
          <cell r="AI127">
            <v>173.12</v>
          </cell>
          <cell r="AJ127">
            <v>0</v>
          </cell>
          <cell r="AK127" t="str">
            <v/>
          </cell>
          <cell r="AL127">
            <v>0</v>
          </cell>
          <cell r="AM127" t="str">
            <v/>
          </cell>
          <cell r="AN127">
            <v>45.1</v>
          </cell>
          <cell r="AO127">
            <v>2.82</v>
          </cell>
          <cell r="AP127">
            <v>4919.58</v>
          </cell>
          <cell r="AQ127">
            <v>0</v>
          </cell>
          <cell r="AS127">
            <v>5018.7932211976004</v>
          </cell>
          <cell r="AT127">
            <v>0</v>
          </cell>
          <cell r="AU127">
            <v>46.435224736999999</v>
          </cell>
          <cell r="AV127">
            <v>5065.2284459346001</v>
          </cell>
          <cell r="AW127">
            <v>145.6484459346002</v>
          </cell>
          <cell r="AY127">
            <v>1254.7</v>
          </cell>
          <cell r="AZ127">
            <v>1505.64</v>
          </cell>
          <cell r="BA127">
            <v>0</v>
          </cell>
          <cell r="BB127">
            <v>0</v>
          </cell>
          <cell r="BC127">
            <v>11.61</v>
          </cell>
          <cell r="BD127">
            <v>13.93</v>
          </cell>
          <cell r="BE127">
            <v>1519.5719999999999</v>
          </cell>
        </row>
        <row r="128">
          <cell r="C128">
            <v>1081</v>
          </cell>
          <cell r="D128" t="str">
            <v>33 RUE QUINCAMPOIX</v>
          </cell>
          <cell r="E128" t="str">
            <v>33 rue quincampoix</v>
          </cell>
          <cell r="F128">
            <v>75004</v>
          </cell>
          <cell r="G128" t="str">
            <v>PARIS</v>
          </cell>
          <cell r="H128">
            <v>1</v>
          </cell>
          <cell r="I128">
            <v>1</v>
          </cell>
          <cell r="J128">
            <v>5</v>
          </cell>
          <cell r="K128">
            <v>15</v>
          </cell>
          <cell r="L128">
            <v>1</v>
          </cell>
          <cell r="M128">
            <v>1</v>
          </cell>
          <cell r="N128">
            <v>0</v>
          </cell>
          <cell r="Q128">
            <v>3929.24</v>
          </cell>
          <cell r="AA128">
            <v>42.3</v>
          </cell>
          <cell r="AB128">
            <v>3971.54</v>
          </cell>
          <cell r="AC128">
            <v>211.65</v>
          </cell>
          <cell r="AF128">
            <v>0</v>
          </cell>
          <cell r="AG128" t="str">
            <v/>
          </cell>
          <cell r="AH128">
            <v>3929.24</v>
          </cell>
          <cell r="AI128">
            <v>261.95</v>
          </cell>
          <cell r="AJ128">
            <v>0</v>
          </cell>
          <cell r="AK128" t="str">
            <v/>
          </cell>
          <cell r="AL128">
            <v>0</v>
          </cell>
          <cell r="AM128" t="str">
            <v/>
          </cell>
          <cell r="AN128">
            <v>42.3</v>
          </cell>
          <cell r="AO128">
            <v>2.82</v>
          </cell>
          <cell r="AP128">
            <v>3971.54</v>
          </cell>
          <cell r="AQ128">
            <v>0</v>
          </cell>
          <cell r="AS128">
            <v>4045.5685686387997</v>
          </cell>
          <cell r="AT128">
            <v>0</v>
          </cell>
          <cell r="AU128">
            <v>43.552328300999996</v>
          </cell>
          <cell r="AV128">
            <v>4089.1208969397999</v>
          </cell>
          <cell r="AW128">
            <v>117.58089693979991</v>
          </cell>
          <cell r="AY128">
            <v>1011.39</v>
          </cell>
          <cell r="AZ128">
            <v>1213.67</v>
          </cell>
          <cell r="BA128">
            <v>0</v>
          </cell>
          <cell r="BB128">
            <v>0</v>
          </cell>
          <cell r="BC128">
            <v>10.89</v>
          </cell>
          <cell r="BD128">
            <v>13.07</v>
          </cell>
          <cell r="BE128">
            <v>1226.7359999999999</v>
          </cell>
        </row>
        <row r="129">
          <cell r="C129">
            <v>1082</v>
          </cell>
          <cell r="D129" t="str">
            <v>20 RUE DU CLOITRE SAINT MERRI</v>
          </cell>
          <cell r="E129" t="str">
            <v>20 rue du cloitre saint merri</v>
          </cell>
          <cell r="F129">
            <v>75004</v>
          </cell>
          <cell r="G129" t="str">
            <v>PARIS</v>
          </cell>
          <cell r="H129">
            <v>1</v>
          </cell>
          <cell r="I129">
            <v>1</v>
          </cell>
          <cell r="J129">
            <v>4</v>
          </cell>
          <cell r="K129">
            <v>17</v>
          </cell>
          <cell r="L129">
            <v>0</v>
          </cell>
          <cell r="M129">
            <v>1</v>
          </cell>
          <cell r="N129">
            <v>0</v>
          </cell>
          <cell r="O129">
            <v>2083.6799999999998</v>
          </cell>
          <cell r="Q129">
            <v>3910.4</v>
          </cell>
          <cell r="AA129">
            <v>47.9</v>
          </cell>
          <cell r="AB129">
            <v>6041.98</v>
          </cell>
          <cell r="AC129">
            <v>210.47</v>
          </cell>
          <cell r="AF129">
            <v>2083.6799999999998</v>
          </cell>
          <cell r="AG129">
            <v>122.57</v>
          </cell>
          <cell r="AH129">
            <v>3910.4</v>
          </cell>
          <cell r="AI129">
            <v>230.02</v>
          </cell>
          <cell r="AJ129">
            <v>0</v>
          </cell>
          <cell r="AK129" t="str">
            <v/>
          </cell>
          <cell r="AL129">
            <v>0</v>
          </cell>
          <cell r="AM129" t="str">
            <v/>
          </cell>
          <cell r="AN129">
            <v>47.9</v>
          </cell>
          <cell r="AO129">
            <v>2.82</v>
          </cell>
          <cell r="AP129">
            <v>6041.98</v>
          </cell>
          <cell r="AQ129">
            <v>0</v>
          </cell>
          <cell r="AS129">
            <v>6171.5399532495994</v>
          </cell>
          <cell r="AT129">
            <v>0</v>
          </cell>
          <cell r="AU129">
            <v>49.318121172999994</v>
          </cell>
          <cell r="AV129">
            <v>6220.8580744225992</v>
          </cell>
          <cell r="AW129">
            <v>178.87807442259964</v>
          </cell>
          <cell r="AY129">
            <v>1542.88</v>
          </cell>
          <cell r="AZ129">
            <v>1851.46</v>
          </cell>
          <cell r="BA129">
            <v>0</v>
          </cell>
          <cell r="BB129">
            <v>0</v>
          </cell>
          <cell r="BC129">
            <v>12.33</v>
          </cell>
          <cell r="BD129">
            <v>14.8</v>
          </cell>
          <cell r="BE129">
            <v>1866.252</v>
          </cell>
        </row>
        <row r="130">
          <cell r="C130">
            <v>1083</v>
          </cell>
          <cell r="D130" t="str">
            <v>62 RUE DE LA VERRERIE</v>
          </cell>
          <cell r="E130" t="str">
            <v>62 rue de la verrerie</v>
          </cell>
          <cell r="F130">
            <v>75004</v>
          </cell>
          <cell r="G130" t="str">
            <v>PARIS</v>
          </cell>
          <cell r="H130">
            <v>1</v>
          </cell>
          <cell r="I130">
            <v>1</v>
          </cell>
          <cell r="J130">
            <v>6</v>
          </cell>
          <cell r="K130">
            <v>9</v>
          </cell>
          <cell r="L130">
            <v>0</v>
          </cell>
          <cell r="M130">
            <v>1</v>
          </cell>
          <cell r="N130">
            <v>0</v>
          </cell>
          <cell r="O130">
            <v>1249.3</v>
          </cell>
          <cell r="Q130">
            <v>1305.72</v>
          </cell>
          <cell r="AA130">
            <v>25.4</v>
          </cell>
          <cell r="AB130">
            <v>2580.42</v>
          </cell>
          <cell r="AC130">
            <v>150.29</v>
          </cell>
          <cell r="AF130">
            <v>1249.3</v>
          </cell>
          <cell r="AG130">
            <v>138.81</v>
          </cell>
          <cell r="AH130">
            <v>1305.72</v>
          </cell>
          <cell r="AI130">
            <v>145.08000000000001</v>
          </cell>
          <cell r="AJ130">
            <v>0</v>
          </cell>
          <cell r="AK130" t="str">
            <v/>
          </cell>
          <cell r="AL130">
            <v>0</v>
          </cell>
          <cell r="AM130" t="str">
            <v/>
          </cell>
          <cell r="AN130">
            <v>25.4</v>
          </cell>
          <cell r="AO130">
            <v>2.82</v>
          </cell>
          <cell r="AP130">
            <v>2580.42</v>
          </cell>
          <cell r="AQ130">
            <v>0</v>
          </cell>
          <cell r="AS130">
            <v>2630.6635899674002</v>
          </cell>
          <cell r="AT130">
            <v>0</v>
          </cell>
          <cell r="AU130">
            <v>26.151989097999998</v>
          </cell>
          <cell r="AV130">
            <v>2656.8155790654</v>
          </cell>
          <cell r="AW130">
            <v>76.395579065399943</v>
          </cell>
          <cell r="AY130">
            <v>657.67</v>
          </cell>
          <cell r="AZ130">
            <v>789.2</v>
          </cell>
          <cell r="BA130">
            <v>0</v>
          </cell>
          <cell r="BB130">
            <v>0</v>
          </cell>
          <cell r="BC130">
            <v>6.54</v>
          </cell>
          <cell r="BD130">
            <v>7.85</v>
          </cell>
          <cell r="BE130">
            <v>797.05199999999991</v>
          </cell>
        </row>
        <row r="131">
          <cell r="C131">
            <v>1084</v>
          </cell>
          <cell r="D131" t="str">
            <v>35 RUE QUINCAMPOIX</v>
          </cell>
          <cell r="E131" t="str">
            <v>35 rue quincampoix</v>
          </cell>
          <cell r="F131">
            <v>75004</v>
          </cell>
          <cell r="G131" t="str">
            <v>PARIS</v>
          </cell>
          <cell r="H131">
            <v>1</v>
          </cell>
          <cell r="I131">
            <v>1</v>
          </cell>
          <cell r="J131">
            <v>6</v>
          </cell>
          <cell r="K131">
            <v>21</v>
          </cell>
          <cell r="L131">
            <v>0</v>
          </cell>
          <cell r="M131">
            <v>1</v>
          </cell>
          <cell r="N131">
            <v>0</v>
          </cell>
          <cell r="Q131">
            <v>3500</v>
          </cell>
          <cell r="AA131">
            <v>59.2</v>
          </cell>
          <cell r="AB131">
            <v>3559.2</v>
          </cell>
          <cell r="AC131">
            <v>188.77</v>
          </cell>
          <cell r="AF131">
            <v>0</v>
          </cell>
          <cell r="AG131" t="str">
            <v/>
          </cell>
          <cell r="AH131">
            <v>3500</v>
          </cell>
          <cell r="AI131">
            <v>166.67</v>
          </cell>
          <cell r="AJ131">
            <v>0</v>
          </cell>
          <cell r="AK131" t="str">
            <v/>
          </cell>
          <cell r="AL131">
            <v>0</v>
          </cell>
          <cell r="AM131" t="str">
            <v/>
          </cell>
          <cell r="AN131">
            <v>59.2</v>
          </cell>
          <cell r="AO131">
            <v>2.82</v>
          </cell>
          <cell r="AP131">
            <v>3559.2</v>
          </cell>
          <cell r="AQ131">
            <v>0</v>
          </cell>
          <cell r="AS131">
            <v>3603.6205449999998</v>
          </cell>
          <cell r="AT131">
            <v>0</v>
          </cell>
          <cell r="AU131">
            <v>60.952667503999997</v>
          </cell>
          <cell r="AV131">
            <v>3664.5732125039999</v>
          </cell>
          <cell r="AW131">
            <v>105.37321250400009</v>
          </cell>
          <cell r="AY131">
            <v>900.91</v>
          </cell>
          <cell r="AZ131">
            <v>1081.0899999999999</v>
          </cell>
          <cell r="BA131">
            <v>0</v>
          </cell>
          <cell r="BB131">
            <v>0</v>
          </cell>
          <cell r="BC131">
            <v>15.24</v>
          </cell>
          <cell r="BD131">
            <v>18.29</v>
          </cell>
          <cell r="BE131">
            <v>1099.3799999999999</v>
          </cell>
        </row>
        <row r="132">
          <cell r="C132">
            <v>1085</v>
          </cell>
          <cell r="D132" t="str">
            <v>19 RUE VIEILLE DU TEMPLE</v>
          </cell>
          <cell r="E132" t="str">
            <v>19 rue vieille du temple</v>
          </cell>
          <cell r="F132">
            <v>75004</v>
          </cell>
          <cell r="G132" t="str">
            <v>PARIS</v>
          </cell>
          <cell r="H132">
            <v>1</v>
          </cell>
          <cell r="I132">
            <v>2</v>
          </cell>
          <cell r="J132">
            <v>7</v>
          </cell>
          <cell r="K132">
            <v>11</v>
          </cell>
          <cell r="L132">
            <v>0</v>
          </cell>
          <cell r="M132">
            <v>1</v>
          </cell>
          <cell r="N132">
            <v>0</v>
          </cell>
          <cell r="O132">
            <v>2500</v>
          </cell>
          <cell r="Q132">
            <v>2988.76</v>
          </cell>
          <cell r="AA132">
            <v>31</v>
          </cell>
          <cell r="AB132">
            <v>5519.76</v>
          </cell>
          <cell r="AC132">
            <v>322.86</v>
          </cell>
          <cell r="AF132">
            <v>2500</v>
          </cell>
          <cell r="AG132">
            <v>227.27</v>
          </cell>
          <cell r="AH132">
            <v>2988.76</v>
          </cell>
          <cell r="AI132">
            <v>271.70999999999998</v>
          </cell>
          <cell r="AJ132">
            <v>0</v>
          </cell>
          <cell r="AK132" t="str">
            <v/>
          </cell>
          <cell r="AL132">
            <v>0</v>
          </cell>
          <cell r="AM132" t="str">
            <v/>
          </cell>
          <cell r="AN132">
            <v>31</v>
          </cell>
          <cell r="AO132">
            <v>2.82</v>
          </cell>
          <cell r="AP132">
            <v>5519.76</v>
          </cell>
          <cell r="AQ132">
            <v>0</v>
          </cell>
          <cell r="AS132">
            <v>5651.2595150212001</v>
          </cell>
          <cell r="AT132">
            <v>0</v>
          </cell>
          <cell r="AU132">
            <v>31.917781969999997</v>
          </cell>
          <cell r="AV132">
            <v>5683.1772969911999</v>
          </cell>
          <cell r="AW132">
            <v>163.41729699119969</v>
          </cell>
          <cell r="AY132">
            <v>1412.81</v>
          </cell>
          <cell r="AZ132">
            <v>1695.37</v>
          </cell>
          <cell r="BA132">
            <v>0</v>
          </cell>
          <cell r="BB132">
            <v>0</v>
          </cell>
          <cell r="BC132">
            <v>7.98</v>
          </cell>
          <cell r="BD132">
            <v>9.58</v>
          </cell>
          <cell r="BE132">
            <v>1704.9479999999999</v>
          </cell>
        </row>
        <row r="133">
          <cell r="C133">
            <v>1086</v>
          </cell>
          <cell r="D133" t="str">
            <v>23/25 RUE DES DEUX PONTS</v>
          </cell>
          <cell r="E133" t="str">
            <v>23/25 rue des deux ponts</v>
          </cell>
          <cell r="F133">
            <v>75004</v>
          </cell>
          <cell r="G133" t="str">
            <v>PARIS</v>
          </cell>
          <cell r="H133">
            <v>1</v>
          </cell>
          <cell r="I133">
            <v>1</v>
          </cell>
          <cell r="J133">
            <v>4</v>
          </cell>
          <cell r="K133">
            <v>3</v>
          </cell>
          <cell r="L133">
            <v>0</v>
          </cell>
          <cell r="M133">
            <v>1</v>
          </cell>
          <cell r="N133">
            <v>0</v>
          </cell>
          <cell r="O133">
            <v>1159.2</v>
          </cell>
          <cell r="Q133">
            <v>977.56</v>
          </cell>
          <cell r="AA133">
            <v>8.5</v>
          </cell>
          <cell r="AB133">
            <v>2145.2600000000002</v>
          </cell>
          <cell r="AC133">
            <v>125.69</v>
          </cell>
          <cell r="AF133">
            <v>1159.2</v>
          </cell>
          <cell r="AG133">
            <v>386.4</v>
          </cell>
          <cell r="AH133">
            <v>977.56</v>
          </cell>
          <cell r="AI133">
            <v>325.85000000000002</v>
          </cell>
          <cell r="AJ133">
            <v>0</v>
          </cell>
          <cell r="AK133" t="str">
            <v/>
          </cell>
          <cell r="AL133">
            <v>0</v>
          </cell>
          <cell r="AM133" t="str">
            <v/>
          </cell>
          <cell r="AN133">
            <v>8.5</v>
          </cell>
          <cell r="AO133">
            <v>2.83</v>
          </cell>
          <cell r="AP133">
            <v>2145.2600000000002</v>
          </cell>
          <cell r="AQ133">
            <v>0</v>
          </cell>
          <cell r="AS133">
            <v>2200.0206387812</v>
          </cell>
          <cell r="AT133">
            <v>0</v>
          </cell>
          <cell r="AU133">
            <v>8.7516498949999999</v>
          </cell>
          <cell r="AV133">
            <v>2208.7722886761999</v>
          </cell>
          <cell r="AW133">
            <v>63.51228867619966</v>
          </cell>
          <cell r="AY133">
            <v>550.01</v>
          </cell>
          <cell r="AZ133">
            <v>660.01</v>
          </cell>
          <cell r="BA133">
            <v>0</v>
          </cell>
          <cell r="BB133">
            <v>0</v>
          </cell>
          <cell r="BC133">
            <v>2.19</v>
          </cell>
          <cell r="BD133">
            <v>2.63</v>
          </cell>
          <cell r="BE133">
            <v>662.64</v>
          </cell>
        </row>
        <row r="134">
          <cell r="C134">
            <v>1087</v>
          </cell>
          <cell r="D134" t="str">
            <v>117 RUE SAINT MARTIN</v>
          </cell>
          <cell r="E134" t="str">
            <v>117 rue saint martin</v>
          </cell>
          <cell r="F134">
            <v>75004</v>
          </cell>
          <cell r="G134" t="str">
            <v>PARIS</v>
          </cell>
          <cell r="H134">
            <v>1</v>
          </cell>
          <cell r="I134">
            <v>1</v>
          </cell>
          <cell r="J134">
            <v>5</v>
          </cell>
          <cell r="K134">
            <v>8</v>
          </cell>
          <cell r="L134">
            <v>0</v>
          </cell>
          <cell r="M134">
            <v>1</v>
          </cell>
          <cell r="N134">
            <v>0</v>
          </cell>
          <cell r="O134">
            <v>1322.48</v>
          </cell>
          <cell r="Q134">
            <v>1222</v>
          </cell>
          <cell r="AA134">
            <v>22.6</v>
          </cell>
          <cell r="AB134">
            <v>2567.08</v>
          </cell>
          <cell r="AC134">
            <v>141.36000000000001</v>
          </cell>
          <cell r="AF134">
            <v>1322.48</v>
          </cell>
          <cell r="AG134">
            <v>165.31</v>
          </cell>
          <cell r="AH134">
            <v>1222</v>
          </cell>
          <cell r="AI134">
            <v>152.75</v>
          </cell>
          <cell r="AJ134">
            <v>0</v>
          </cell>
          <cell r="AK134" t="str">
            <v/>
          </cell>
          <cell r="AL134">
            <v>0</v>
          </cell>
          <cell r="AM134" t="str">
            <v/>
          </cell>
          <cell r="AN134">
            <v>22.6</v>
          </cell>
          <cell r="AO134">
            <v>2.83</v>
          </cell>
          <cell r="AP134">
            <v>2567.08</v>
          </cell>
          <cell r="AQ134">
            <v>0</v>
          </cell>
          <cell r="AS134">
            <v>2619.8115440975998</v>
          </cell>
          <cell r="AT134">
            <v>0</v>
          </cell>
          <cell r="AU134">
            <v>23.269092661999998</v>
          </cell>
          <cell r="AV134">
            <v>2643.0806367595997</v>
          </cell>
          <cell r="AW134">
            <v>76.000636759599729</v>
          </cell>
          <cell r="AY134">
            <v>654.95000000000005</v>
          </cell>
          <cell r="AZ134">
            <v>785.94</v>
          </cell>
          <cell r="BA134">
            <v>0</v>
          </cell>
          <cell r="BB134">
            <v>0</v>
          </cell>
          <cell r="BC134">
            <v>5.82</v>
          </cell>
          <cell r="BD134">
            <v>6.98</v>
          </cell>
          <cell r="BE134">
            <v>792.92400000000009</v>
          </cell>
        </row>
        <row r="135">
          <cell r="C135">
            <v>1088</v>
          </cell>
          <cell r="D135" t="str">
            <v>119/121 RUE SAINT MARTIN</v>
          </cell>
          <cell r="E135" t="str">
            <v>119/121 rue saint martin</v>
          </cell>
          <cell r="F135">
            <v>75004</v>
          </cell>
          <cell r="G135" t="str">
            <v>PARIS</v>
          </cell>
          <cell r="H135">
            <v>1</v>
          </cell>
          <cell r="I135">
            <v>1</v>
          </cell>
          <cell r="J135">
            <v>5</v>
          </cell>
          <cell r="K135">
            <v>9</v>
          </cell>
          <cell r="L135">
            <v>0</v>
          </cell>
          <cell r="M135">
            <v>1</v>
          </cell>
          <cell r="N135">
            <v>0</v>
          </cell>
          <cell r="O135">
            <v>1485.24</v>
          </cell>
          <cell r="Q135">
            <v>733.24</v>
          </cell>
          <cell r="AA135">
            <v>25.4</v>
          </cell>
          <cell r="AB135">
            <v>2243.88</v>
          </cell>
          <cell r="AC135">
            <v>123.24</v>
          </cell>
          <cell r="AF135">
            <v>1485.24</v>
          </cell>
          <cell r="AG135">
            <v>165.03</v>
          </cell>
          <cell r="AH135">
            <v>733.24</v>
          </cell>
          <cell r="AI135">
            <v>81.47</v>
          </cell>
          <cell r="AJ135">
            <v>0</v>
          </cell>
          <cell r="AK135" t="str">
            <v/>
          </cell>
          <cell r="AL135">
            <v>0</v>
          </cell>
          <cell r="AM135" t="str">
            <v/>
          </cell>
          <cell r="AN135">
            <v>25.4</v>
          </cell>
          <cell r="AO135">
            <v>2.82</v>
          </cell>
          <cell r="AP135">
            <v>2243.88</v>
          </cell>
          <cell r="AQ135">
            <v>0</v>
          </cell>
          <cell r="AS135">
            <v>2284.1600304775998</v>
          </cell>
          <cell r="AT135">
            <v>0</v>
          </cell>
          <cell r="AU135">
            <v>26.151989097999998</v>
          </cell>
          <cell r="AV135">
            <v>2310.3120195755996</v>
          </cell>
          <cell r="AW135">
            <v>66.432019575599497</v>
          </cell>
          <cell r="AY135">
            <v>571.04</v>
          </cell>
          <cell r="AZ135">
            <v>685.25</v>
          </cell>
          <cell r="BA135">
            <v>0</v>
          </cell>
          <cell r="BB135">
            <v>0</v>
          </cell>
          <cell r="BC135">
            <v>6.54</v>
          </cell>
          <cell r="BD135">
            <v>7.85</v>
          </cell>
          <cell r="BE135">
            <v>693.09599999999989</v>
          </cell>
        </row>
        <row r="136">
          <cell r="C136">
            <v>1089</v>
          </cell>
          <cell r="D136" t="str">
            <v>123 RUE SAINT MARTIN</v>
          </cell>
          <cell r="E136" t="str">
            <v>123 rue saint martin</v>
          </cell>
          <cell r="F136">
            <v>75004</v>
          </cell>
          <cell r="G136" t="str">
            <v>PARIS</v>
          </cell>
          <cell r="H136">
            <v>1</v>
          </cell>
          <cell r="I136">
            <v>1</v>
          </cell>
          <cell r="J136">
            <v>5</v>
          </cell>
          <cell r="K136">
            <v>7</v>
          </cell>
          <cell r="L136">
            <v>0</v>
          </cell>
          <cell r="M136">
            <v>1</v>
          </cell>
          <cell r="N136">
            <v>0</v>
          </cell>
          <cell r="O136">
            <v>1485.24</v>
          </cell>
          <cell r="Q136">
            <v>1005.84</v>
          </cell>
          <cell r="AA136">
            <v>19.7</v>
          </cell>
          <cell r="AB136">
            <v>2510.7799999999997</v>
          </cell>
          <cell r="AC136">
            <v>138.38999999999999</v>
          </cell>
          <cell r="AF136">
            <v>1485.24</v>
          </cell>
          <cell r="AG136">
            <v>212.18</v>
          </cell>
          <cell r="AH136">
            <v>1005.84</v>
          </cell>
          <cell r="AI136">
            <v>143.69</v>
          </cell>
          <cell r="AJ136">
            <v>0</v>
          </cell>
          <cell r="AK136" t="str">
            <v/>
          </cell>
          <cell r="AL136">
            <v>0</v>
          </cell>
          <cell r="AM136" t="str">
            <v/>
          </cell>
          <cell r="AN136">
            <v>19.7</v>
          </cell>
          <cell r="AO136">
            <v>2.81</v>
          </cell>
          <cell r="AP136">
            <v>2510.7799999999997</v>
          </cell>
          <cell r="AQ136">
            <v>0</v>
          </cell>
          <cell r="AS136">
            <v>2564.8305906395999</v>
          </cell>
          <cell r="AT136">
            <v>0</v>
          </cell>
          <cell r="AU136">
            <v>20.283235638999997</v>
          </cell>
          <cell r="AV136">
            <v>2585.1138262785998</v>
          </cell>
          <cell r="AW136">
            <v>74.3338262786001</v>
          </cell>
          <cell r="AY136">
            <v>641.21</v>
          </cell>
          <cell r="AZ136">
            <v>769.45</v>
          </cell>
          <cell r="BA136">
            <v>0</v>
          </cell>
          <cell r="BB136">
            <v>0</v>
          </cell>
          <cell r="BC136">
            <v>5.07</v>
          </cell>
          <cell r="BD136">
            <v>6.08</v>
          </cell>
          <cell r="BE136">
            <v>775.53600000000006</v>
          </cell>
        </row>
        <row r="137">
          <cell r="C137">
            <v>1090</v>
          </cell>
          <cell r="D137" t="str">
            <v>40 RUE QUINCAMPOIX</v>
          </cell>
          <cell r="E137" t="str">
            <v>40 rue quincampoix</v>
          </cell>
          <cell r="F137">
            <v>75004</v>
          </cell>
          <cell r="G137" t="str">
            <v>PARIS</v>
          </cell>
          <cell r="H137">
            <v>2</v>
          </cell>
          <cell r="I137">
            <v>2</v>
          </cell>
          <cell r="J137">
            <v>5</v>
          </cell>
          <cell r="K137">
            <v>11</v>
          </cell>
          <cell r="L137">
            <v>0</v>
          </cell>
          <cell r="M137">
            <v>1</v>
          </cell>
          <cell r="N137">
            <v>0</v>
          </cell>
          <cell r="O137">
            <v>2300.08</v>
          </cell>
          <cell r="Q137">
            <v>895.96</v>
          </cell>
          <cell r="AA137">
            <v>31</v>
          </cell>
          <cell r="AB137">
            <v>3227.04</v>
          </cell>
          <cell r="AC137">
            <v>185.5</v>
          </cell>
          <cell r="AF137">
            <v>2300.08</v>
          </cell>
          <cell r="AG137">
            <v>209.1</v>
          </cell>
          <cell r="AH137">
            <v>895.96</v>
          </cell>
          <cell r="AI137">
            <v>81.45</v>
          </cell>
          <cell r="AJ137">
            <v>0</v>
          </cell>
          <cell r="AK137" t="str">
            <v/>
          </cell>
          <cell r="AL137">
            <v>0</v>
          </cell>
          <cell r="AM137" t="str">
            <v/>
          </cell>
          <cell r="AN137">
            <v>31</v>
          </cell>
          <cell r="AO137">
            <v>2.82</v>
          </cell>
          <cell r="AP137">
            <v>3227.04</v>
          </cell>
          <cell r="AQ137">
            <v>0</v>
          </cell>
          <cell r="AS137">
            <v>3290.6615447547993</v>
          </cell>
          <cell r="AT137">
            <v>0</v>
          </cell>
          <cell r="AU137">
            <v>31.917781969999997</v>
          </cell>
          <cell r="AV137">
            <v>3322.5793267247991</v>
          </cell>
          <cell r="AW137">
            <v>95.539326724799139</v>
          </cell>
          <cell r="AY137">
            <v>822.67</v>
          </cell>
          <cell r="AZ137">
            <v>987.2</v>
          </cell>
          <cell r="BA137">
            <v>0</v>
          </cell>
          <cell r="BB137">
            <v>0</v>
          </cell>
          <cell r="BC137">
            <v>7.98</v>
          </cell>
          <cell r="BD137">
            <v>9.58</v>
          </cell>
          <cell r="BE137">
            <v>996.78</v>
          </cell>
        </row>
        <row r="138">
          <cell r="C138">
            <v>1091</v>
          </cell>
          <cell r="D138" t="str">
            <v>44 RUE QUINCAMPOIX</v>
          </cell>
          <cell r="E138" t="str">
            <v>44 rue quincampoix</v>
          </cell>
          <cell r="F138">
            <v>75004</v>
          </cell>
          <cell r="G138" t="str">
            <v>PARIS</v>
          </cell>
          <cell r="H138">
            <v>1</v>
          </cell>
          <cell r="I138">
            <v>1</v>
          </cell>
          <cell r="J138">
            <v>5</v>
          </cell>
          <cell r="K138">
            <v>10</v>
          </cell>
          <cell r="L138">
            <v>0</v>
          </cell>
          <cell r="M138">
            <v>1</v>
          </cell>
          <cell r="N138">
            <v>0</v>
          </cell>
          <cell r="O138">
            <v>1544.61</v>
          </cell>
          <cell r="Q138">
            <v>1055.51</v>
          </cell>
          <cell r="AA138">
            <v>28.2</v>
          </cell>
          <cell r="AB138">
            <v>2628.3199999999997</v>
          </cell>
          <cell r="AC138">
            <v>164.9</v>
          </cell>
          <cell r="AF138">
            <v>1544.61</v>
          </cell>
          <cell r="AG138">
            <v>154.46</v>
          </cell>
          <cell r="AH138">
            <v>1055.51</v>
          </cell>
          <cell r="AI138">
            <v>105.55</v>
          </cell>
          <cell r="AJ138">
            <v>0</v>
          </cell>
          <cell r="AK138" t="str">
            <v/>
          </cell>
          <cell r="AL138">
            <v>0</v>
          </cell>
          <cell r="AM138" t="str">
            <v/>
          </cell>
          <cell r="AN138">
            <v>28.2</v>
          </cell>
          <cell r="AO138">
            <v>2.82</v>
          </cell>
          <cell r="AP138">
            <v>2628.3199999999997</v>
          </cell>
          <cell r="AQ138">
            <v>0</v>
          </cell>
          <cell r="AS138">
            <v>2677.0988147044</v>
          </cell>
          <cell r="AT138">
            <v>0</v>
          </cell>
          <cell r="AU138">
            <v>29.034885533999997</v>
          </cell>
          <cell r="AV138">
            <v>2706.1337002383998</v>
          </cell>
          <cell r="AW138">
            <v>77.813700238400088</v>
          </cell>
          <cell r="AY138">
            <v>669.27</v>
          </cell>
          <cell r="AZ138">
            <v>803.12</v>
          </cell>
          <cell r="BA138">
            <v>0</v>
          </cell>
          <cell r="BB138">
            <v>0</v>
          </cell>
          <cell r="BC138">
            <v>7.26</v>
          </cell>
          <cell r="BD138">
            <v>8.7100000000000009</v>
          </cell>
          <cell r="BE138">
            <v>811.8359999999999</v>
          </cell>
        </row>
        <row r="139">
          <cell r="C139">
            <v>1092</v>
          </cell>
          <cell r="D139" t="str">
            <v>111 RUE SAINT MARTIN</v>
          </cell>
          <cell r="E139" t="str">
            <v>111 rue saint martin</v>
          </cell>
          <cell r="F139">
            <v>75004</v>
          </cell>
          <cell r="G139" t="str">
            <v>PARIS</v>
          </cell>
          <cell r="H139">
            <v>1</v>
          </cell>
          <cell r="I139">
            <v>1</v>
          </cell>
          <cell r="J139">
            <v>5</v>
          </cell>
          <cell r="K139">
            <v>5</v>
          </cell>
          <cell r="L139">
            <v>0</v>
          </cell>
          <cell r="M139">
            <v>1</v>
          </cell>
          <cell r="N139">
            <v>0</v>
          </cell>
          <cell r="O139">
            <v>1322.48</v>
          </cell>
          <cell r="Q139">
            <v>1222</v>
          </cell>
          <cell r="AA139">
            <v>14.1</v>
          </cell>
          <cell r="AB139">
            <v>2558.58</v>
          </cell>
          <cell r="AC139">
            <v>141.36000000000001</v>
          </cell>
          <cell r="AF139">
            <v>1322.48</v>
          </cell>
          <cell r="AG139">
            <v>264.5</v>
          </cell>
          <cell r="AH139">
            <v>1222</v>
          </cell>
          <cell r="AI139">
            <v>244.4</v>
          </cell>
          <cell r="AJ139">
            <v>0</v>
          </cell>
          <cell r="AK139" t="str">
            <v/>
          </cell>
          <cell r="AL139">
            <v>0</v>
          </cell>
          <cell r="AM139" t="str">
            <v/>
          </cell>
          <cell r="AN139">
            <v>14.1</v>
          </cell>
          <cell r="AO139">
            <v>2.82</v>
          </cell>
          <cell r="AP139">
            <v>2558.58</v>
          </cell>
          <cell r="AQ139">
            <v>0</v>
          </cell>
          <cell r="AS139">
            <v>2619.8115440975998</v>
          </cell>
          <cell r="AT139">
            <v>0</v>
          </cell>
          <cell r="AU139">
            <v>14.517442766999999</v>
          </cell>
          <cell r="AV139">
            <v>2634.3289868645998</v>
          </cell>
          <cell r="AW139">
            <v>75.748986864599829</v>
          </cell>
          <cell r="AY139">
            <v>654.95000000000005</v>
          </cell>
          <cell r="AZ139">
            <v>785.94</v>
          </cell>
          <cell r="BA139">
            <v>0</v>
          </cell>
          <cell r="BB139">
            <v>0</v>
          </cell>
          <cell r="BC139">
            <v>3.63</v>
          </cell>
          <cell r="BD139">
            <v>4.3600000000000003</v>
          </cell>
          <cell r="BE139">
            <v>790.29600000000005</v>
          </cell>
        </row>
        <row r="140">
          <cell r="C140">
            <v>1093</v>
          </cell>
          <cell r="D140" t="str">
            <v>113 RUE SAINT MARTIN</v>
          </cell>
          <cell r="E140" t="str">
            <v>113 rue saint martin</v>
          </cell>
          <cell r="F140">
            <v>75004</v>
          </cell>
          <cell r="G140" t="str">
            <v>PARIS</v>
          </cell>
          <cell r="H140">
            <v>1</v>
          </cell>
          <cell r="I140">
            <v>1</v>
          </cell>
          <cell r="J140">
            <v>5</v>
          </cell>
          <cell r="K140">
            <v>5</v>
          </cell>
          <cell r="L140">
            <v>0</v>
          </cell>
          <cell r="M140">
            <v>1</v>
          </cell>
          <cell r="N140">
            <v>0</v>
          </cell>
          <cell r="O140">
            <v>1322.48</v>
          </cell>
          <cell r="Q140">
            <v>1222</v>
          </cell>
          <cell r="AA140">
            <v>14.1</v>
          </cell>
          <cell r="AB140">
            <v>2558.58</v>
          </cell>
          <cell r="AC140">
            <v>141.36000000000001</v>
          </cell>
          <cell r="AF140">
            <v>1322.48</v>
          </cell>
          <cell r="AG140">
            <v>264.5</v>
          </cell>
          <cell r="AH140">
            <v>1222</v>
          </cell>
          <cell r="AI140">
            <v>244.4</v>
          </cell>
          <cell r="AJ140">
            <v>0</v>
          </cell>
          <cell r="AK140" t="str">
            <v/>
          </cell>
          <cell r="AL140">
            <v>0</v>
          </cell>
          <cell r="AM140" t="str">
            <v/>
          </cell>
          <cell r="AN140">
            <v>14.1</v>
          </cell>
          <cell r="AO140">
            <v>2.82</v>
          </cell>
          <cell r="AP140">
            <v>2558.58</v>
          </cell>
          <cell r="AQ140">
            <v>0</v>
          </cell>
          <cell r="AS140">
            <v>2619.8115440975998</v>
          </cell>
          <cell r="AT140">
            <v>0</v>
          </cell>
          <cell r="AU140">
            <v>14.517442766999999</v>
          </cell>
          <cell r="AV140">
            <v>2634.3289868645998</v>
          </cell>
          <cell r="AW140">
            <v>75.748986864599829</v>
          </cell>
          <cell r="AY140">
            <v>654.95000000000005</v>
          </cell>
          <cell r="AZ140">
            <v>785.94</v>
          </cell>
          <cell r="BA140">
            <v>0</v>
          </cell>
          <cell r="BB140">
            <v>0</v>
          </cell>
          <cell r="BC140">
            <v>3.63</v>
          </cell>
          <cell r="BD140">
            <v>4.3600000000000003</v>
          </cell>
          <cell r="BE140">
            <v>790.29600000000005</v>
          </cell>
        </row>
        <row r="141">
          <cell r="C141">
            <v>1094</v>
          </cell>
          <cell r="D141" t="str">
            <v>6 RUE MORNAY - 2 RUE DE SULLY</v>
          </cell>
          <cell r="E141" t="str">
            <v>6 rue mornay - 2 rue de sully</v>
          </cell>
          <cell r="F141">
            <v>75004</v>
          </cell>
          <cell r="G141" t="str">
            <v>PARIS</v>
          </cell>
          <cell r="H141">
            <v>1</v>
          </cell>
          <cell r="I141">
            <v>1</v>
          </cell>
          <cell r="J141">
            <v>3</v>
          </cell>
          <cell r="K141">
            <v>16</v>
          </cell>
          <cell r="L141">
            <v>0</v>
          </cell>
          <cell r="M141">
            <v>1</v>
          </cell>
          <cell r="N141">
            <v>0</v>
          </cell>
          <cell r="O141">
            <v>1564.2</v>
          </cell>
          <cell r="Q141">
            <v>2321.7800000000002</v>
          </cell>
          <cell r="AA141">
            <v>45.1</v>
          </cell>
          <cell r="AB141">
            <v>3931.0800000000004</v>
          </cell>
          <cell r="AC141">
            <v>215.88</v>
          </cell>
          <cell r="AF141">
            <v>1564.2</v>
          </cell>
          <cell r="AG141">
            <v>97.76</v>
          </cell>
          <cell r="AH141">
            <v>2321.7800000000002</v>
          </cell>
          <cell r="AI141">
            <v>145.11000000000001</v>
          </cell>
          <cell r="AJ141">
            <v>0</v>
          </cell>
          <cell r="AK141" t="str">
            <v/>
          </cell>
          <cell r="AL141">
            <v>0</v>
          </cell>
          <cell r="AM141" t="str">
            <v/>
          </cell>
          <cell r="AN141">
            <v>45.1</v>
          </cell>
          <cell r="AO141">
            <v>2.82</v>
          </cell>
          <cell r="AP141">
            <v>3931.0800000000004</v>
          </cell>
          <cell r="AQ141">
            <v>0</v>
          </cell>
          <cell r="AS141">
            <v>4001.0278187025997</v>
          </cell>
          <cell r="AT141">
            <v>0</v>
          </cell>
          <cell r="AU141">
            <v>46.435224736999999</v>
          </cell>
          <cell r="AV141">
            <v>4047.4630434395995</v>
          </cell>
          <cell r="AW141">
            <v>116.38304343959908</v>
          </cell>
          <cell r="AY141">
            <v>1000.26</v>
          </cell>
          <cell r="AZ141">
            <v>1200.31</v>
          </cell>
          <cell r="BA141">
            <v>0</v>
          </cell>
          <cell r="BB141">
            <v>0</v>
          </cell>
          <cell r="BC141">
            <v>11.61</v>
          </cell>
          <cell r="BD141">
            <v>13.93</v>
          </cell>
          <cell r="BE141">
            <v>1214.2439999999999</v>
          </cell>
        </row>
        <row r="142">
          <cell r="C142">
            <v>1095</v>
          </cell>
          <cell r="D142" t="str">
            <v>58 RUE DE L'HOTEL DE VILLE</v>
          </cell>
          <cell r="E142" t="str">
            <v>58 rue de l'hotel de ville</v>
          </cell>
          <cell r="F142">
            <v>75004</v>
          </cell>
          <cell r="G142" t="str">
            <v>PARIS</v>
          </cell>
          <cell r="H142">
            <v>1</v>
          </cell>
          <cell r="I142">
            <v>2</v>
          </cell>
          <cell r="J142">
            <v>5</v>
          </cell>
          <cell r="K142">
            <v>9</v>
          </cell>
          <cell r="L142">
            <v>0</v>
          </cell>
          <cell r="M142">
            <v>1</v>
          </cell>
          <cell r="N142">
            <v>0</v>
          </cell>
          <cell r="O142">
            <v>2625.6000000000004</v>
          </cell>
          <cell r="Q142">
            <v>1140.44</v>
          </cell>
          <cell r="AA142">
            <v>25.4</v>
          </cell>
          <cell r="AB142">
            <v>3791.4400000000005</v>
          </cell>
          <cell r="AC142">
            <v>211.57</v>
          </cell>
          <cell r="AF142">
            <v>2625.6000000000004</v>
          </cell>
          <cell r="AG142">
            <v>291.73</v>
          </cell>
          <cell r="AH142">
            <v>1140.44</v>
          </cell>
          <cell r="AI142">
            <v>126.72</v>
          </cell>
          <cell r="AJ142">
            <v>0</v>
          </cell>
          <cell r="AK142" t="str">
            <v/>
          </cell>
          <cell r="AL142">
            <v>0</v>
          </cell>
          <cell r="AM142" t="str">
            <v/>
          </cell>
          <cell r="AN142">
            <v>25.4</v>
          </cell>
          <cell r="AO142">
            <v>2.82</v>
          </cell>
          <cell r="AP142">
            <v>3791.4400000000005</v>
          </cell>
          <cell r="AQ142">
            <v>0</v>
          </cell>
          <cell r="AS142">
            <v>3877.5368906548001</v>
          </cell>
          <cell r="AT142">
            <v>0</v>
          </cell>
          <cell r="AU142">
            <v>26.151989097999998</v>
          </cell>
          <cell r="AV142">
            <v>3903.6888797527999</v>
          </cell>
          <cell r="AW142">
            <v>112.24887975279944</v>
          </cell>
          <cell r="AY142">
            <v>969.38</v>
          </cell>
          <cell r="AZ142">
            <v>1163.26</v>
          </cell>
          <cell r="BA142">
            <v>0</v>
          </cell>
          <cell r="BB142">
            <v>0</v>
          </cell>
          <cell r="BC142">
            <v>6.54</v>
          </cell>
          <cell r="BD142">
            <v>7.85</v>
          </cell>
          <cell r="BE142">
            <v>1171.1039999999998</v>
          </cell>
        </row>
        <row r="143">
          <cell r="C143">
            <v>1096</v>
          </cell>
          <cell r="D143" t="str">
            <v>38 BOULEVARD HENRI IV</v>
          </cell>
          <cell r="E143" t="str">
            <v>38 boulevard henri iv</v>
          </cell>
          <cell r="F143">
            <v>75004</v>
          </cell>
          <cell r="G143" t="str">
            <v>PARIS</v>
          </cell>
          <cell r="H143">
            <v>1</v>
          </cell>
          <cell r="I143">
            <v>1</v>
          </cell>
          <cell r="J143">
            <v>6</v>
          </cell>
          <cell r="K143">
            <v>15</v>
          </cell>
          <cell r="L143">
            <v>2</v>
          </cell>
          <cell r="M143">
            <v>2</v>
          </cell>
          <cell r="N143">
            <v>0</v>
          </cell>
          <cell r="O143">
            <v>2707.1600000000003</v>
          </cell>
          <cell r="P143">
            <v>488.28</v>
          </cell>
          <cell r="Q143">
            <v>1792.96</v>
          </cell>
          <cell r="R143">
            <v>519.96</v>
          </cell>
          <cell r="AA143">
            <v>42.3</v>
          </cell>
          <cell r="AB143">
            <v>5550.6600000000008</v>
          </cell>
          <cell r="AC143">
            <v>307.83</v>
          </cell>
          <cell r="AF143">
            <v>3195.4400000000005</v>
          </cell>
          <cell r="AG143">
            <v>213.03</v>
          </cell>
          <cell r="AH143">
            <v>2312.92</v>
          </cell>
          <cell r="AI143">
            <v>154.19</v>
          </cell>
          <cell r="AJ143">
            <v>0</v>
          </cell>
          <cell r="AK143" t="str">
            <v/>
          </cell>
          <cell r="AL143">
            <v>0</v>
          </cell>
          <cell r="AM143" t="str">
            <v/>
          </cell>
          <cell r="AN143">
            <v>42.3</v>
          </cell>
          <cell r="AO143">
            <v>2.82</v>
          </cell>
          <cell r="AP143">
            <v>5550.6600000000008</v>
          </cell>
          <cell r="AQ143">
            <v>0</v>
          </cell>
          <cell r="AS143">
            <v>5671.4397900731992</v>
          </cell>
          <cell r="AT143">
            <v>0</v>
          </cell>
          <cell r="AU143">
            <v>43.552328300999996</v>
          </cell>
          <cell r="AV143">
            <v>5714.992118374199</v>
          </cell>
          <cell r="AW143">
            <v>164.33211837419822</v>
          </cell>
          <cell r="AY143">
            <v>1417.86</v>
          </cell>
          <cell r="AZ143">
            <v>1701.43</v>
          </cell>
          <cell r="BA143">
            <v>0</v>
          </cell>
          <cell r="BB143">
            <v>0</v>
          </cell>
          <cell r="BC143">
            <v>10.89</v>
          </cell>
          <cell r="BD143">
            <v>13.07</v>
          </cell>
          <cell r="BE143">
            <v>1714.5</v>
          </cell>
        </row>
        <row r="144">
          <cell r="C144">
            <v>1097</v>
          </cell>
          <cell r="D144" t="str">
            <v>48 RUE FRANCOIS MIRON</v>
          </cell>
          <cell r="E144" t="str">
            <v>48 rue francois miron</v>
          </cell>
          <cell r="F144">
            <v>75004</v>
          </cell>
          <cell r="G144" t="str">
            <v>PARIS</v>
          </cell>
          <cell r="H144">
            <v>1</v>
          </cell>
          <cell r="I144">
            <v>1</v>
          </cell>
          <cell r="J144">
            <v>4</v>
          </cell>
          <cell r="K144">
            <v>4</v>
          </cell>
          <cell r="L144">
            <v>0</v>
          </cell>
          <cell r="M144">
            <v>1</v>
          </cell>
          <cell r="N144">
            <v>0</v>
          </cell>
          <cell r="O144">
            <v>1485.24</v>
          </cell>
          <cell r="Q144">
            <v>977.68</v>
          </cell>
          <cell r="AA144">
            <v>11.3</v>
          </cell>
          <cell r="AB144">
            <v>2474.2200000000003</v>
          </cell>
          <cell r="AC144">
            <v>136.82</v>
          </cell>
          <cell r="AF144">
            <v>1485.24</v>
          </cell>
          <cell r="AG144">
            <v>371.31</v>
          </cell>
          <cell r="AH144">
            <v>977.68</v>
          </cell>
          <cell r="AI144">
            <v>244.42</v>
          </cell>
          <cell r="AJ144">
            <v>0</v>
          </cell>
          <cell r="AK144" t="str">
            <v/>
          </cell>
          <cell r="AL144">
            <v>0</v>
          </cell>
          <cell r="AM144" t="str">
            <v/>
          </cell>
          <cell r="AN144">
            <v>11.3</v>
          </cell>
          <cell r="AO144">
            <v>2.83</v>
          </cell>
          <cell r="AP144">
            <v>2474.2200000000003</v>
          </cell>
          <cell r="AQ144">
            <v>0</v>
          </cell>
          <cell r="AS144">
            <v>2535.8368893403999</v>
          </cell>
          <cell r="AT144">
            <v>0</v>
          </cell>
          <cell r="AU144">
            <v>11.634546330999999</v>
          </cell>
          <cell r="AV144">
            <v>2547.4714356713998</v>
          </cell>
          <cell r="AW144">
            <v>73.251435671399577</v>
          </cell>
          <cell r="AY144">
            <v>633.96</v>
          </cell>
          <cell r="AZ144">
            <v>760.75</v>
          </cell>
          <cell r="BA144">
            <v>0</v>
          </cell>
          <cell r="BB144">
            <v>0</v>
          </cell>
          <cell r="BC144">
            <v>2.91</v>
          </cell>
          <cell r="BD144">
            <v>3.49</v>
          </cell>
          <cell r="BE144">
            <v>764.24400000000003</v>
          </cell>
        </row>
        <row r="145">
          <cell r="C145">
            <v>1100</v>
          </cell>
          <cell r="D145" t="str">
            <v>MOUFFETARD (126)</v>
          </cell>
          <cell r="E145" t="str">
            <v>126 rue mouffetard</v>
          </cell>
          <cell r="F145">
            <v>75005</v>
          </cell>
          <cell r="G145" t="str">
            <v>PARIS</v>
          </cell>
          <cell r="H145">
            <v>3</v>
          </cell>
          <cell r="I145">
            <v>1</v>
          </cell>
          <cell r="J145">
            <v>3</v>
          </cell>
          <cell r="K145">
            <v>7</v>
          </cell>
          <cell r="L145">
            <v>0</v>
          </cell>
          <cell r="M145">
            <v>2</v>
          </cell>
          <cell r="N145">
            <v>0</v>
          </cell>
          <cell r="O145">
            <v>1858.52</v>
          </cell>
          <cell r="Q145">
            <v>2720.63</v>
          </cell>
          <cell r="AA145">
            <v>34.475999999999999</v>
          </cell>
          <cell r="AB145">
            <v>4613.6259999999993</v>
          </cell>
          <cell r="AC145">
            <v>286.66000000000003</v>
          </cell>
          <cell r="AF145">
            <v>1858.52</v>
          </cell>
          <cell r="AG145">
            <v>265.5</v>
          </cell>
          <cell r="AH145">
            <v>2720.63</v>
          </cell>
          <cell r="AI145">
            <v>388.66</v>
          </cell>
          <cell r="AJ145">
            <v>0</v>
          </cell>
          <cell r="AK145" t="str">
            <v/>
          </cell>
          <cell r="AL145">
            <v>0</v>
          </cell>
          <cell r="AM145" t="str">
            <v/>
          </cell>
          <cell r="AN145">
            <v>34.475999999999999</v>
          </cell>
          <cell r="AO145">
            <v>4.93</v>
          </cell>
          <cell r="AP145">
            <v>4613.6259999999993</v>
          </cell>
          <cell r="AQ145">
            <v>0</v>
          </cell>
          <cell r="AS145">
            <v>4579.1499999999996</v>
          </cell>
          <cell r="AT145">
            <v>0</v>
          </cell>
          <cell r="AU145">
            <v>34.475999999999999</v>
          </cell>
          <cell r="AV145">
            <v>4613.6259999999993</v>
          </cell>
          <cell r="AW145">
            <v>0</v>
          </cell>
          <cell r="AY145">
            <v>1144.79</v>
          </cell>
          <cell r="AZ145">
            <v>1373.75</v>
          </cell>
          <cell r="BA145">
            <v>0</v>
          </cell>
          <cell r="BB145">
            <v>0</v>
          </cell>
          <cell r="BC145">
            <v>8.6199999999999992</v>
          </cell>
          <cell r="BD145">
            <v>10.34</v>
          </cell>
          <cell r="BE145">
            <v>1384.0919999999999</v>
          </cell>
        </row>
        <row r="146">
          <cell r="C146">
            <v>1101</v>
          </cell>
          <cell r="D146" t="str">
            <v>ARBALETE</v>
          </cell>
          <cell r="E146" t="str">
            <v>1 ter rue de l arbalete</v>
          </cell>
          <cell r="F146">
            <v>75005</v>
          </cell>
          <cell r="G146" t="str">
            <v>PARIS</v>
          </cell>
          <cell r="H146">
            <v>1</v>
          </cell>
          <cell r="I146">
            <v>1</v>
          </cell>
          <cell r="J146">
            <v>3</v>
          </cell>
          <cell r="K146">
            <v>4</v>
          </cell>
          <cell r="L146">
            <v>0</v>
          </cell>
          <cell r="M146">
            <v>1</v>
          </cell>
          <cell r="N146">
            <v>0</v>
          </cell>
          <cell r="O146">
            <v>882.21</v>
          </cell>
          <cell r="Q146">
            <v>1777.9</v>
          </cell>
          <cell r="AA146">
            <v>34.475999999999999</v>
          </cell>
          <cell r="AB146">
            <v>2694.5860000000002</v>
          </cell>
          <cell r="AC146">
            <v>187.99</v>
          </cell>
          <cell r="AF146">
            <v>882.21</v>
          </cell>
          <cell r="AG146">
            <v>220.55</v>
          </cell>
          <cell r="AH146">
            <v>1777.9</v>
          </cell>
          <cell r="AI146">
            <v>444.48</v>
          </cell>
          <cell r="AJ146">
            <v>0</v>
          </cell>
          <cell r="AK146" t="str">
            <v/>
          </cell>
          <cell r="AL146">
            <v>0</v>
          </cell>
          <cell r="AM146" t="str">
            <v/>
          </cell>
          <cell r="AN146">
            <v>34.475999999999999</v>
          </cell>
          <cell r="AO146">
            <v>8.6199999999999992</v>
          </cell>
          <cell r="AP146">
            <v>2694.5860000000002</v>
          </cell>
          <cell r="AQ146">
            <v>0</v>
          </cell>
          <cell r="AS146">
            <v>2660.11</v>
          </cell>
          <cell r="AT146">
            <v>0</v>
          </cell>
          <cell r="AU146">
            <v>34.475999999999999</v>
          </cell>
          <cell r="AV146">
            <v>2694.5860000000002</v>
          </cell>
          <cell r="AW146">
            <v>0</v>
          </cell>
          <cell r="AY146">
            <v>665.03</v>
          </cell>
          <cell r="AZ146">
            <v>798.04</v>
          </cell>
          <cell r="BA146">
            <v>0</v>
          </cell>
          <cell r="BB146">
            <v>0</v>
          </cell>
          <cell r="BC146">
            <v>8.6199999999999992</v>
          </cell>
          <cell r="BD146">
            <v>10.34</v>
          </cell>
          <cell r="BE146">
            <v>808.38</v>
          </cell>
        </row>
        <row r="147">
          <cell r="C147">
            <v>1102</v>
          </cell>
          <cell r="D147" t="str">
            <v>LACEPEDE (45/47)</v>
          </cell>
          <cell r="E147" t="str">
            <v>45/47 rue lacepede</v>
          </cell>
          <cell r="F147">
            <v>75005</v>
          </cell>
          <cell r="G147" t="str">
            <v>PARIS</v>
          </cell>
          <cell r="H147">
            <v>3</v>
          </cell>
          <cell r="I147">
            <v>5</v>
          </cell>
          <cell r="J147">
            <v>13</v>
          </cell>
          <cell r="K147">
            <v>34</v>
          </cell>
          <cell r="L147">
            <v>0</v>
          </cell>
          <cell r="M147">
            <v>1</v>
          </cell>
          <cell r="N147">
            <v>0</v>
          </cell>
          <cell r="O147">
            <v>6823.42</v>
          </cell>
          <cell r="Q147">
            <v>2205.52</v>
          </cell>
          <cell r="R147">
            <v>1102.54</v>
          </cell>
          <cell r="AA147">
            <v>172.38</v>
          </cell>
          <cell r="AB147">
            <v>10303.859999999999</v>
          </cell>
          <cell r="AC147">
            <v>192.35</v>
          </cell>
          <cell r="AF147">
            <v>6823.42</v>
          </cell>
          <cell r="AG147">
            <v>200.69</v>
          </cell>
          <cell r="AH147">
            <v>3308.06</v>
          </cell>
          <cell r="AI147">
            <v>97.3</v>
          </cell>
          <cell r="AJ147">
            <v>0</v>
          </cell>
          <cell r="AK147" t="str">
            <v/>
          </cell>
          <cell r="AL147">
            <v>0</v>
          </cell>
          <cell r="AM147" t="str">
            <v/>
          </cell>
          <cell r="AN147">
            <v>172.38</v>
          </cell>
          <cell r="AO147">
            <v>5.07</v>
          </cell>
          <cell r="AP147">
            <v>10303.859999999999</v>
          </cell>
          <cell r="AQ147">
            <v>0</v>
          </cell>
          <cell r="AS147">
            <v>10131.48</v>
          </cell>
          <cell r="AT147">
            <v>0</v>
          </cell>
          <cell r="AU147">
            <v>172.38</v>
          </cell>
          <cell r="AV147">
            <v>10303.859999999999</v>
          </cell>
          <cell r="AW147">
            <v>0</v>
          </cell>
          <cell r="AY147">
            <v>2532.87</v>
          </cell>
          <cell r="AZ147">
            <v>3039.44</v>
          </cell>
          <cell r="BA147">
            <v>0</v>
          </cell>
          <cell r="BB147">
            <v>0</v>
          </cell>
          <cell r="BC147">
            <v>43.1</v>
          </cell>
          <cell r="BD147">
            <v>51.72</v>
          </cell>
          <cell r="BE147">
            <v>3091.1639999999998</v>
          </cell>
        </row>
        <row r="148">
          <cell r="C148">
            <v>1103</v>
          </cell>
          <cell r="D148" t="str">
            <v>-</v>
          </cell>
          <cell r="E148" t="str">
            <v>2-6 rue du Haut Pavé</v>
          </cell>
          <cell r="F148">
            <v>75005</v>
          </cell>
          <cell r="G148" t="str">
            <v>PARIS</v>
          </cell>
          <cell r="H148">
            <v>2</v>
          </cell>
          <cell r="I148">
            <v>4</v>
          </cell>
          <cell r="J148">
            <v>13</v>
          </cell>
          <cell r="K148">
            <v>24</v>
          </cell>
          <cell r="L148">
            <v>0</v>
          </cell>
          <cell r="M148">
            <v>1</v>
          </cell>
          <cell r="N148">
            <v>0</v>
          </cell>
          <cell r="O148">
            <v>4448.58</v>
          </cell>
          <cell r="Q148">
            <v>2224.29</v>
          </cell>
          <cell r="AA148">
            <v>137.904</v>
          </cell>
          <cell r="AB148">
            <v>6810.7739999999994</v>
          </cell>
          <cell r="AC148">
            <v>527.16</v>
          </cell>
          <cell r="AF148">
            <v>4448.58</v>
          </cell>
          <cell r="AG148">
            <v>185.36</v>
          </cell>
          <cell r="AH148">
            <v>2224.29</v>
          </cell>
          <cell r="AI148">
            <v>92.68</v>
          </cell>
          <cell r="AJ148">
            <v>0</v>
          </cell>
          <cell r="AK148" t="str">
            <v/>
          </cell>
          <cell r="AL148">
            <v>0</v>
          </cell>
          <cell r="AM148" t="str">
            <v/>
          </cell>
          <cell r="AN148">
            <v>137.904</v>
          </cell>
          <cell r="AO148">
            <v>5.75</v>
          </cell>
          <cell r="AP148">
            <v>6810.7739999999994</v>
          </cell>
          <cell r="AQ148">
            <v>0</v>
          </cell>
          <cell r="AS148">
            <v>6672.87</v>
          </cell>
          <cell r="AT148">
            <v>0</v>
          </cell>
          <cell r="AU148">
            <v>137.904</v>
          </cell>
          <cell r="AV148">
            <v>6810.7739999999994</v>
          </cell>
          <cell r="AW148">
            <v>0</v>
          </cell>
          <cell r="AY148">
            <v>1668.22</v>
          </cell>
          <cell r="AZ148">
            <v>2001.86</v>
          </cell>
          <cell r="BA148">
            <v>0</v>
          </cell>
          <cell r="BB148">
            <v>0</v>
          </cell>
          <cell r="BC148">
            <v>34.479999999999997</v>
          </cell>
          <cell r="BD148">
            <v>41.38</v>
          </cell>
          <cell r="BE148">
            <v>2043.24</v>
          </cell>
        </row>
        <row r="149">
          <cell r="C149">
            <v>1104</v>
          </cell>
          <cell r="D149" t="str">
            <v>-</v>
          </cell>
          <cell r="E149" t="str">
            <v>10 rue Maître Albert</v>
          </cell>
          <cell r="F149">
            <v>75005</v>
          </cell>
          <cell r="G149" t="str">
            <v>PARIS</v>
          </cell>
          <cell r="H149">
            <v>2</v>
          </cell>
          <cell r="I149">
            <v>2</v>
          </cell>
          <cell r="J149">
            <v>8</v>
          </cell>
          <cell r="K149">
            <v>14</v>
          </cell>
          <cell r="L149">
            <v>0</v>
          </cell>
          <cell r="M149">
            <v>1</v>
          </cell>
          <cell r="N149">
            <v>0</v>
          </cell>
          <cell r="O149">
            <v>3345.3341092968822</v>
          </cell>
          <cell r="Q149">
            <v>2568.36</v>
          </cell>
          <cell r="AA149">
            <v>68.951999999999998</v>
          </cell>
          <cell r="AB149">
            <v>5982.646109296883</v>
          </cell>
          <cell r="AC149">
            <v>419.96</v>
          </cell>
          <cell r="AF149">
            <v>3345.3341092968822</v>
          </cell>
          <cell r="AG149">
            <v>238.95</v>
          </cell>
          <cell r="AH149">
            <v>2568.36</v>
          </cell>
          <cell r="AI149">
            <v>183.45</v>
          </cell>
          <cell r="AJ149">
            <v>0</v>
          </cell>
          <cell r="AK149" t="str">
            <v/>
          </cell>
          <cell r="AL149">
            <v>0</v>
          </cell>
          <cell r="AM149" t="str">
            <v/>
          </cell>
          <cell r="AN149">
            <v>68.951999999999998</v>
          </cell>
          <cell r="AO149">
            <v>4.93</v>
          </cell>
          <cell r="AP149">
            <v>5982.646109296883</v>
          </cell>
          <cell r="AQ149">
            <v>0</v>
          </cell>
          <cell r="AS149">
            <v>5913.6941092968827</v>
          </cell>
          <cell r="AT149">
            <v>0</v>
          </cell>
          <cell r="AU149">
            <v>68.951999999999998</v>
          </cell>
          <cell r="AV149">
            <v>5982.646109296883</v>
          </cell>
          <cell r="AW149">
            <v>0</v>
          </cell>
          <cell r="AY149">
            <v>1478.42</v>
          </cell>
          <cell r="AZ149">
            <v>1774.1</v>
          </cell>
          <cell r="BA149">
            <v>0</v>
          </cell>
          <cell r="BB149">
            <v>0</v>
          </cell>
          <cell r="BC149">
            <v>17.239999999999998</v>
          </cell>
          <cell r="BD149">
            <v>20.69</v>
          </cell>
          <cell r="BE149">
            <v>1794.7920000000001</v>
          </cell>
        </row>
        <row r="150">
          <cell r="C150">
            <v>1105</v>
          </cell>
          <cell r="D150" t="str">
            <v>COLLEGIALE</v>
          </cell>
          <cell r="E150" t="str">
            <v>19 rue de la collegiale</v>
          </cell>
          <cell r="F150">
            <v>75005</v>
          </cell>
          <cell r="G150" t="str">
            <v>PARIS</v>
          </cell>
          <cell r="H150">
            <v>1</v>
          </cell>
          <cell r="I150">
            <v>1</v>
          </cell>
          <cell r="J150">
            <v>6</v>
          </cell>
          <cell r="K150">
            <v>7</v>
          </cell>
          <cell r="L150">
            <v>0</v>
          </cell>
          <cell r="M150">
            <v>1</v>
          </cell>
          <cell r="N150">
            <v>0</v>
          </cell>
          <cell r="O150">
            <v>1115.1113697656272</v>
          </cell>
          <cell r="Q150">
            <v>2906.48</v>
          </cell>
          <cell r="AA150">
            <v>34.475999999999999</v>
          </cell>
          <cell r="AB150">
            <v>4056.0673697656271</v>
          </cell>
          <cell r="AC150">
            <v>376.11</v>
          </cell>
          <cell r="AF150">
            <v>1115.1113697656272</v>
          </cell>
          <cell r="AG150">
            <v>159.30000000000001</v>
          </cell>
          <cell r="AH150">
            <v>2906.48</v>
          </cell>
          <cell r="AI150">
            <v>415.21</v>
          </cell>
          <cell r="AJ150">
            <v>0</v>
          </cell>
          <cell r="AK150" t="str">
            <v/>
          </cell>
          <cell r="AL150">
            <v>0</v>
          </cell>
          <cell r="AM150" t="str">
            <v/>
          </cell>
          <cell r="AN150">
            <v>34.475999999999999</v>
          </cell>
          <cell r="AO150">
            <v>4.93</v>
          </cell>
          <cell r="AP150">
            <v>4056.0673697656271</v>
          </cell>
          <cell r="AQ150">
            <v>0</v>
          </cell>
          <cell r="AS150">
            <v>4021.591369765627</v>
          </cell>
          <cell r="AT150">
            <v>0</v>
          </cell>
          <cell r="AU150">
            <v>34.475999999999999</v>
          </cell>
          <cell r="AV150">
            <v>4056.0673697656271</v>
          </cell>
          <cell r="AW150">
            <v>0</v>
          </cell>
          <cell r="AY150">
            <v>1005.4</v>
          </cell>
          <cell r="AZ150">
            <v>1206.48</v>
          </cell>
          <cell r="BA150">
            <v>0</v>
          </cell>
          <cell r="BB150">
            <v>0</v>
          </cell>
          <cell r="BC150">
            <v>8.6199999999999992</v>
          </cell>
          <cell r="BD150">
            <v>10.34</v>
          </cell>
          <cell r="BE150">
            <v>1216.8239999999998</v>
          </cell>
        </row>
        <row r="151">
          <cell r="C151">
            <v>1106</v>
          </cell>
          <cell r="D151" t="str">
            <v>7 PASSAGE DES PATRIARCHES</v>
          </cell>
          <cell r="E151" t="str">
            <v>7 passage des patriarches</v>
          </cell>
          <cell r="F151">
            <v>75005</v>
          </cell>
          <cell r="G151" t="str">
            <v>PARIS</v>
          </cell>
          <cell r="H151">
            <v>1</v>
          </cell>
          <cell r="I151">
            <v>1</v>
          </cell>
          <cell r="J151">
            <v>3</v>
          </cell>
          <cell r="K151">
            <v>11</v>
          </cell>
          <cell r="L151">
            <v>0</v>
          </cell>
          <cell r="M151">
            <v>1</v>
          </cell>
          <cell r="N151">
            <v>0</v>
          </cell>
          <cell r="O151">
            <v>1672.6670546484411</v>
          </cell>
          <cell r="Q151">
            <v>2568.36</v>
          </cell>
          <cell r="AA151">
            <v>34.475999999999999</v>
          </cell>
          <cell r="AB151">
            <v>4275.5030546484404</v>
          </cell>
          <cell r="AC151">
            <v>261.95999999999998</v>
          </cell>
          <cell r="AF151">
            <v>1672.6670546484411</v>
          </cell>
          <cell r="AG151">
            <v>152.06</v>
          </cell>
          <cell r="AH151">
            <v>2568.36</v>
          </cell>
          <cell r="AI151">
            <v>233.49</v>
          </cell>
          <cell r="AJ151">
            <v>0</v>
          </cell>
          <cell r="AK151" t="str">
            <v/>
          </cell>
          <cell r="AL151">
            <v>0</v>
          </cell>
          <cell r="AM151" t="str">
            <v/>
          </cell>
          <cell r="AN151">
            <v>34.475999999999999</v>
          </cell>
          <cell r="AO151">
            <v>3.13</v>
          </cell>
          <cell r="AP151">
            <v>4275.5030546484404</v>
          </cell>
          <cell r="AQ151">
            <v>0</v>
          </cell>
          <cell r="AS151">
            <v>4241.0270546484408</v>
          </cell>
          <cell r="AT151">
            <v>0</v>
          </cell>
          <cell r="AU151">
            <v>34.475999999999999</v>
          </cell>
          <cell r="AV151">
            <v>4275.5030546484404</v>
          </cell>
          <cell r="AW151">
            <v>0</v>
          </cell>
          <cell r="AY151">
            <v>1060.26</v>
          </cell>
          <cell r="AZ151">
            <v>1272.31</v>
          </cell>
          <cell r="BA151">
            <v>0</v>
          </cell>
          <cell r="BB151">
            <v>0</v>
          </cell>
          <cell r="BC151">
            <v>8.6199999999999992</v>
          </cell>
          <cell r="BD151">
            <v>10.34</v>
          </cell>
          <cell r="BE151">
            <v>1282.6559999999997</v>
          </cell>
        </row>
        <row r="152">
          <cell r="C152">
            <v>1109</v>
          </cell>
          <cell r="D152" t="str">
            <v>NEVERS</v>
          </cell>
          <cell r="E152" t="str">
            <v>22-24 rue de Nevers</v>
          </cell>
          <cell r="F152">
            <v>75006</v>
          </cell>
          <cell r="G152" t="str">
            <v>PARIS</v>
          </cell>
          <cell r="H152">
            <v>1</v>
          </cell>
          <cell r="I152">
            <v>2</v>
          </cell>
          <cell r="J152">
            <v>4</v>
          </cell>
          <cell r="K152">
            <v>19</v>
          </cell>
          <cell r="L152">
            <v>0</v>
          </cell>
          <cell r="M152">
            <v>1</v>
          </cell>
          <cell r="N152">
            <v>0</v>
          </cell>
          <cell r="O152">
            <v>0</v>
          </cell>
          <cell r="Q152">
            <v>0</v>
          </cell>
          <cell r="AA152">
            <v>0</v>
          </cell>
          <cell r="AB152">
            <v>0</v>
          </cell>
          <cell r="AC152">
            <v>298.77</v>
          </cell>
          <cell r="AF152">
            <v>0</v>
          </cell>
          <cell r="AG152" t="str">
            <v/>
          </cell>
          <cell r="AH152">
            <v>0</v>
          </cell>
          <cell r="AI152" t="str">
            <v/>
          </cell>
          <cell r="AJ152">
            <v>0</v>
          </cell>
          <cell r="AK152" t="str">
            <v/>
          </cell>
          <cell r="AL152">
            <v>0</v>
          </cell>
          <cell r="AM152" t="str">
            <v/>
          </cell>
          <cell r="AN152">
            <v>0</v>
          </cell>
          <cell r="AO152" t="str">
            <v/>
          </cell>
          <cell r="AP152">
            <v>0</v>
          </cell>
          <cell r="AQ152">
            <v>0</v>
          </cell>
          <cell r="AS152">
            <v>0</v>
          </cell>
          <cell r="AT152">
            <v>0</v>
          </cell>
          <cell r="AU152">
            <v>0</v>
          </cell>
          <cell r="AV152">
            <v>0</v>
          </cell>
          <cell r="AW152">
            <v>0</v>
          </cell>
          <cell r="AY152">
            <v>0</v>
          </cell>
          <cell r="AZ152">
            <v>0</v>
          </cell>
          <cell r="BA152">
            <v>0</v>
          </cell>
          <cell r="BB152">
            <v>0</v>
          </cell>
          <cell r="BC152">
            <v>0</v>
          </cell>
          <cell r="BD152">
            <v>0</v>
          </cell>
          <cell r="BE152">
            <v>0</v>
          </cell>
        </row>
        <row r="153">
          <cell r="C153">
            <v>1110</v>
          </cell>
          <cell r="D153" t="str">
            <v>VISCONTI</v>
          </cell>
          <cell r="E153" t="str">
            <v>17/19 rue visconti</v>
          </cell>
          <cell r="F153">
            <v>75006</v>
          </cell>
          <cell r="G153" t="str">
            <v>PARIS</v>
          </cell>
          <cell r="H153">
            <v>2</v>
          </cell>
          <cell r="I153">
            <v>2</v>
          </cell>
          <cell r="J153">
            <v>5</v>
          </cell>
          <cell r="K153">
            <v>7</v>
          </cell>
          <cell r="L153">
            <v>0</v>
          </cell>
          <cell r="M153">
            <v>1</v>
          </cell>
          <cell r="N153">
            <v>0</v>
          </cell>
          <cell r="O153">
            <v>2901.16</v>
          </cell>
          <cell r="Q153">
            <v>692.47</v>
          </cell>
          <cell r="T153">
            <v>624</v>
          </cell>
          <cell r="AA153">
            <v>19.7</v>
          </cell>
          <cell r="AB153">
            <v>4237.33</v>
          </cell>
          <cell r="AC153">
            <v>236.55</v>
          </cell>
          <cell r="AF153">
            <v>2901.16</v>
          </cell>
          <cell r="AG153">
            <v>414.45</v>
          </cell>
          <cell r="AH153">
            <v>692.47</v>
          </cell>
          <cell r="AI153">
            <v>98.92</v>
          </cell>
          <cell r="AJ153">
            <v>624</v>
          </cell>
          <cell r="AK153">
            <v>89.14</v>
          </cell>
          <cell r="AL153">
            <v>0</v>
          </cell>
          <cell r="AM153" t="str">
            <v/>
          </cell>
          <cell r="AN153">
            <v>19.7</v>
          </cell>
          <cell r="AO153">
            <v>2.81</v>
          </cell>
          <cell r="AP153">
            <v>4237.33</v>
          </cell>
          <cell r="AQ153">
            <v>0</v>
          </cell>
          <cell r="AS153">
            <v>4342.4966054880997</v>
          </cell>
          <cell r="AT153">
            <v>0</v>
          </cell>
          <cell r="AU153">
            <v>20.283235638999997</v>
          </cell>
          <cell r="AV153">
            <v>4362.7798411270996</v>
          </cell>
          <cell r="AW153">
            <v>125.44984112709972</v>
          </cell>
          <cell r="AY153">
            <v>1085.6199999999999</v>
          </cell>
          <cell r="AZ153">
            <v>1302.74</v>
          </cell>
          <cell r="BA153">
            <v>0</v>
          </cell>
          <cell r="BB153">
            <v>0</v>
          </cell>
          <cell r="BC153">
            <v>5.07</v>
          </cell>
          <cell r="BD153">
            <v>6.08</v>
          </cell>
          <cell r="BE153">
            <v>1308.8279999999997</v>
          </cell>
        </row>
        <row r="154">
          <cell r="C154">
            <v>1111</v>
          </cell>
          <cell r="D154" t="str">
            <v>SEINE</v>
          </cell>
          <cell r="E154" t="str">
            <v>17 rue de seine</v>
          </cell>
          <cell r="F154">
            <v>75006</v>
          </cell>
          <cell r="G154" t="str">
            <v>PARIS</v>
          </cell>
          <cell r="H154">
            <v>1</v>
          </cell>
          <cell r="I154">
            <v>1</v>
          </cell>
          <cell r="J154">
            <v>3</v>
          </cell>
          <cell r="K154">
            <v>6</v>
          </cell>
          <cell r="L154">
            <v>0</v>
          </cell>
          <cell r="M154">
            <v>1</v>
          </cell>
          <cell r="N154">
            <v>0</v>
          </cell>
          <cell r="O154">
            <v>1159.2000000000003</v>
          </cell>
          <cell r="Q154">
            <v>692.47</v>
          </cell>
          <cell r="T154">
            <v>624</v>
          </cell>
          <cell r="AA154">
            <v>16.899999999999999</v>
          </cell>
          <cell r="AB154">
            <v>2492.5700000000002</v>
          </cell>
          <cell r="AC154">
            <v>158.55000000000001</v>
          </cell>
          <cell r="AF154">
            <v>1159.2000000000003</v>
          </cell>
          <cell r="AG154">
            <v>193.2</v>
          </cell>
          <cell r="AH154">
            <v>692.47</v>
          </cell>
          <cell r="AI154">
            <v>115.41</v>
          </cell>
          <cell r="AJ154">
            <v>624</v>
          </cell>
          <cell r="AK154">
            <v>104</v>
          </cell>
          <cell r="AL154">
            <v>0</v>
          </cell>
          <cell r="AM154" t="str">
            <v/>
          </cell>
          <cell r="AN154">
            <v>16.899999999999999</v>
          </cell>
          <cell r="AO154">
            <v>2.82</v>
          </cell>
          <cell r="AP154">
            <v>2492.5700000000002</v>
          </cell>
          <cell r="AQ154">
            <v>0</v>
          </cell>
          <cell r="AS154">
            <v>2548.9643641829002</v>
          </cell>
          <cell r="AT154">
            <v>0</v>
          </cell>
          <cell r="AU154">
            <v>17.400339202999998</v>
          </cell>
          <cell r="AV154">
            <v>2566.3647033859002</v>
          </cell>
          <cell r="AW154">
            <v>73.794703385899993</v>
          </cell>
          <cell r="AY154">
            <v>637.24</v>
          </cell>
          <cell r="AZ154">
            <v>764.69</v>
          </cell>
          <cell r="BA154">
            <v>0</v>
          </cell>
          <cell r="BB154">
            <v>0</v>
          </cell>
          <cell r="BC154">
            <v>4.3499999999999996</v>
          </cell>
          <cell r="BD154">
            <v>5.22</v>
          </cell>
          <cell r="BE154">
            <v>769.90800000000002</v>
          </cell>
        </row>
        <row r="155">
          <cell r="C155">
            <v>1112</v>
          </cell>
          <cell r="D155" t="str">
            <v>17 RUE DU FOUR/RUE PRINCESSE</v>
          </cell>
          <cell r="E155" t="str">
            <v>17 rue du four/ 1/3 rue princesse</v>
          </cell>
          <cell r="F155">
            <v>75006</v>
          </cell>
          <cell r="G155" t="str">
            <v>PARIS</v>
          </cell>
          <cell r="H155">
            <v>1</v>
          </cell>
          <cell r="I155">
            <v>1</v>
          </cell>
          <cell r="J155">
            <v>5</v>
          </cell>
          <cell r="K155">
            <v>15</v>
          </cell>
          <cell r="L155">
            <v>1</v>
          </cell>
          <cell r="M155">
            <v>1</v>
          </cell>
          <cell r="N155">
            <v>0</v>
          </cell>
          <cell r="O155">
            <v>2654.19</v>
          </cell>
          <cell r="P155">
            <v>244.92</v>
          </cell>
          <cell r="Q155">
            <v>1710.8000000000002</v>
          </cell>
          <cell r="T155">
            <v>964</v>
          </cell>
          <cell r="AA155">
            <v>42.3</v>
          </cell>
          <cell r="AB155">
            <v>5616.21</v>
          </cell>
          <cell r="AC155">
            <v>320.92</v>
          </cell>
          <cell r="AF155">
            <v>2899.11</v>
          </cell>
          <cell r="AG155">
            <v>193.27</v>
          </cell>
          <cell r="AH155">
            <v>1710.8000000000002</v>
          </cell>
          <cell r="AI155">
            <v>114.05</v>
          </cell>
          <cell r="AJ155">
            <v>964</v>
          </cell>
          <cell r="AK155">
            <v>64.27</v>
          </cell>
          <cell r="AL155">
            <v>0</v>
          </cell>
          <cell r="AM155" t="str">
            <v/>
          </cell>
          <cell r="AN155">
            <v>42.3</v>
          </cell>
          <cell r="AO155">
            <v>2.82</v>
          </cell>
          <cell r="AP155">
            <v>5616.21</v>
          </cell>
          <cell r="AQ155">
            <v>0</v>
          </cell>
          <cell r="AS155">
            <v>5738.9304548516993</v>
          </cell>
          <cell r="AT155">
            <v>0</v>
          </cell>
          <cell r="AU155">
            <v>43.552328300999996</v>
          </cell>
          <cell r="AV155">
            <v>5782.4827831526991</v>
          </cell>
          <cell r="AW155">
            <v>166.27278315269905</v>
          </cell>
          <cell r="AY155">
            <v>1434.73</v>
          </cell>
          <cell r="AZ155">
            <v>1721.68</v>
          </cell>
          <cell r="BA155">
            <v>0</v>
          </cell>
          <cell r="BB155">
            <v>0</v>
          </cell>
          <cell r="BC155">
            <v>10.89</v>
          </cell>
          <cell r="BD155">
            <v>13.07</v>
          </cell>
          <cell r="BE155">
            <v>1734.7440000000001</v>
          </cell>
        </row>
        <row r="156">
          <cell r="C156">
            <v>1113</v>
          </cell>
          <cell r="D156" t="str">
            <v>VANEAU</v>
          </cell>
          <cell r="E156" t="str">
            <v>58 rue vaneau</v>
          </cell>
          <cell r="F156">
            <v>75007</v>
          </cell>
          <cell r="G156" t="str">
            <v>PARIS</v>
          </cell>
          <cell r="H156">
            <v>1</v>
          </cell>
          <cell r="I156">
            <v>1</v>
          </cell>
          <cell r="J156">
            <v>4</v>
          </cell>
          <cell r="K156">
            <v>10</v>
          </cell>
          <cell r="L156">
            <v>1</v>
          </cell>
          <cell r="M156">
            <v>1</v>
          </cell>
          <cell r="N156">
            <v>10</v>
          </cell>
          <cell r="O156">
            <v>1077.56</v>
          </cell>
          <cell r="P156">
            <v>163.28</v>
          </cell>
          <cell r="Q156">
            <v>1222</v>
          </cell>
          <cell r="S156">
            <v>609.55999999999995</v>
          </cell>
          <cell r="T156">
            <v>624</v>
          </cell>
          <cell r="AA156">
            <v>28.2</v>
          </cell>
          <cell r="AB156">
            <v>3724.6</v>
          </cell>
          <cell r="AC156">
            <v>0</v>
          </cell>
          <cell r="AF156">
            <v>1240.8399999999999</v>
          </cell>
          <cell r="AG156">
            <v>124.08</v>
          </cell>
          <cell r="AH156">
            <v>1222</v>
          </cell>
          <cell r="AI156">
            <v>122.2</v>
          </cell>
          <cell r="AJ156">
            <v>624</v>
          </cell>
          <cell r="AK156">
            <v>62.4</v>
          </cell>
          <cell r="AL156">
            <v>609.55999999999995</v>
          </cell>
          <cell r="AM156">
            <v>60.96</v>
          </cell>
          <cell r="AN156">
            <v>28.2</v>
          </cell>
          <cell r="AO156">
            <v>2.82</v>
          </cell>
          <cell r="AP156">
            <v>3724.6</v>
          </cell>
          <cell r="AQ156">
            <v>0</v>
          </cell>
          <cell r="AS156">
            <v>3178.2285837507998</v>
          </cell>
          <cell r="AT156">
            <v>627.60655411719995</v>
          </cell>
          <cell r="AU156">
            <v>29.034885533999997</v>
          </cell>
          <cell r="AV156">
            <v>3834.8700234019998</v>
          </cell>
          <cell r="AW156">
            <v>110.27002340199988</v>
          </cell>
          <cell r="AY156">
            <v>794.56</v>
          </cell>
          <cell r="AZ156">
            <v>953.47</v>
          </cell>
          <cell r="BA156">
            <v>156.9</v>
          </cell>
          <cell r="BB156">
            <v>188.28</v>
          </cell>
          <cell r="BC156">
            <v>7.26</v>
          </cell>
          <cell r="BD156">
            <v>8.7100000000000009</v>
          </cell>
          <cell r="BE156">
            <v>1150.4639999999999</v>
          </cell>
        </row>
        <row r="157">
          <cell r="C157">
            <v>1114</v>
          </cell>
          <cell r="D157" t="str">
            <v>96 RUE DE SEVRES</v>
          </cell>
          <cell r="E157" t="str">
            <v>96 rue de sevres</v>
          </cell>
          <cell r="F157">
            <v>75007</v>
          </cell>
          <cell r="G157" t="str">
            <v>PARIS</v>
          </cell>
          <cell r="H157">
            <v>1</v>
          </cell>
          <cell r="I157">
            <v>1</v>
          </cell>
          <cell r="J157">
            <v>4</v>
          </cell>
          <cell r="K157">
            <v>6</v>
          </cell>
          <cell r="L157">
            <v>0</v>
          </cell>
          <cell r="M157">
            <v>1</v>
          </cell>
          <cell r="N157">
            <v>0</v>
          </cell>
          <cell r="O157">
            <v>1190.3599999999999</v>
          </cell>
          <cell r="Q157">
            <v>733.24</v>
          </cell>
          <cell r="T157">
            <v>624</v>
          </cell>
          <cell r="AA157">
            <v>16.899999999999999</v>
          </cell>
          <cell r="AB157">
            <v>2564.5</v>
          </cell>
          <cell r="AC157">
            <v>150.47999999999999</v>
          </cell>
          <cell r="AF157">
            <v>1190.3599999999999</v>
          </cell>
          <cell r="AG157">
            <v>198.39</v>
          </cell>
          <cell r="AH157">
            <v>733.24</v>
          </cell>
          <cell r="AI157">
            <v>122.21</v>
          </cell>
          <cell r="AJ157">
            <v>624</v>
          </cell>
          <cell r="AK157">
            <v>104</v>
          </cell>
          <cell r="AL157">
            <v>0</v>
          </cell>
          <cell r="AM157" t="str">
            <v/>
          </cell>
          <cell r="AN157">
            <v>16.899999999999999</v>
          </cell>
          <cell r="AO157">
            <v>2.82</v>
          </cell>
          <cell r="AP157">
            <v>2564.5</v>
          </cell>
          <cell r="AQ157">
            <v>0</v>
          </cell>
          <cell r="AS157">
            <v>2623.0239144119996</v>
          </cell>
          <cell r="AT157">
            <v>0</v>
          </cell>
          <cell r="AU157">
            <v>17.400339202999998</v>
          </cell>
          <cell r="AV157">
            <v>2640.4242536149995</v>
          </cell>
          <cell r="AW157">
            <v>75.924253614999543</v>
          </cell>
          <cell r="AY157">
            <v>655.76</v>
          </cell>
          <cell r="AZ157">
            <v>786.91</v>
          </cell>
          <cell r="BA157">
            <v>0</v>
          </cell>
          <cell r="BB157">
            <v>0</v>
          </cell>
          <cell r="BC157">
            <v>4.3499999999999996</v>
          </cell>
          <cell r="BD157">
            <v>5.22</v>
          </cell>
          <cell r="BE157">
            <v>792.13199999999995</v>
          </cell>
        </row>
        <row r="158">
          <cell r="C158">
            <v>1115</v>
          </cell>
          <cell r="D158" t="str">
            <v>64 VARENNE</v>
          </cell>
          <cell r="E158" t="str">
            <v>64 rue de varennes</v>
          </cell>
          <cell r="F158">
            <v>75007</v>
          </cell>
          <cell r="G158" t="str">
            <v>PARIS</v>
          </cell>
          <cell r="H158">
            <v>1</v>
          </cell>
          <cell r="I158">
            <v>1</v>
          </cell>
          <cell r="J158">
            <v>6</v>
          </cell>
          <cell r="K158">
            <v>9</v>
          </cell>
          <cell r="L158">
            <v>1</v>
          </cell>
          <cell r="M158">
            <v>1</v>
          </cell>
          <cell r="N158">
            <v>0</v>
          </cell>
          <cell r="O158">
            <v>2254.4</v>
          </cell>
          <cell r="P158">
            <v>163.28</v>
          </cell>
          <cell r="Q158">
            <v>977.56</v>
          </cell>
          <cell r="T158">
            <v>624</v>
          </cell>
          <cell r="AA158">
            <v>25.4</v>
          </cell>
          <cell r="AB158">
            <v>4044.6400000000003</v>
          </cell>
          <cell r="AC158">
            <v>223.01</v>
          </cell>
          <cell r="AF158">
            <v>2417.6800000000003</v>
          </cell>
          <cell r="AG158">
            <v>268.63</v>
          </cell>
          <cell r="AH158">
            <v>977.56</v>
          </cell>
          <cell r="AI158">
            <v>108.62</v>
          </cell>
          <cell r="AJ158">
            <v>624</v>
          </cell>
          <cell r="AK158">
            <v>69.33</v>
          </cell>
          <cell r="AL158">
            <v>0</v>
          </cell>
          <cell r="AM158" t="str">
            <v/>
          </cell>
          <cell r="AN158">
            <v>25.4</v>
          </cell>
          <cell r="AO158">
            <v>2.82</v>
          </cell>
          <cell r="AP158">
            <v>4044.6400000000003</v>
          </cell>
          <cell r="AQ158">
            <v>0</v>
          </cell>
          <cell r="AS158">
            <v>4138.2330969387995</v>
          </cell>
          <cell r="AT158">
            <v>0</v>
          </cell>
          <cell r="AU158">
            <v>26.151989097999998</v>
          </cell>
          <cell r="AV158">
            <v>4164.3850860367993</v>
          </cell>
          <cell r="AW158">
            <v>119.74508603679897</v>
          </cell>
          <cell r="AY158">
            <v>1034.56</v>
          </cell>
          <cell r="AZ158">
            <v>1241.47</v>
          </cell>
          <cell r="BA158">
            <v>0</v>
          </cell>
          <cell r="BB158">
            <v>0</v>
          </cell>
          <cell r="BC158">
            <v>6.54</v>
          </cell>
          <cell r="BD158">
            <v>7.85</v>
          </cell>
          <cell r="BE158">
            <v>1249.32</v>
          </cell>
        </row>
        <row r="159">
          <cell r="C159">
            <v>1116</v>
          </cell>
          <cell r="D159" t="str">
            <v>BIENFAISANCE</v>
          </cell>
          <cell r="E159" t="str">
            <v>40/42 rue de la bienfaisance</v>
          </cell>
          <cell r="F159">
            <v>75008</v>
          </cell>
          <cell r="G159" t="str">
            <v>PARIS</v>
          </cell>
          <cell r="H159">
            <v>2</v>
          </cell>
          <cell r="I159">
            <v>2</v>
          </cell>
          <cell r="J159">
            <v>5</v>
          </cell>
          <cell r="K159">
            <v>22</v>
          </cell>
          <cell r="L159">
            <v>2</v>
          </cell>
          <cell r="M159">
            <v>1</v>
          </cell>
          <cell r="N159">
            <v>0</v>
          </cell>
          <cell r="Q159">
            <v>3421.6</v>
          </cell>
          <cell r="R159">
            <v>977.6</v>
          </cell>
          <cell r="T159">
            <v>0</v>
          </cell>
          <cell r="AA159">
            <v>62</v>
          </cell>
          <cell r="AB159">
            <v>4461.2</v>
          </cell>
          <cell r="AC159">
            <v>253.65</v>
          </cell>
          <cell r="AF159">
            <v>0</v>
          </cell>
          <cell r="AG159" t="str">
            <v/>
          </cell>
          <cell r="AH159">
            <v>4399.2</v>
          </cell>
          <cell r="AI159">
            <v>199.96</v>
          </cell>
          <cell r="AJ159">
            <v>0</v>
          </cell>
          <cell r="AK159" t="str">
            <v/>
          </cell>
          <cell r="AL159">
            <v>0</v>
          </cell>
          <cell r="AM159" t="str">
            <v/>
          </cell>
          <cell r="AN159">
            <v>62</v>
          </cell>
          <cell r="AO159">
            <v>2.82</v>
          </cell>
          <cell r="AP159">
            <v>4461.2</v>
          </cell>
          <cell r="AQ159">
            <v>0</v>
          </cell>
          <cell r="AS159">
            <v>4529.4421433039997</v>
          </cell>
          <cell r="AT159">
            <v>0</v>
          </cell>
          <cell r="AU159">
            <v>63.835563939999993</v>
          </cell>
          <cell r="AV159">
            <v>4593.2777072439994</v>
          </cell>
          <cell r="AW159">
            <v>132.07770724399961</v>
          </cell>
          <cell r="AY159">
            <v>1132.3599999999999</v>
          </cell>
          <cell r="AZ159">
            <v>1358.83</v>
          </cell>
          <cell r="BA159">
            <v>0</v>
          </cell>
          <cell r="BB159">
            <v>0</v>
          </cell>
          <cell r="BC159">
            <v>15.96</v>
          </cell>
          <cell r="BD159">
            <v>19.149999999999999</v>
          </cell>
          <cell r="BE159">
            <v>1377.9839999999999</v>
          </cell>
        </row>
        <row r="160">
          <cell r="C160">
            <v>1117</v>
          </cell>
          <cell r="D160" t="str">
            <v>BUFFAUT (26)</v>
          </cell>
          <cell r="E160" t="str">
            <v>26 rue buffaut</v>
          </cell>
          <cell r="F160">
            <v>75009</v>
          </cell>
          <cell r="G160" t="str">
            <v>PARIS</v>
          </cell>
          <cell r="H160">
            <v>1</v>
          </cell>
          <cell r="I160">
            <v>1</v>
          </cell>
          <cell r="J160">
            <v>4</v>
          </cell>
          <cell r="K160">
            <v>8</v>
          </cell>
          <cell r="L160">
            <v>0</v>
          </cell>
          <cell r="M160">
            <v>1</v>
          </cell>
          <cell r="N160">
            <v>0</v>
          </cell>
          <cell r="O160">
            <v>1321.96</v>
          </cell>
          <cell r="Q160">
            <v>1222.04</v>
          </cell>
          <cell r="AA160">
            <v>22.6</v>
          </cell>
          <cell r="AB160">
            <v>2566.6</v>
          </cell>
          <cell r="AC160">
            <v>120.5</v>
          </cell>
          <cell r="AF160">
            <v>1321.96</v>
          </cell>
          <cell r="AG160">
            <v>165.25</v>
          </cell>
          <cell r="AH160">
            <v>1222.04</v>
          </cell>
          <cell r="AI160">
            <v>152.76</v>
          </cell>
          <cell r="AJ160">
            <v>0</v>
          </cell>
          <cell r="AK160" t="str">
            <v/>
          </cell>
          <cell r="AL160">
            <v>0</v>
          </cell>
          <cell r="AM160" t="str">
            <v/>
          </cell>
          <cell r="AN160">
            <v>22.6</v>
          </cell>
          <cell r="AO160">
            <v>2.83</v>
          </cell>
          <cell r="AP160">
            <v>2566.6</v>
          </cell>
          <cell r="AQ160">
            <v>0</v>
          </cell>
          <cell r="AS160">
            <v>2619.3173332799997</v>
          </cell>
          <cell r="AT160">
            <v>0</v>
          </cell>
          <cell r="AU160">
            <v>23.269092661999998</v>
          </cell>
          <cell r="AV160">
            <v>2642.5864259419996</v>
          </cell>
          <cell r="AW160">
            <v>75.986425941999642</v>
          </cell>
          <cell r="AY160">
            <v>654.83000000000004</v>
          </cell>
          <cell r="AZ160">
            <v>785.8</v>
          </cell>
          <cell r="BA160">
            <v>0</v>
          </cell>
          <cell r="BB160">
            <v>0</v>
          </cell>
          <cell r="BC160">
            <v>5.82</v>
          </cell>
          <cell r="BD160">
            <v>6.98</v>
          </cell>
          <cell r="BE160">
            <v>792.78000000000009</v>
          </cell>
        </row>
        <row r="161">
          <cell r="C161">
            <v>1118</v>
          </cell>
          <cell r="D161" t="str">
            <v>PROVENCE</v>
          </cell>
          <cell r="E161" t="str">
            <v>21 rue de provence</v>
          </cell>
          <cell r="F161">
            <v>75009</v>
          </cell>
          <cell r="G161" t="str">
            <v>PARIS</v>
          </cell>
          <cell r="H161">
            <v>1</v>
          </cell>
          <cell r="I161">
            <v>1</v>
          </cell>
          <cell r="J161">
            <v>5</v>
          </cell>
          <cell r="K161">
            <v>10</v>
          </cell>
          <cell r="L161">
            <v>0</v>
          </cell>
          <cell r="M161">
            <v>1</v>
          </cell>
          <cell r="N161">
            <v>0</v>
          </cell>
          <cell r="O161">
            <v>1815.48</v>
          </cell>
          <cell r="Q161">
            <v>733.2</v>
          </cell>
          <cell r="AA161">
            <v>28.2</v>
          </cell>
          <cell r="AB161">
            <v>2576.88</v>
          </cell>
          <cell r="AC161">
            <v>133.5</v>
          </cell>
          <cell r="AF161">
            <v>1815.48</v>
          </cell>
          <cell r="AG161">
            <v>181.55</v>
          </cell>
          <cell r="AH161">
            <v>733.2</v>
          </cell>
          <cell r="AI161">
            <v>73.319999999999993</v>
          </cell>
          <cell r="AJ161">
            <v>0</v>
          </cell>
          <cell r="AK161" t="str">
            <v/>
          </cell>
          <cell r="AL161">
            <v>0</v>
          </cell>
          <cell r="AM161" t="str">
            <v/>
          </cell>
          <cell r="AN161">
            <v>28.2</v>
          </cell>
          <cell r="AO161">
            <v>2.82</v>
          </cell>
          <cell r="AP161">
            <v>2576.88</v>
          </cell>
          <cell r="AQ161">
            <v>0</v>
          </cell>
          <cell r="AS161">
            <v>2624.1358887515999</v>
          </cell>
          <cell r="AT161">
            <v>0</v>
          </cell>
          <cell r="AU161">
            <v>29.034885533999997</v>
          </cell>
          <cell r="AV161">
            <v>2653.1707742855997</v>
          </cell>
          <cell r="AW161">
            <v>76.290774285599582</v>
          </cell>
          <cell r="AY161">
            <v>656.03</v>
          </cell>
          <cell r="AZ161">
            <v>787.24</v>
          </cell>
          <cell r="BA161">
            <v>0</v>
          </cell>
          <cell r="BB161">
            <v>0</v>
          </cell>
          <cell r="BC161">
            <v>7.26</v>
          </cell>
          <cell r="BD161">
            <v>8.7100000000000009</v>
          </cell>
          <cell r="BE161">
            <v>795.94799999999998</v>
          </cell>
        </row>
        <row r="162">
          <cell r="C162">
            <v>1119</v>
          </cell>
          <cell r="D162" t="str">
            <v>CLICHY</v>
          </cell>
          <cell r="E162" t="str">
            <v>43 boulevard de Clichy</v>
          </cell>
          <cell r="F162">
            <v>75009</v>
          </cell>
          <cell r="G162" t="str">
            <v>PARIS</v>
          </cell>
          <cell r="K162">
            <v>13</v>
          </cell>
          <cell r="M162">
            <v>1</v>
          </cell>
          <cell r="O162">
            <v>3775.92</v>
          </cell>
          <cell r="Q162">
            <v>1876.68</v>
          </cell>
          <cell r="AA162">
            <v>47.9</v>
          </cell>
          <cell r="AB162">
            <v>5700.5</v>
          </cell>
          <cell r="AC162">
            <v>236.94</v>
          </cell>
          <cell r="AF162">
            <v>3775.92</v>
          </cell>
          <cell r="AG162">
            <v>290.45999999999998</v>
          </cell>
          <cell r="AH162">
            <v>1876.68</v>
          </cell>
          <cell r="AI162">
            <v>144.36000000000001</v>
          </cell>
          <cell r="AJ162">
            <v>0</v>
          </cell>
          <cell r="AK162" t="str">
            <v/>
          </cell>
          <cell r="AL162">
            <v>0</v>
          </cell>
          <cell r="AM162" t="str">
            <v/>
          </cell>
          <cell r="AN162">
            <v>47.9</v>
          </cell>
          <cell r="AO162">
            <v>3.68</v>
          </cell>
          <cell r="AP162">
            <v>5700.5</v>
          </cell>
          <cell r="AQ162">
            <v>0</v>
          </cell>
          <cell r="AS162">
            <v>5819.950140762</v>
          </cell>
          <cell r="AT162">
            <v>0</v>
          </cell>
          <cell r="AU162">
            <v>49.318121172999994</v>
          </cell>
          <cell r="AV162">
            <v>5869.2682619349998</v>
          </cell>
          <cell r="AW162">
            <v>168.76826193499983</v>
          </cell>
          <cell r="AY162">
            <v>1454.99</v>
          </cell>
          <cell r="AZ162">
            <v>1745.99</v>
          </cell>
          <cell r="BA162">
            <v>0</v>
          </cell>
          <cell r="BB162">
            <v>0</v>
          </cell>
          <cell r="BC162">
            <v>12.33</v>
          </cell>
          <cell r="BD162">
            <v>14.8</v>
          </cell>
          <cell r="BE162">
            <v>1760.7839999999999</v>
          </cell>
        </row>
        <row r="163">
          <cell r="C163">
            <v>1120</v>
          </cell>
          <cell r="D163" t="str">
            <v>MONTHOLON (5)</v>
          </cell>
          <cell r="E163" t="str">
            <v>5 rue montholon</v>
          </cell>
          <cell r="F163">
            <v>75009</v>
          </cell>
          <cell r="G163" t="str">
            <v>PARIS</v>
          </cell>
          <cell r="H163">
            <v>1</v>
          </cell>
          <cell r="I163">
            <v>1</v>
          </cell>
          <cell r="J163">
            <v>5</v>
          </cell>
          <cell r="K163">
            <v>12</v>
          </cell>
          <cell r="L163">
            <v>0</v>
          </cell>
          <cell r="M163">
            <v>1</v>
          </cell>
          <cell r="N163">
            <v>0</v>
          </cell>
          <cell r="O163">
            <v>2218.44</v>
          </cell>
          <cell r="Q163">
            <v>1710.8000000000002</v>
          </cell>
          <cell r="AA163">
            <v>33.799999999999997</v>
          </cell>
          <cell r="AB163">
            <v>3963.0400000000004</v>
          </cell>
          <cell r="AC163">
            <v>228.83</v>
          </cell>
          <cell r="AF163">
            <v>2218.44</v>
          </cell>
          <cell r="AG163">
            <v>184.87</v>
          </cell>
          <cell r="AH163">
            <v>1710.8000000000002</v>
          </cell>
          <cell r="AI163">
            <v>142.57</v>
          </cell>
          <cell r="AJ163">
            <v>0</v>
          </cell>
          <cell r="AK163" t="str">
            <v/>
          </cell>
          <cell r="AL163">
            <v>0</v>
          </cell>
          <cell r="AM163" t="str">
            <v/>
          </cell>
          <cell r="AN163">
            <v>33.799999999999997</v>
          </cell>
          <cell r="AO163">
            <v>2.82</v>
          </cell>
          <cell r="AP163">
            <v>3963.0400000000004</v>
          </cell>
          <cell r="AQ163">
            <v>0</v>
          </cell>
          <cell r="AS163">
            <v>4045.5685686387997</v>
          </cell>
          <cell r="AT163">
            <v>0</v>
          </cell>
          <cell r="AU163">
            <v>34.800678405999996</v>
          </cell>
          <cell r="AV163">
            <v>4080.3692470447995</v>
          </cell>
          <cell r="AW163">
            <v>117.3292470447991</v>
          </cell>
          <cell r="AY163">
            <v>1011.39</v>
          </cell>
          <cell r="AZ163">
            <v>1213.67</v>
          </cell>
          <cell r="BA163">
            <v>0</v>
          </cell>
          <cell r="BB163">
            <v>0</v>
          </cell>
          <cell r="BC163">
            <v>8.6999999999999993</v>
          </cell>
          <cell r="BD163">
            <v>10.44</v>
          </cell>
          <cell r="BE163">
            <v>1224.1079999999999</v>
          </cell>
        </row>
        <row r="164">
          <cell r="C164">
            <v>1122</v>
          </cell>
          <cell r="D164" t="str">
            <v>5 RUE DE LA BOULE ROUGE</v>
          </cell>
          <cell r="E164" t="str">
            <v>5 rue de la boule rouge</v>
          </cell>
          <cell r="F164">
            <v>75009</v>
          </cell>
          <cell r="G164" t="str">
            <v>PARIS</v>
          </cell>
          <cell r="H164">
            <v>1</v>
          </cell>
          <cell r="I164">
            <v>1</v>
          </cell>
          <cell r="J164">
            <v>4</v>
          </cell>
          <cell r="K164">
            <v>4</v>
          </cell>
          <cell r="L164">
            <v>0</v>
          </cell>
          <cell r="M164">
            <v>1</v>
          </cell>
          <cell r="N164">
            <v>0</v>
          </cell>
          <cell r="O164">
            <v>1648</v>
          </cell>
          <cell r="Q164">
            <v>733.2</v>
          </cell>
          <cell r="AA164">
            <v>11.3</v>
          </cell>
          <cell r="AB164">
            <v>2392.5</v>
          </cell>
          <cell r="AC164">
            <v>131.6</v>
          </cell>
          <cell r="AF164">
            <v>1648</v>
          </cell>
          <cell r="AG164">
            <v>412</v>
          </cell>
          <cell r="AH164">
            <v>733.2</v>
          </cell>
          <cell r="AI164">
            <v>183.3</v>
          </cell>
          <cell r="AJ164">
            <v>0</v>
          </cell>
          <cell r="AK164" t="str">
            <v/>
          </cell>
          <cell r="AL164">
            <v>0</v>
          </cell>
          <cell r="AM164" t="str">
            <v/>
          </cell>
          <cell r="AN164">
            <v>11.3</v>
          </cell>
          <cell r="AO164">
            <v>2.83</v>
          </cell>
          <cell r="AP164">
            <v>2392.5</v>
          </cell>
          <cell r="AQ164">
            <v>0</v>
          </cell>
          <cell r="AS164">
            <v>2451.6974976439997</v>
          </cell>
          <cell r="AT164">
            <v>0</v>
          </cell>
          <cell r="AU164">
            <v>11.634546330999999</v>
          </cell>
          <cell r="AV164">
            <v>2463.3320439749996</v>
          </cell>
          <cell r="AW164">
            <v>70.832043974999578</v>
          </cell>
          <cell r="AY164">
            <v>612.91999999999996</v>
          </cell>
          <cell r="AZ164">
            <v>735.5</v>
          </cell>
          <cell r="BA164">
            <v>0</v>
          </cell>
          <cell r="BB164">
            <v>0</v>
          </cell>
          <cell r="BC164">
            <v>2.91</v>
          </cell>
          <cell r="BD164">
            <v>3.49</v>
          </cell>
          <cell r="BE164">
            <v>738.99599999999987</v>
          </cell>
        </row>
        <row r="165">
          <cell r="C165">
            <v>1123</v>
          </cell>
          <cell r="D165" t="str">
            <v>BROCA</v>
          </cell>
          <cell r="E165" t="str">
            <v>131/133/135 rue leon maurice nordmann</v>
          </cell>
          <cell r="F165">
            <v>75013</v>
          </cell>
          <cell r="G165" t="str">
            <v>PARIS</v>
          </cell>
          <cell r="H165">
            <v>5</v>
          </cell>
          <cell r="I165">
            <v>5</v>
          </cell>
          <cell r="J165">
            <v>30</v>
          </cell>
          <cell r="K165">
            <v>123</v>
          </cell>
          <cell r="L165">
            <v>6</v>
          </cell>
          <cell r="M165">
            <v>5</v>
          </cell>
          <cell r="N165">
            <v>8</v>
          </cell>
          <cell r="R165">
            <v>3345.33</v>
          </cell>
          <cell r="AA165">
            <v>172.38</v>
          </cell>
          <cell r="AB165">
            <v>3517.71</v>
          </cell>
          <cell r="AC165">
            <v>168.43</v>
          </cell>
          <cell r="AF165">
            <v>0</v>
          </cell>
          <cell r="AG165" t="str">
            <v/>
          </cell>
          <cell r="AH165">
            <v>3345.33</v>
          </cell>
          <cell r="AI165">
            <v>27.2</v>
          </cell>
          <cell r="AJ165">
            <v>0</v>
          </cell>
          <cell r="AK165" t="str">
            <v/>
          </cell>
          <cell r="AL165">
            <v>0</v>
          </cell>
          <cell r="AM165" t="str">
            <v/>
          </cell>
          <cell r="AN165">
            <v>172.38</v>
          </cell>
          <cell r="AO165">
            <v>1.4</v>
          </cell>
          <cell r="AP165">
            <v>3517.71</v>
          </cell>
          <cell r="AQ165">
            <v>0</v>
          </cell>
          <cell r="AS165">
            <v>3345.33</v>
          </cell>
          <cell r="AT165">
            <v>0</v>
          </cell>
          <cell r="AU165">
            <v>172.38</v>
          </cell>
          <cell r="AV165">
            <v>3517.71</v>
          </cell>
          <cell r="AW165">
            <v>0</v>
          </cell>
          <cell r="AY165">
            <v>836.33</v>
          </cell>
          <cell r="AZ165">
            <v>1003.6</v>
          </cell>
          <cell r="BA165">
            <v>0</v>
          </cell>
          <cell r="BB165">
            <v>0</v>
          </cell>
          <cell r="BC165">
            <v>43.1</v>
          </cell>
          <cell r="BD165">
            <v>51.72</v>
          </cell>
          <cell r="BE165">
            <v>1055.316</v>
          </cell>
        </row>
        <row r="166">
          <cell r="C166">
            <v>1125</v>
          </cell>
          <cell r="D166" t="str">
            <v>GLACIERE I</v>
          </cell>
          <cell r="E166" t="str">
            <v>48 rue de la glaciere</v>
          </cell>
          <cell r="F166">
            <v>75013</v>
          </cell>
          <cell r="G166" t="str">
            <v>PARIS</v>
          </cell>
          <cell r="H166">
            <v>7</v>
          </cell>
          <cell r="I166">
            <v>7</v>
          </cell>
          <cell r="J166">
            <v>42</v>
          </cell>
          <cell r="K166">
            <v>242</v>
          </cell>
          <cell r="L166">
            <v>7</v>
          </cell>
          <cell r="M166">
            <v>6</v>
          </cell>
          <cell r="N166">
            <v>0</v>
          </cell>
          <cell r="R166">
            <v>4460.45</v>
          </cell>
          <cell r="AA166">
            <v>241.33200000000002</v>
          </cell>
          <cell r="AB166">
            <v>4701.7820000000002</v>
          </cell>
          <cell r="AC166">
            <v>222</v>
          </cell>
          <cell r="AF166">
            <v>0</v>
          </cell>
          <cell r="AG166" t="str">
            <v/>
          </cell>
          <cell r="AH166">
            <v>4460.45</v>
          </cell>
          <cell r="AI166">
            <v>18.43</v>
          </cell>
          <cell r="AJ166">
            <v>0</v>
          </cell>
          <cell r="AK166" t="str">
            <v/>
          </cell>
          <cell r="AL166">
            <v>0</v>
          </cell>
          <cell r="AM166" t="str">
            <v/>
          </cell>
          <cell r="AN166">
            <v>241.33200000000002</v>
          </cell>
          <cell r="AO166">
            <v>1</v>
          </cell>
          <cell r="AP166">
            <v>4701.7820000000002</v>
          </cell>
          <cell r="AQ166">
            <v>0</v>
          </cell>
          <cell r="AS166">
            <v>4460.45</v>
          </cell>
          <cell r="AT166">
            <v>0</v>
          </cell>
          <cell r="AU166">
            <v>241.33200000000002</v>
          </cell>
          <cell r="AV166">
            <v>4701.7820000000002</v>
          </cell>
          <cell r="AW166">
            <v>0</v>
          </cell>
          <cell r="AY166">
            <v>1115.1099999999999</v>
          </cell>
          <cell r="AZ166">
            <v>1338.13</v>
          </cell>
          <cell r="BA166">
            <v>0</v>
          </cell>
          <cell r="BB166">
            <v>0</v>
          </cell>
          <cell r="BC166">
            <v>60.33</v>
          </cell>
          <cell r="BD166">
            <v>72.400000000000006</v>
          </cell>
          <cell r="BE166">
            <v>1410.5279999999998</v>
          </cell>
        </row>
        <row r="167">
          <cell r="C167">
            <v>1126</v>
          </cell>
          <cell r="D167" t="str">
            <v>GLACIERE II</v>
          </cell>
          <cell r="E167" t="str">
            <v>46 rue de la glaciere</v>
          </cell>
          <cell r="F167">
            <v>75013</v>
          </cell>
          <cell r="G167" t="str">
            <v>PARIS</v>
          </cell>
          <cell r="H167">
            <v>3</v>
          </cell>
          <cell r="I167">
            <v>3</v>
          </cell>
          <cell r="J167">
            <v>16</v>
          </cell>
          <cell r="K167">
            <v>37</v>
          </cell>
          <cell r="L167">
            <v>3</v>
          </cell>
          <cell r="M167">
            <v>2</v>
          </cell>
          <cell r="N167">
            <v>37</v>
          </cell>
          <cell r="R167">
            <v>2230.2199999999998</v>
          </cell>
          <cell r="S167">
            <v>854</v>
          </cell>
          <cell r="AA167">
            <v>103.428</v>
          </cell>
          <cell r="AB167">
            <v>3187.6479999999997</v>
          </cell>
          <cell r="AC167">
            <v>159.54</v>
          </cell>
          <cell r="AF167">
            <v>0</v>
          </cell>
          <cell r="AG167" t="str">
            <v/>
          </cell>
          <cell r="AH167">
            <v>2230.2199999999998</v>
          </cell>
          <cell r="AI167">
            <v>60.28</v>
          </cell>
          <cell r="AJ167">
            <v>0</v>
          </cell>
          <cell r="AK167" t="str">
            <v/>
          </cell>
          <cell r="AL167">
            <v>854</v>
          </cell>
          <cell r="AM167">
            <v>23.08</v>
          </cell>
          <cell r="AN167">
            <v>103.428</v>
          </cell>
          <cell r="AO167">
            <v>2.8</v>
          </cell>
          <cell r="AP167">
            <v>3187.6479999999997</v>
          </cell>
          <cell r="AQ167">
            <v>0</v>
          </cell>
          <cell r="AS167">
            <v>2230.2199999999998</v>
          </cell>
          <cell r="AT167">
            <v>854</v>
          </cell>
          <cell r="AU167">
            <v>103.428</v>
          </cell>
          <cell r="AV167">
            <v>3187.6479999999997</v>
          </cell>
          <cell r="AW167">
            <v>0</v>
          </cell>
          <cell r="AY167">
            <v>557.55999999999995</v>
          </cell>
          <cell r="AZ167">
            <v>669.07</v>
          </cell>
          <cell r="BA167">
            <v>213.5</v>
          </cell>
          <cell r="BB167">
            <v>256.2</v>
          </cell>
          <cell r="BC167">
            <v>25.86</v>
          </cell>
          <cell r="BD167">
            <v>31.03</v>
          </cell>
          <cell r="BE167">
            <v>956.30399999999986</v>
          </cell>
        </row>
        <row r="168">
          <cell r="C168">
            <v>1127</v>
          </cell>
          <cell r="D168" t="str">
            <v>PETITS CARREAUX</v>
          </cell>
          <cell r="E168" t="str">
            <v>35 rue des petits carreaux</v>
          </cell>
          <cell r="F168">
            <v>75002</v>
          </cell>
          <cell r="G168" t="str">
            <v>PARIS</v>
          </cell>
          <cell r="H168">
            <v>1</v>
          </cell>
          <cell r="I168">
            <v>1</v>
          </cell>
          <cell r="J168">
            <v>6</v>
          </cell>
          <cell r="K168">
            <v>5</v>
          </cell>
          <cell r="L168">
            <v>0</v>
          </cell>
          <cell r="M168">
            <v>1</v>
          </cell>
          <cell r="N168">
            <v>0</v>
          </cell>
          <cell r="O168">
            <v>1648</v>
          </cell>
          <cell r="Q168">
            <v>1140.44</v>
          </cell>
          <cell r="U168">
            <v>1242</v>
          </cell>
          <cell r="AA168">
            <v>14.1</v>
          </cell>
          <cell r="AB168">
            <v>4044.54</v>
          </cell>
          <cell r="AC168">
            <v>103.92</v>
          </cell>
          <cell r="AF168">
            <v>1648</v>
          </cell>
          <cell r="AG168">
            <v>329.6</v>
          </cell>
          <cell r="AH168">
            <v>2382.44</v>
          </cell>
          <cell r="AI168">
            <v>476.49</v>
          </cell>
          <cell r="AJ168">
            <v>0</v>
          </cell>
          <cell r="AK168" t="str">
            <v/>
          </cell>
          <cell r="AL168">
            <v>0</v>
          </cell>
          <cell r="AM168" t="str">
            <v/>
          </cell>
          <cell r="AN168">
            <v>14.1</v>
          </cell>
          <cell r="AO168">
            <v>2.82</v>
          </cell>
          <cell r="AP168">
            <v>4044.54</v>
          </cell>
          <cell r="AQ168">
            <v>0</v>
          </cell>
          <cell r="AS168">
            <v>4149.7646826827995</v>
          </cell>
          <cell r="AT168">
            <v>0</v>
          </cell>
          <cell r="AU168">
            <v>14.517442766999999</v>
          </cell>
          <cell r="AV168">
            <v>4164.2821254497994</v>
          </cell>
          <cell r="AW168">
            <v>119.74212544979946</v>
          </cell>
          <cell r="AY168">
            <v>1037.44</v>
          </cell>
          <cell r="AZ168">
            <v>1244.93</v>
          </cell>
          <cell r="BA168">
            <v>0</v>
          </cell>
          <cell r="BB168">
            <v>0</v>
          </cell>
          <cell r="BC168">
            <v>3.63</v>
          </cell>
          <cell r="BD168">
            <v>4.3600000000000003</v>
          </cell>
          <cell r="BE168">
            <v>1249.2840000000001</v>
          </cell>
        </row>
        <row r="169">
          <cell r="C169">
            <v>1130</v>
          </cell>
          <cell r="D169" t="str">
            <v>36 POISSONNIERES</v>
          </cell>
          <cell r="E169" t="str">
            <v>36 rue poissonnieres</v>
          </cell>
          <cell r="F169">
            <v>75002</v>
          </cell>
          <cell r="G169" t="str">
            <v>PARIS</v>
          </cell>
          <cell r="H169">
            <v>1</v>
          </cell>
          <cell r="I169">
            <v>1</v>
          </cell>
          <cell r="J169">
            <v>4</v>
          </cell>
          <cell r="K169">
            <v>4</v>
          </cell>
          <cell r="L169">
            <v>0</v>
          </cell>
          <cell r="M169">
            <v>1</v>
          </cell>
          <cell r="N169">
            <v>0</v>
          </cell>
          <cell r="O169">
            <v>914.8</v>
          </cell>
          <cell r="Q169">
            <v>977.76</v>
          </cell>
          <cell r="U169">
            <v>1242</v>
          </cell>
          <cell r="AA169">
            <v>11.3</v>
          </cell>
          <cell r="AB169">
            <v>3145.86</v>
          </cell>
          <cell r="AC169">
            <v>103.92</v>
          </cell>
          <cell r="AF169">
            <v>914.8</v>
          </cell>
          <cell r="AG169">
            <v>228.7</v>
          </cell>
          <cell r="AH169">
            <v>2219.7600000000002</v>
          </cell>
          <cell r="AI169">
            <v>554.94000000000005</v>
          </cell>
          <cell r="AJ169">
            <v>0</v>
          </cell>
          <cell r="AK169" t="str">
            <v/>
          </cell>
          <cell r="AL169">
            <v>0</v>
          </cell>
          <cell r="AM169" t="str">
            <v/>
          </cell>
          <cell r="AN169">
            <v>11.3</v>
          </cell>
          <cell r="AO169">
            <v>2.83</v>
          </cell>
          <cell r="AP169">
            <v>3145.8600000000006</v>
          </cell>
          <cell r="AQ169">
            <v>0</v>
          </cell>
          <cell r="AS169">
            <v>3227.3613758672</v>
          </cell>
          <cell r="AT169">
            <v>0</v>
          </cell>
          <cell r="AU169">
            <v>11.634546330999999</v>
          </cell>
          <cell r="AV169">
            <v>3238.9959221981999</v>
          </cell>
          <cell r="AW169">
            <v>93.135922198199296</v>
          </cell>
          <cell r="AY169">
            <v>806.84</v>
          </cell>
          <cell r="AZ169">
            <v>968.21</v>
          </cell>
          <cell r="BA169">
            <v>0</v>
          </cell>
          <cell r="BB169">
            <v>0</v>
          </cell>
          <cell r="BC169">
            <v>2.91</v>
          </cell>
          <cell r="BD169">
            <v>3.49</v>
          </cell>
          <cell r="BE169">
            <v>971.69999999999993</v>
          </cell>
        </row>
        <row r="170">
          <cell r="C170">
            <v>1131</v>
          </cell>
          <cell r="D170" t="str">
            <v>HANOVRE</v>
          </cell>
          <cell r="E170" t="str">
            <v>7 rue de hanovre</v>
          </cell>
          <cell r="F170">
            <v>75002</v>
          </cell>
          <cell r="G170" t="str">
            <v>PARIS</v>
          </cell>
          <cell r="H170">
            <v>1</v>
          </cell>
          <cell r="I170">
            <v>1</v>
          </cell>
          <cell r="J170">
            <v>4</v>
          </cell>
          <cell r="K170">
            <v>5</v>
          </cell>
          <cell r="L170">
            <v>1</v>
          </cell>
          <cell r="M170">
            <v>1</v>
          </cell>
          <cell r="N170">
            <v>0</v>
          </cell>
          <cell r="O170">
            <v>1566.88</v>
          </cell>
          <cell r="P170">
            <v>163.28</v>
          </cell>
          <cell r="Q170">
            <v>733.24</v>
          </cell>
          <cell r="U170">
            <v>1242</v>
          </cell>
          <cell r="AA170">
            <v>14.1</v>
          </cell>
          <cell r="AB170">
            <v>3719.5</v>
          </cell>
          <cell r="AC170">
            <v>90.93</v>
          </cell>
          <cell r="AF170">
            <v>1730.16</v>
          </cell>
          <cell r="AG170">
            <v>346.03</v>
          </cell>
          <cell r="AH170">
            <v>1975.24</v>
          </cell>
          <cell r="AI170">
            <v>395.05</v>
          </cell>
          <cell r="AJ170">
            <v>0</v>
          </cell>
          <cell r="AK170" t="str">
            <v/>
          </cell>
          <cell r="AL170">
            <v>0</v>
          </cell>
          <cell r="AM170" t="str">
            <v/>
          </cell>
          <cell r="AN170">
            <v>14.1</v>
          </cell>
          <cell r="AO170">
            <v>2.82</v>
          </cell>
          <cell r="AP170">
            <v>3719.5</v>
          </cell>
          <cell r="AQ170">
            <v>0</v>
          </cell>
          <cell r="AS170">
            <v>3815.1015906980001</v>
          </cell>
          <cell r="AT170">
            <v>0</v>
          </cell>
          <cell r="AU170">
            <v>14.517442766999999</v>
          </cell>
          <cell r="AV170">
            <v>3829.619033465</v>
          </cell>
          <cell r="AW170">
            <v>110.11903346500003</v>
          </cell>
          <cell r="AY170">
            <v>953.78</v>
          </cell>
          <cell r="AZ170">
            <v>1144.54</v>
          </cell>
          <cell r="BA170">
            <v>0</v>
          </cell>
          <cell r="BB170">
            <v>0</v>
          </cell>
          <cell r="BC170">
            <v>3.63</v>
          </cell>
          <cell r="BD170">
            <v>4.3600000000000003</v>
          </cell>
          <cell r="BE170">
            <v>1148.8919999999998</v>
          </cell>
        </row>
        <row r="171">
          <cell r="C171">
            <v>1133</v>
          </cell>
          <cell r="D171" t="str">
            <v>SAINT HONORE (334)</v>
          </cell>
          <cell r="E171" t="str">
            <v>334 rue saint honoré</v>
          </cell>
          <cell r="F171">
            <v>75001</v>
          </cell>
          <cell r="G171" t="str">
            <v>PARIS</v>
          </cell>
          <cell r="H171">
            <v>1</v>
          </cell>
          <cell r="I171">
            <v>2</v>
          </cell>
          <cell r="J171">
            <v>5</v>
          </cell>
          <cell r="K171">
            <v>12</v>
          </cell>
          <cell r="L171">
            <v>1</v>
          </cell>
          <cell r="M171">
            <v>1</v>
          </cell>
          <cell r="N171">
            <v>0</v>
          </cell>
          <cell r="O171">
            <v>2838.18</v>
          </cell>
          <cell r="P171">
            <v>383.88714733542315</v>
          </cell>
          <cell r="Q171">
            <v>1021.2539184952977</v>
          </cell>
          <cell r="AA171">
            <v>33.799999999999997</v>
          </cell>
          <cell r="AB171">
            <v>4277.1210658307209</v>
          </cell>
          <cell r="AC171">
            <v>129.16999999999999</v>
          </cell>
          <cell r="AF171">
            <v>3222.0671473354232</v>
          </cell>
          <cell r="AG171">
            <v>268.51</v>
          </cell>
          <cell r="AH171">
            <v>1021.2539184952977</v>
          </cell>
          <cell r="AI171">
            <v>85.1</v>
          </cell>
          <cell r="AJ171">
            <v>0</v>
          </cell>
          <cell r="AK171" t="str">
            <v/>
          </cell>
          <cell r="AL171">
            <v>0</v>
          </cell>
          <cell r="AM171" t="str">
            <v/>
          </cell>
          <cell r="AN171">
            <v>33.799999999999997</v>
          </cell>
          <cell r="AO171">
            <v>2.82</v>
          </cell>
          <cell r="AP171">
            <v>4277.1210658307209</v>
          </cell>
          <cell r="AQ171">
            <v>0</v>
          </cell>
          <cell r="AS171">
            <v>4368.948277673966</v>
          </cell>
          <cell r="AT171">
            <v>0</v>
          </cell>
          <cell r="AU171">
            <v>34.800678405999996</v>
          </cell>
          <cell r="AV171">
            <v>4403.7489560799659</v>
          </cell>
          <cell r="AW171">
            <v>126.62789024924496</v>
          </cell>
          <cell r="AY171">
            <v>1092.24</v>
          </cell>
          <cell r="AZ171">
            <v>1310.69</v>
          </cell>
          <cell r="BA171">
            <v>0</v>
          </cell>
          <cell r="BB171">
            <v>0</v>
          </cell>
          <cell r="BC171">
            <v>8.6999999999999993</v>
          </cell>
          <cell r="BD171">
            <v>10.44</v>
          </cell>
          <cell r="BE171">
            <v>1321.1279999999999</v>
          </cell>
        </row>
        <row r="172">
          <cell r="C172">
            <v>1134</v>
          </cell>
          <cell r="D172" t="str">
            <v>REAUMUR</v>
          </cell>
          <cell r="E172" t="str">
            <v>75-77 rue Réaumur</v>
          </cell>
          <cell r="F172">
            <v>75002</v>
          </cell>
          <cell r="G172" t="str">
            <v>PARIS</v>
          </cell>
          <cell r="K172">
            <v>15</v>
          </cell>
          <cell r="O172">
            <v>5439</v>
          </cell>
          <cell r="P172">
            <v>0</v>
          </cell>
          <cell r="Q172">
            <v>1560</v>
          </cell>
          <cell r="U172">
            <v>1242</v>
          </cell>
          <cell r="AA172">
            <v>33.799999999999997</v>
          </cell>
          <cell r="AB172">
            <v>8274.7999999999993</v>
          </cell>
          <cell r="AC172">
            <v>272.79000000000002</v>
          </cell>
          <cell r="AF172">
            <v>5439</v>
          </cell>
          <cell r="AG172">
            <v>362.6</v>
          </cell>
          <cell r="AH172">
            <v>2802</v>
          </cell>
          <cell r="AI172">
            <v>186.8</v>
          </cell>
          <cell r="AJ172">
            <v>0</v>
          </cell>
          <cell r="AK172" t="str">
            <v/>
          </cell>
          <cell r="AL172">
            <v>0</v>
          </cell>
          <cell r="AM172" t="str">
            <v/>
          </cell>
          <cell r="AN172">
            <v>33.799999999999997</v>
          </cell>
          <cell r="AO172">
            <v>2.25</v>
          </cell>
          <cell r="AP172">
            <v>8274.7999999999993</v>
          </cell>
          <cell r="AQ172">
            <v>0</v>
          </cell>
          <cell r="AS172">
            <v>8484.9819746699995</v>
          </cell>
          <cell r="AT172">
            <v>0</v>
          </cell>
          <cell r="AU172">
            <v>34.800678405999996</v>
          </cell>
          <cell r="AV172">
            <v>8519.7826530759994</v>
          </cell>
          <cell r="AW172">
            <v>244.98265307600013</v>
          </cell>
          <cell r="AY172">
            <v>2121.25</v>
          </cell>
          <cell r="AZ172">
            <v>2545.5</v>
          </cell>
          <cell r="BA172">
            <v>0</v>
          </cell>
          <cell r="BB172">
            <v>0</v>
          </cell>
          <cell r="BC172">
            <v>8.6999999999999993</v>
          </cell>
          <cell r="BD172">
            <v>10.44</v>
          </cell>
          <cell r="BE172">
            <v>2555.9399999999996</v>
          </cell>
        </row>
        <row r="173">
          <cell r="C173">
            <v>1136</v>
          </cell>
          <cell r="D173" t="str">
            <v>80 TURENNE</v>
          </cell>
          <cell r="E173" t="str">
            <v>80 rue de turenne</v>
          </cell>
          <cell r="F173">
            <v>75003</v>
          </cell>
          <cell r="G173" t="str">
            <v>PARIS</v>
          </cell>
          <cell r="H173">
            <v>1</v>
          </cell>
          <cell r="I173">
            <v>1</v>
          </cell>
          <cell r="J173">
            <v>6</v>
          </cell>
          <cell r="K173">
            <v>9</v>
          </cell>
          <cell r="L173">
            <v>0</v>
          </cell>
          <cell r="M173">
            <v>1</v>
          </cell>
          <cell r="N173">
            <v>0</v>
          </cell>
          <cell r="O173">
            <v>1811.28</v>
          </cell>
          <cell r="Q173">
            <v>977.68</v>
          </cell>
          <cell r="AA173">
            <v>25.4</v>
          </cell>
          <cell r="AB173">
            <v>2814.36</v>
          </cell>
          <cell r="AC173">
            <v>116.91</v>
          </cell>
          <cell r="AF173">
            <v>1811.28</v>
          </cell>
          <cell r="AG173">
            <v>201.25</v>
          </cell>
          <cell r="AH173">
            <v>977.68</v>
          </cell>
          <cell r="AI173">
            <v>108.63</v>
          </cell>
          <cell r="AJ173">
            <v>0</v>
          </cell>
          <cell r="AK173" t="str">
            <v/>
          </cell>
          <cell r="AL173">
            <v>0</v>
          </cell>
          <cell r="AM173" t="str">
            <v/>
          </cell>
          <cell r="AN173">
            <v>25.4</v>
          </cell>
          <cell r="AO173">
            <v>2.82</v>
          </cell>
          <cell r="AP173">
            <v>2814.36</v>
          </cell>
          <cell r="AQ173">
            <v>0</v>
          </cell>
          <cell r="AS173">
            <v>2871.5295871951998</v>
          </cell>
          <cell r="AT173">
            <v>0</v>
          </cell>
          <cell r="AU173">
            <v>26.151989097999998</v>
          </cell>
          <cell r="AV173">
            <v>2897.6815762931997</v>
          </cell>
          <cell r="AW173">
            <v>83.321576293199541</v>
          </cell>
          <cell r="AY173">
            <v>717.88</v>
          </cell>
          <cell r="AZ173">
            <v>861.46</v>
          </cell>
          <cell r="BA173">
            <v>0</v>
          </cell>
          <cell r="BB173">
            <v>0</v>
          </cell>
          <cell r="BC173">
            <v>6.54</v>
          </cell>
          <cell r="BD173">
            <v>7.85</v>
          </cell>
          <cell r="BE173">
            <v>869.30399999999997</v>
          </cell>
        </row>
        <row r="174">
          <cell r="C174">
            <v>1137</v>
          </cell>
          <cell r="D174" t="str">
            <v>28 QUAI DES CELESTINS</v>
          </cell>
          <cell r="E174" t="str">
            <v>28 quai des  celestins</v>
          </cell>
          <cell r="F174">
            <v>75004</v>
          </cell>
          <cell r="G174" t="str">
            <v>PARIS</v>
          </cell>
          <cell r="H174">
            <v>1</v>
          </cell>
          <cell r="I174">
            <v>1</v>
          </cell>
          <cell r="J174">
            <v>5</v>
          </cell>
          <cell r="K174">
            <v>15</v>
          </cell>
          <cell r="L174">
            <v>1</v>
          </cell>
          <cell r="M174">
            <v>1</v>
          </cell>
          <cell r="N174">
            <v>0</v>
          </cell>
          <cell r="O174">
            <v>2196.62</v>
          </cell>
          <cell r="P174">
            <v>343.35496274933911</v>
          </cell>
          <cell r="Q174">
            <v>929.69</v>
          </cell>
          <cell r="AA174">
            <v>42.3</v>
          </cell>
          <cell r="AB174">
            <v>3511.9649627493391</v>
          </cell>
          <cell r="AC174">
            <v>142.37</v>
          </cell>
          <cell r="AF174">
            <v>2539.9749627493388</v>
          </cell>
          <cell r="AG174">
            <v>169.33</v>
          </cell>
          <cell r="AH174">
            <v>929.69</v>
          </cell>
          <cell r="AI174">
            <v>61.98</v>
          </cell>
          <cell r="AJ174">
            <v>0</v>
          </cell>
          <cell r="AK174" t="str">
            <v/>
          </cell>
          <cell r="AL174">
            <v>0</v>
          </cell>
          <cell r="AM174" t="str">
            <v/>
          </cell>
          <cell r="AN174">
            <v>42.3</v>
          </cell>
          <cell r="AO174">
            <v>2.82</v>
          </cell>
          <cell r="AP174">
            <v>3511.9649627493391</v>
          </cell>
          <cell r="AQ174">
            <v>0</v>
          </cell>
          <cell r="AS174">
            <v>3572.3874125800507</v>
          </cell>
          <cell r="AT174">
            <v>0</v>
          </cell>
          <cell r="AU174">
            <v>43.552328300999996</v>
          </cell>
          <cell r="AV174">
            <v>3615.939740881051</v>
          </cell>
          <cell r="AW174">
            <v>103.9747781317119</v>
          </cell>
          <cell r="AY174">
            <v>893.1</v>
          </cell>
          <cell r="AZ174">
            <v>1071.72</v>
          </cell>
          <cell r="BA174">
            <v>0</v>
          </cell>
          <cell r="BB174">
            <v>0</v>
          </cell>
          <cell r="BC174">
            <v>10.89</v>
          </cell>
          <cell r="BD174">
            <v>13.07</v>
          </cell>
          <cell r="BE174">
            <v>1084.788</v>
          </cell>
        </row>
        <row r="175">
          <cell r="C175">
            <v>1140</v>
          </cell>
          <cell r="D175" t="str">
            <v>22 RUE LAURE DIEBOLD</v>
          </cell>
          <cell r="E175" t="str">
            <v>22 rue laure diebold</v>
          </cell>
          <cell r="F175">
            <v>75008</v>
          </cell>
          <cell r="G175" t="str">
            <v>PARIS</v>
          </cell>
          <cell r="H175">
            <v>1</v>
          </cell>
          <cell r="I175">
            <v>1</v>
          </cell>
          <cell r="J175">
            <v>5</v>
          </cell>
          <cell r="K175">
            <v>17</v>
          </cell>
          <cell r="L175">
            <v>1</v>
          </cell>
          <cell r="M175">
            <v>1</v>
          </cell>
          <cell r="N175">
            <v>0</v>
          </cell>
          <cell r="O175">
            <v>2981.4042922714311</v>
          </cell>
          <cell r="P175">
            <v>329.15271058181366</v>
          </cell>
          <cell r="Q175">
            <v>2299.177107885705</v>
          </cell>
          <cell r="T175">
            <v>0</v>
          </cell>
          <cell r="AA175">
            <v>47.9</v>
          </cell>
          <cell r="AB175">
            <v>5657.6341107389489</v>
          </cell>
          <cell r="AC175">
            <v>379.27</v>
          </cell>
          <cell r="AF175">
            <v>3310.5570028532447</v>
          </cell>
          <cell r="AG175">
            <v>194.74</v>
          </cell>
          <cell r="AH175">
            <v>2299.177107885705</v>
          </cell>
          <cell r="AI175">
            <v>135.25</v>
          </cell>
          <cell r="AJ175">
            <v>0</v>
          </cell>
          <cell r="AK175" t="str">
            <v/>
          </cell>
          <cell r="AL175">
            <v>0</v>
          </cell>
          <cell r="AM175" t="str">
            <v/>
          </cell>
          <cell r="AN175">
            <v>47.9</v>
          </cell>
          <cell r="AO175">
            <v>2.82</v>
          </cell>
          <cell r="AP175">
            <v>5657.6341107389489</v>
          </cell>
          <cell r="AQ175">
            <v>0</v>
          </cell>
          <cell r="AS175">
            <v>5775.8151695560518</v>
          </cell>
          <cell r="AT175">
            <v>0</v>
          </cell>
          <cell r="AU175">
            <v>49.318121172999994</v>
          </cell>
          <cell r="AV175">
            <v>5825.1332907290516</v>
          </cell>
          <cell r="AW175">
            <v>167.49917999010268</v>
          </cell>
          <cell r="AY175">
            <v>1443.95</v>
          </cell>
          <cell r="AZ175">
            <v>1732.74</v>
          </cell>
          <cell r="BA175">
            <v>0</v>
          </cell>
          <cell r="BB175">
            <v>0</v>
          </cell>
          <cell r="BC175">
            <v>12.33</v>
          </cell>
          <cell r="BD175">
            <v>14.8</v>
          </cell>
          <cell r="BE175">
            <v>1747.5359999999998</v>
          </cell>
        </row>
        <row r="176">
          <cell r="C176">
            <v>1144</v>
          </cell>
          <cell r="D176" t="str">
            <v>78 MAUBEUGE</v>
          </cell>
          <cell r="E176" t="str">
            <v>78 rue de Maubeuge</v>
          </cell>
          <cell r="F176">
            <v>75009</v>
          </cell>
          <cell r="G176" t="str">
            <v>PARIS</v>
          </cell>
          <cell r="K176">
            <v>12</v>
          </cell>
          <cell r="M176">
            <v>2</v>
          </cell>
          <cell r="O176">
            <v>4067.04</v>
          </cell>
          <cell r="Q176">
            <v>3432</v>
          </cell>
          <cell r="AB176">
            <v>7499.04</v>
          </cell>
          <cell r="AC176">
            <v>0</v>
          </cell>
          <cell r="AF176">
            <v>4067.04</v>
          </cell>
          <cell r="AG176">
            <v>338.92</v>
          </cell>
          <cell r="AH176">
            <v>3432</v>
          </cell>
          <cell r="AI176">
            <v>286</v>
          </cell>
          <cell r="AJ176">
            <v>0</v>
          </cell>
          <cell r="AK176" t="str">
            <v/>
          </cell>
          <cell r="AL176">
            <v>0</v>
          </cell>
          <cell r="AM176" t="str">
            <v/>
          </cell>
          <cell r="AN176">
            <v>0</v>
          </cell>
          <cell r="AO176" t="str">
            <v/>
          </cell>
          <cell r="AP176">
            <v>7499.04</v>
          </cell>
          <cell r="AQ176">
            <v>0</v>
          </cell>
          <cell r="AS176">
            <v>7499.04</v>
          </cell>
          <cell r="AT176">
            <v>0</v>
          </cell>
          <cell r="AU176">
            <v>0</v>
          </cell>
          <cell r="AV176">
            <v>7499.04</v>
          </cell>
          <cell r="AW176">
            <v>0</v>
          </cell>
          <cell r="AY176">
            <v>1874.76</v>
          </cell>
          <cell r="AZ176">
            <v>2249.71</v>
          </cell>
          <cell r="BA176">
            <v>0</v>
          </cell>
          <cell r="BB176">
            <v>0</v>
          </cell>
          <cell r="BC176">
            <v>0</v>
          </cell>
          <cell r="BD176">
            <v>0</v>
          </cell>
          <cell r="BE176">
            <v>2249.712</v>
          </cell>
        </row>
        <row r="177">
          <cell r="C177">
            <v>1145</v>
          </cell>
          <cell r="D177" t="str">
            <v>43/45 ROME</v>
          </cell>
          <cell r="E177" t="str">
            <v>43/45 rue de rome</v>
          </cell>
          <cell r="F177">
            <v>75008</v>
          </cell>
          <cell r="G177" t="str">
            <v>PARIS</v>
          </cell>
          <cell r="H177">
            <v>2</v>
          </cell>
          <cell r="I177">
            <v>2</v>
          </cell>
          <cell r="J177">
            <v>7</v>
          </cell>
          <cell r="K177">
            <v>35</v>
          </cell>
          <cell r="L177">
            <v>2</v>
          </cell>
          <cell r="M177">
            <v>1</v>
          </cell>
          <cell r="N177">
            <v>0</v>
          </cell>
          <cell r="Q177">
            <v>2769.75</v>
          </cell>
          <cell r="R177">
            <v>1140.6500000000001</v>
          </cell>
          <cell r="AA177">
            <v>98.7</v>
          </cell>
          <cell r="AB177">
            <v>4009.1</v>
          </cell>
          <cell r="AC177">
            <v>85.01</v>
          </cell>
          <cell r="AF177">
            <v>0</v>
          </cell>
          <cell r="AG177" t="str">
            <v/>
          </cell>
          <cell r="AH177">
            <v>3910.4</v>
          </cell>
          <cell r="AI177">
            <v>111.73</v>
          </cell>
          <cell r="AJ177">
            <v>0</v>
          </cell>
          <cell r="AK177" t="str">
            <v/>
          </cell>
          <cell r="AL177">
            <v>0</v>
          </cell>
          <cell r="AM177" t="str">
            <v/>
          </cell>
          <cell r="AN177">
            <v>98.7</v>
          </cell>
          <cell r="AO177">
            <v>2.82</v>
          </cell>
          <cell r="AP177">
            <v>4009.1</v>
          </cell>
          <cell r="AQ177">
            <v>0</v>
          </cell>
          <cell r="AS177">
            <v>4026.1707940479996</v>
          </cell>
          <cell r="AT177">
            <v>0</v>
          </cell>
          <cell r="AU177">
            <v>101.622099369</v>
          </cell>
          <cell r="AV177">
            <v>4127.7928934169995</v>
          </cell>
          <cell r="AW177">
            <v>118.6928934169996</v>
          </cell>
          <cell r="AY177">
            <v>1006.54</v>
          </cell>
          <cell r="AZ177">
            <v>1207.8499999999999</v>
          </cell>
          <cell r="BA177">
            <v>0</v>
          </cell>
          <cell r="BB177">
            <v>0</v>
          </cell>
          <cell r="BC177">
            <v>25.41</v>
          </cell>
          <cell r="BD177">
            <v>30.49</v>
          </cell>
          <cell r="BE177">
            <v>1238.3399999999999</v>
          </cell>
        </row>
        <row r="178">
          <cell r="C178">
            <v>1147</v>
          </cell>
          <cell r="D178" t="str">
            <v>24/30 RUE LAURE DIEBOLD</v>
          </cell>
          <cell r="E178" t="str">
            <v>24/30 rue laure diebold - zac beaujon (lot 5)</v>
          </cell>
          <cell r="F178">
            <v>75008</v>
          </cell>
          <cell r="G178" t="str">
            <v>PARIS</v>
          </cell>
          <cell r="H178">
            <v>2</v>
          </cell>
          <cell r="I178">
            <v>2</v>
          </cell>
          <cell r="J178">
            <v>5</v>
          </cell>
          <cell r="K178">
            <v>32</v>
          </cell>
          <cell r="L178">
            <v>2</v>
          </cell>
          <cell r="M178">
            <v>4</v>
          </cell>
          <cell r="N178">
            <v>0</v>
          </cell>
          <cell r="O178">
            <v>4943.4000000000005</v>
          </cell>
          <cell r="P178">
            <v>813.8</v>
          </cell>
          <cell r="Q178">
            <v>5376.8</v>
          </cell>
          <cell r="R178">
            <v>1040.04</v>
          </cell>
          <cell r="T178">
            <v>0</v>
          </cell>
          <cell r="AA178">
            <v>90.2</v>
          </cell>
          <cell r="AB178">
            <v>12264.240000000002</v>
          </cell>
          <cell r="AC178">
            <v>774.3</v>
          </cell>
          <cell r="AF178">
            <v>5757.2000000000007</v>
          </cell>
          <cell r="AG178">
            <v>179.91</v>
          </cell>
          <cell r="AH178">
            <v>6416.84</v>
          </cell>
          <cell r="AI178">
            <v>200.53</v>
          </cell>
          <cell r="AJ178">
            <v>0</v>
          </cell>
          <cell r="AK178" t="str">
            <v/>
          </cell>
          <cell r="AL178">
            <v>0</v>
          </cell>
          <cell r="AM178" t="str">
            <v/>
          </cell>
          <cell r="AN178">
            <v>90.2</v>
          </cell>
          <cell r="AO178">
            <v>2.82</v>
          </cell>
          <cell r="AP178">
            <v>12264.240000000002</v>
          </cell>
          <cell r="AQ178">
            <v>0</v>
          </cell>
          <cell r="AS178">
            <v>12534.463045614801</v>
          </cell>
          <cell r="AT178">
            <v>0</v>
          </cell>
          <cell r="AU178">
            <v>92.870449473999997</v>
          </cell>
          <cell r="AV178">
            <v>12627.3334950888</v>
          </cell>
          <cell r="AW178">
            <v>363.09349508879859</v>
          </cell>
          <cell r="AY178">
            <v>3133.62</v>
          </cell>
          <cell r="AZ178">
            <v>3760.34</v>
          </cell>
          <cell r="BA178">
            <v>0</v>
          </cell>
          <cell r="BB178">
            <v>0</v>
          </cell>
          <cell r="BC178">
            <v>23.22</v>
          </cell>
          <cell r="BD178">
            <v>27.86</v>
          </cell>
          <cell r="BE178">
            <v>3788.2079999999996</v>
          </cell>
        </row>
        <row r="179">
          <cell r="C179">
            <v>1149</v>
          </cell>
          <cell r="D179" t="str">
            <v>RUE DE CALAIS (7)</v>
          </cell>
          <cell r="E179" t="str">
            <v>7 rue de calais</v>
          </cell>
          <cell r="F179">
            <v>75009</v>
          </cell>
          <cell r="G179" t="str">
            <v>PARIS</v>
          </cell>
          <cell r="H179">
            <v>2</v>
          </cell>
          <cell r="I179">
            <v>2</v>
          </cell>
          <cell r="J179" t="str">
            <v>6+5</v>
          </cell>
          <cell r="K179">
            <v>22</v>
          </cell>
          <cell r="L179">
            <v>0</v>
          </cell>
          <cell r="M179">
            <v>1</v>
          </cell>
          <cell r="N179">
            <v>0</v>
          </cell>
          <cell r="O179">
            <v>6353.4</v>
          </cell>
          <cell r="Q179">
            <v>2444</v>
          </cell>
          <cell r="AA179">
            <v>62</v>
          </cell>
          <cell r="AB179">
            <v>8859.4</v>
          </cell>
          <cell r="AC179">
            <v>504.07</v>
          </cell>
          <cell r="AF179">
            <v>6353.4</v>
          </cell>
          <cell r="AG179">
            <v>288.79000000000002</v>
          </cell>
          <cell r="AH179">
            <v>2444</v>
          </cell>
          <cell r="AI179">
            <v>111.09</v>
          </cell>
          <cell r="AJ179">
            <v>0</v>
          </cell>
          <cell r="AK179" t="str">
            <v/>
          </cell>
          <cell r="AL179">
            <v>0</v>
          </cell>
          <cell r="AM179" t="str">
            <v/>
          </cell>
          <cell r="AN179">
            <v>62</v>
          </cell>
          <cell r="AO179">
            <v>2.82</v>
          </cell>
          <cell r="AP179">
            <v>8859.4</v>
          </cell>
          <cell r="AQ179">
            <v>0</v>
          </cell>
          <cell r="AS179">
            <v>9057.8546807379989</v>
          </cell>
          <cell r="AT179">
            <v>0</v>
          </cell>
          <cell r="AU179">
            <v>63.835563939999993</v>
          </cell>
          <cell r="AV179">
            <v>9121.6902446779986</v>
          </cell>
          <cell r="AW179">
            <v>262.290244677999</v>
          </cell>
          <cell r="AY179">
            <v>2264.46</v>
          </cell>
          <cell r="AZ179">
            <v>2717.35</v>
          </cell>
          <cell r="BA179">
            <v>0</v>
          </cell>
          <cell r="BB179">
            <v>0</v>
          </cell>
          <cell r="BC179">
            <v>15.96</v>
          </cell>
          <cell r="BD179">
            <v>19.149999999999999</v>
          </cell>
          <cell r="BE179">
            <v>2736.5039999999999</v>
          </cell>
        </row>
        <row r="180">
          <cell r="C180">
            <v>1150</v>
          </cell>
          <cell r="D180" t="str">
            <v>83-85 RUE DU BAC</v>
          </cell>
          <cell r="E180" t="str">
            <v>83-85 rue du Bac</v>
          </cell>
          <cell r="F180">
            <v>75007</v>
          </cell>
          <cell r="G180" t="str">
            <v>PARIS</v>
          </cell>
          <cell r="H180">
            <v>1</v>
          </cell>
          <cell r="K180">
            <v>10</v>
          </cell>
          <cell r="O180">
            <v>2598</v>
          </cell>
          <cell r="Q180">
            <v>4156.7999999999993</v>
          </cell>
          <cell r="AB180">
            <v>6754.7999999999993</v>
          </cell>
          <cell r="AF180">
            <v>2598</v>
          </cell>
          <cell r="AG180">
            <v>259.8</v>
          </cell>
          <cell r="AH180">
            <v>4156.7999999999993</v>
          </cell>
          <cell r="AI180">
            <v>415.68</v>
          </cell>
          <cell r="AJ180">
            <v>0</v>
          </cell>
          <cell r="AK180" t="str">
            <v/>
          </cell>
          <cell r="AL180">
            <v>0</v>
          </cell>
          <cell r="AM180" t="str">
            <v/>
          </cell>
          <cell r="AN180">
            <v>0</v>
          </cell>
          <cell r="AO180" t="str">
            <v/>
          </cell>
          <cell r="AP180">
            <v>6754.7999999999993</v>
          </cell>
          <cell r="AQ180">
            <v>0</v>
          </cell>
          <cell r="AS180">
            <v>6954.7817306759989</v>
          </cell>
          <cell r="AT180">
            <v>0</v>
          </cell>
          <cell r="AU180">
            <v>0</v>
          </cell>
          <cell r="AV180">
            <v>6954.7817306759989</v>
          </cell>
          <cell r="AW180">
            <v>199.98173067599964</v>
          </cell>
          <cell r="AY180">
            <v>1738.7</v>
          </cell>
          <cell r="AZ180">
            <v>2086.44</v>
          </cell>
          <cell r="BA180">
            <v>0</v>
          </cell>
          <cell r="BB180">
            <v>0</v>
          </cell>
          <cell r="BC180">
            <v>0</v>
          </cell>
          <cell r="BD180">
            <v>0</v>
          </cell>
          <cell r="BE180">
            <v>2086.44</v>
          </cell>
        </row>
        <row r="181">
          <cell r="C181">
            <v>1151</v>
          </cell>
          <cell r="D181" t="str">
            <v>4 RUE DE LILLE</v>
          </cell>
          <cell r="E181" t="str">
            <v>4 rue de Lille</v>
          </cell>
          <cell r="F181">
            <v>75007</v>
          </cell>
          <cell r="G181" t="str">
            <v>PARIS</v>
          </cell>
          <cell r="H181">
            <v>1</v>
          </cell>
          <cell r="K181">
            <v>18</v>
          </cell>
          <cell r="L181">
            <v>1</v>
          </cell>
          <cell r="N181">
            <v>0</v>
          </cell>
          <cell r="O181">
            <v>6840</v>
          </cell>
          <cell r="Q181">
            <v>6240</v>
          </cell>
          <cell r="AB181">
            <v>13080</v>
          </cell>
          <cell r="AF181">
            <v>6840</v>
          </cell>
          <cell r="AG181">
            <v>380</v>
          </cell>
          <cell r="AH181">
            <v>6240</v>
          </cell>
          <cell r="AI181">
            <v>346.67</v>
          </cell>
          <cell r="AJ181">
            <v>0</v>
          </cell>
          <cell r="AK181" t="str">
            <v/>
          </cell>
          <cell r="AL181">
            <v>0</v>
          </cell>
          <cell r="AM181" t="str">
            <v/>
          </cell>
          <cell r="AN181">
            <v>0</v>
          </cell>
          <cell r="AO181" t="str">
            <v/>
          </cell>
          <cell r="AP181">
            <v>13080</v>
          </cell>
          <cell r="AQ181">
            <v>0</v>
          </cell>
          <cell r="AS181">
            <v>13467.244779599998</v>
          </cell>
          <cell r="AT181">
            <v>0</v>
          </cell>
          <cell r="AU181">
            <v>0</v>
          </cell>
          <cell r="AV181">
            <v>13467.244779599998</v>
          </cell>
          <cell r="AW181">
            <v>387.24477959999786</v>
          </cell>
          <cell r="AY181">
            <v>3366.81</v>
          </cell>
          <cell r="AZ181">
            <v>4040.17</v>
          </cell>
          <cell r="BA181">
            <v>0</v>
          </cell>
          <cell r="BB181">
            <v>0</v>
          </cell>
          <cell r="BC181">
            <v>0</v>
          </cell>
          <cell r="BD181">
            <v>0</v>
          </cell>
          <cell r="BE181">
            <v>4040.1719999999996</v>
          </cell>
        </row>
        <row r="182">
          <cell r="C182">
            <v>1157</v>
          </cell>
          <cell r="D182" t="str">
            <v>11 BERGERE</v>
          </cell>
          <cell r="E182" t="str">
            <v>11 rue Bergère</v>
          </cell>
          <cell r="F182">
            <v>75009</v>
          </cell>
          <cell r="G182" t="str">
            <v>PARIS</v>
          </cell>
          <cell r="H182">
            <v>2</v>
          </cell>
          <cell r="J182">
            <v>6</v>
          </cell>
          <cell r="K182">
            <v>25</v>
          </cell>
          <cell r="L182">
            <v>0</v>
          </cell>
          <cell r="M182">
            <v>6</v>
          </cell>
          <cell r="O182">
            <v>6204.12</v>
          </cell>
          <cell r="Q182">
            <v>5200</v>
          </cell>
          <cell r="R182">
            <v>1040</v>
          </cell>
          <cell r="AA182">
            <v>84.6</v>
          </cell>
          <cell r="AB182">
            <v>12528.72</v>
          </cell>
          <cell r="AC182">
            <v>0</v>
          </cell>
          <cell r="AF182">
            <v>6204.12</v>
          </cell>
          <cell r="AG182">
            <v>248.16</v>
          </cell>
          <cell r="AH182">
            <v>6240</v>
          </cell>
          <cell r="AI182">
            <v>249.6</v>
          </cell>
          <cell r="AJ182">
            <v>0</v>
          </cell>
          <cell r="AK182" t="str">
            <v/>
          </cell>
          <cell r="AL182">
            <v>0</v>
          </cell>
          <cell r="AM182" t="str">
            <v/>
          </cell>
          <cell r="AN182">
            <v>84.6</v>
          </cell>
          <cell r="AO182">
            <v>3.38</v>
          </cell>
          <cell r="AP182">
            <v>12528.72</v>
          </cell>
          <cell r="AQ182">
            <v>0</v>
          </cell>
          <cell r="AS182">
            <v>12812.538998984399</v>
          </cell>
          <cell r="AT182">
            <v>0</v>
          </cell>
          <cell r="AU182">
            <v>87.104656601999991</v>
          </cell>
          <cell r="AV182">
            <v>12899.643655586398</v>
          </cell>
          <cell r="AW182">
            <v>370.92365558639904</v>
          </cell>
          <cell r="AY182">
            <v>3203.13</v>
          </cell>
          <cell r="AZ182">
            <v>3843.76</v>
          </cell>
          <cell r="BA182">
            <v>0</v>
          </cell>
          <cell r="BB182">
            <v>0</v>
          </cell>
          <cell r="BC182">
            <v>21.78</v>
          </cell>
          <cell r="BD182">
            <v>26.14</v>
          </cell>
          <cell r="BE182">
            <v>3869.8920000000003</v>
          </cell>
        </row>
        <row r="183">
          <cell r="C183">
            <v>1159</v>
          </cell>
          <cell r="D183" t="str">
            <v>49 GERGOVIE</v>
          </cell>
          <cell r="E183" t="str">
            <v>49 rue de Gergovie // 105 rue Raymond Losserand</v>
          </cell>
          <cell r="F183">
            <v>75014</v>
          </cell>
          <cell r="G183" t="str">
            <v>PARIS</v>
          </cell>
          <cell r="H183">
            <v>4</v>
          </cell>
          <cell r="K183">
            <v>26</v>
          </cell>
          <cell r="N183">
            <v>0</v>
          </cell>
          <cell r="O183">
            <v>8213.16</v>
          </cell>
          <cell r="Q183">
            <v>6687.24</v>
          </cell>
          <cell r="AA183">
            <v>36.72</v>
          </cell>
          <cell r="AB183">
            <v>14937.119999999999</v>
          </cell>
          <cell r="AC183">
            <v>0</v>
          </cell>
          <cell r="AF183">
            <v>8213.16</v>
          </cell>
          <cell r="AG183">
            <v>315.89</v>
          </cell>
          <cell r="AH183">
            <v>6687.24</v>
          </cell>
          <cell r="AI183">
            <v>257.2</v>
          </cell>
          <cell r="AJ183">
            <v>0</v>
          </cell>
          <cell r="AK183" t="str">
            <v/>
          </cell>
          <cell r="AL183">
            <v>0</v>
          </cell>
          <cell r="AM183" t="str">
            <v/>
          </cell>
          <cell r="AN183">
            <v>36.72</v>
          </cell>
          <cell r="AO183">
            <v>1.41</v>
          </cell>
          <cell r="AP183">
            <v>14937.119999999999</v>
          </cell>
          <cell r="AQ183">
            <v>0</v>
          </cell>
          <cell r="AS183">
            <v>15341.539305347998</v>
          </cell>
          <cell r="AT183">
            <v>0</v>
          </cell>
          <cell r="AU183">
            <v>37.807127546399997</v>
          </cell>
          <cell r="AV183">
            <v>15379.346432894399</v>
          </cell>
          <cell r="AW183">
            <v>442.2264328944002</v>
          </cell>
          <cell r="AY183">
            <v>3835.38</v>
          </cell>
          <cell r="AZ183">
            <v>4602.46</v>
          </cell>
          <cell r="BA183">
            <v>0</v>
          </cell>
          <cell r="BB183">
            <v>0</v>
          </cell>
          <cell r="BC183">
            <v>9.4499999999999993</v>
          </cell>
          <cell r="BD183">
            <v>11.34</v>
          </cell>
          <cell r="BE183">
            <v>4613.7959999999994</v>
          </cell>
        </row>
        <row r="184">
          <cell r="C184">
            <v>2005</v>
          </cell>
          <cell r="D184" t="str">
            <v>62 RUE SAINT SABIN</v>
          </cell>
          <cell r="E184" t="str">
            <v>62 rue saint sabin</v>
          </cell>
          <cell r="F184">
            <v>75011</v>
          </cell>
          <cell r="G184" t="str">
            <v>PARIS</v>
          </cell>
          <cell r="H184">
            <v>2</v>
          </cell>
          <cell r="I184">
            <v>2</v>
          </cell>
          <cell r="J184">
            <v>8</v>
          </cell>
          <cell r="K184">
            <v>12</v>
          </cell>
          <cell r="L184">
            <v>0</v>
          </cell>
          <cell r="M184">
            <v>1</v>
          </cell>
          <cell r="N184">
            <v>0</v>
          </cell>
          <cell r="O184">
            <v>2397.92</v>
          </cell>
          <cell r="Q184">
            <v>567.21600000000001</v>
          </cell>
          <cell r="Z184">
            <v>264</v>
          </cell>
          <cell r="AA184">
            <v>154</v>
          </cell>
          <cell r="AB184">
            <v>3383.136</v>
          </cell>
          <cell r="AC184">
            <v>189.54</v>
          </cell>
          <cell r="AF184">
            <v>2397.92</v>
          </cell>
          <cell r="AG184">
            <v>199.83</v>
          </cell>
          <cell r="AH184">
            <v>567.21600000000001</v>
          </cell>
          <cell r="AI184">
            <v>47.27</v>
          </cell>
          <cell r="AJ184">
            <v>0</v>
          </cell>
          <cell r="AK184" t="str">
            <v/>
          </cell>
          <cell r="AL184">
            <v>0</v>
          </cell>
          <cell r="AM184" t="str">
            <v/>
          </cell>
          <cell r="AN184">
            <v>418</v>
          </cell>
          <cell r="AO184">
            <v>34.83</v>
          </cell>
          <cell r="AP184">
            <v>3383.136</v>
          </cell>
          <cell r="AQ184">
            <v>0</v>
          </cell>
          <cell r="AS184">
            <v>2965.136</v>
          </cell>
          <cell r="AT184">
            <v>0</v>
          </cell>
          <cell r="AU184">
            <v>418</v>
          </cell>
          <cell r="AV184">
            <v>3383.136</v>
          </cell>
          <cell r="AW184">
            <v>0</v>
          </cell>
          <cell r="AY184">
            <v>741.28</v>
          </cell>
          <cell r="AZ184">
            <v>889.54</v>
          </cell>
          <cell r="BA184">
            <v>0</v>
          </cell>
          <cell r="BB184">
            <v>0</v>
          </cell>
          <cell r="BC184">
            <v>104.5</v>
          </cell>
          <cell r="BD184">
            <v>125.4</v>
          </cell>
          <cell r="BE184">
            <v>1014.9359999999999</v>
          </cell>
        </row>
        <row r="185">
          <cell r="C185">
            <v>2006</v>
          </cell>
          <cell r="D185" t="str">
            <v>CITE PHALSBOURG</v>
          </cell>
          <cell r="E185" t="str">
            <v>14/16/19 cite de phalsbourg</v>
          </cell>
          <cell r="F185">
            <v>75011</v>
          </cell>
          <cell r="G185" t="str">
            <v>PARIS</v>
          </cell>
          <cell r="H185">
            <v>4</v>
          </cell>
          <cell r="I185">
            <v>4</v>
          </cell>
          <cell r="J185">
            <v>16</v>
          </cell>
          <cell r="K185">
            <v>43</v>
          </cell>
          <cell r="L185">
            <v>3</v>
          </cell>
          <cell r="M185">
            <v>4</v>
          </cell>
          <cell r="N185">
            <v>51</v>
          </cell>
          <cell r="R185">
            <v>643.45000000000005</v>
          </cell>
          <cell r="S185">
            <v>881.28</v>
          </cell>
          <cell r="Z185">
            <v>924</v>
          </cell>
          <cell r="AA185">
            <v>616</v>
          </cell>
          <cell r="AB185">
            <v>3064.73</v>
          </cell>
          <cell r="AC185">
            <v>171.7</v>
          </cell>
          <cell r="AF185">
            <v>0</v>
          </cell>
          <cell r="AG185" t="str">
            <v/>
          </cell>
          <cell r="AH185">
            <v>643.45000000000005</v>
          </cell>
          <cell r="AI185">
            <v>14.96</v>
          </cell>
          <cell r="AJ185">
            <v>0</v>
          </cell>
          <cell r="AK185" t="str">
            <v/>
          </cell>
          <cell r="AL185">
            <v>881.28</v>
          </cell>
          <cell r="AM185">
            <v>17.28</v>
          </cell>
          <cell r="AN185">
            <v>1540</v>
          </cell>
          <cell r="AO185">
            <v>35.81</v>
          </cell>
          <cell r="AP185">
            <v>3064.73</v>
          </cell>
          <cell r="AQ185">
            <v>0</v>
          </cell>
          <cell r="AS185">
            <v>643.45000000000005</v>
          </cell>
          <cell r="AT185">
            <v>881.28</v>
          </cell>
          <cell r="AU185">
            <v>1540</v>
          </cell>
          <cell r="AV185">
            <v>3064.73</v>
          </cell>
          <cell r="AW185">
            <v>0</v>
          </cell>
          <cell r="AY185">
            <v>160.86000000000001</v>
          </cell>
          <cell r="AZ185">
            <v>193.03</v>
          </cell>
          <cell r="BA185">
            <v>220.32</v>
          </cell>
          <cell r="BB185">
            <v>264.38</v>
          </cell>
          <cell r="BC185">
            <v>385</v>
          </cell>
          <cell r="BD185">
            <v>462</v>
          </cell>
          <cell r="BE185">
            <v>919.41600000000005</v>
          </cell>
        </row>
        <row r="186">
          <cell r="C186">
            <v>2007</v>
          </cell>
          <cell r="D186" t="str">
            <v>CHARONNE 33</v>
          </cell>
          <cell r="E186" t="str">
            <v>33 boulevard de charonne</v>
          </cell>
          <cell r="F186">
            <v>75011</v>
          </cell>
          <cell r="G186" t="str">
            <v>PARIS</v>
          </cell>
          <cell r="H186">
            <v>1</v>
          </cell>
          <cell r="I186">
            <v>1</v>
          </cell>
          <cell r="J186">
            <v>6</v>
          </cell>
          <cell r="K186">
            <v>10</v>
          </cell>
          <cell r="L186">
            <v>1</v>
          </cell>
          <cell r="M186">
            <v>1</v>
          </cell>
          <cell r="N186">
            <v>0</v>
          </cell>
          <cell r="O186">
            <v>4521.58</v>
          </cell>
          <cell r="P186">
            <v>578.05999999999995</v>
          </cell>
          <cell r="Q186">
            <v>924.89</v>
          </cell>
          <cell r="Z186">
            <v>264</v>
          </cell>
          <cell r="AA186">
            <v>77</v>
          </cell>
          <cell r="AB186">
            <v>6365.53</v>
          </cell>
          <cell r="AC186">
            <v>356.61</v>
          </cell>
          <cell r="AF186">
            <v>5099.6399999999994</v>
          </cell>
          <cell r="AG186">
            <v>509.96</v>
          </cell>
          <cell r="AH186">
            <v>924.89</v>
          </cell>
          <cell r="AI186">
            <v>92.49</v>
          </cell>
          <cell r="AJ186">
            <v>0</v>
          </cell>
          <cell r="AK186" t="str">
            <v/>
          </cell>
          <cell r="AL186">
            <v>0</v>
          </cell>
          <cell r="AM186" t="str">
            <v/>
          </cell>
          <cell r="AN186">
            <v>341</v>
          </cell>
          <cell r="AO186">
            <v>34.1</v>
          </cell>
          <cell r="AP186">
            <v>6365.53</v>
          </cell>
          <cell r="AQ186">
            <v>0</v>
          </cell>
          <cell r="AS186">
            <v>6024.53</v>
          </cell>
          <cell r="AT186">
            <v>0</v>
          </cell>
          <cell r="AU186">
            <v>341</v>
          </cell>
          <cell r="AV186">
            <v>6365.53</v>
          </cell>
          <cell r="AW186">
            <v>0</v>
          </cell>
          <cell r="AY186">
            <v>1506.13</v>
          </cell>
          <cell r="AZ186">
            <v>1807.36</v>
          </cell>
          <cell r="BA186">
            <v>0</v>
          </cell>
          <cell r="BB186">
            <v>0</v>
          </cell>
          <cell r="BC186">
            <v>85.25</v>
          </cell>
          <cell r="BD186">
            <v>102.3</v>
          </cell>
          <cell r="BE186">
            <v>1909.6559999999999</v>
          </cell>
        </row>
        <row r="187">
          <cell r="C187">
            <v>2008</v>
          </cell>
          <cell r="D187" t="str">
            <v>DAUNAY</v>
          </cell>
          <cell r="E187" t="str">
            <v>10 impasse daunay</v>
          </cell>
          <cell r="F187">
            <v>75011</v>
          </cell>
          <cell r="G187" t="str">
            <v>PARIS</v>
          </cell>
          <cell r="H187">
            <v>1</v>
          </cell>
          <cell r="I187">
            <v>1</v>
          </cell>
          <cell r="J187">
            <v>3</v>
          </cell>
          <cell r="K187">
            <v>24</v>
          </cell>
          <cell r="L187">
            <v>1</v>
          </cell>
          <cell r="M187">
            <v>1</v>
          </cell>
          <cell r="N187">
            <v>28</v>
          </cell>
          <cell r="O187">
            <v>1993.12</v>
          </cell>
          <cell r="P187">
            <v>421.26480000000009</v>
          </cell>
          <cell r="Q187">
            <v>1685.0592000000004</v>
          </cell>
          <cell r="S187">
            <v>522.54719999999998</v>
          </cell>
          <cell r="Z187">
            <v>528</v>
          </cell>
          <cell r="AA187">
            <v>154</v>
          </cell>
          <cell r="AB187">
            <v>5303.9912000000004</v>
          </cell>
          <cell r="AC187">
            <v>297.14</v>
          </cell>
          <cell r="AF187">
            <v>2414.3847999999998</v>
          </cell>
          <cell r="AG187">
            <v>100.6</v>
          </cell>
          <cell r="AH187">
            <v>1685.0592000000004</v>
          </cell>
          <cell r="AI187">
            <v>70.209999999999994</v>
          </cell>
          <cell r="AJ187">
            <v>0</v>
          </cell>
          <cell r="AK187" t="str">
            <v/>
          </cell>
          <cell r="AL187">
            <v>522.54719999999998</v>
          </cell>
          <cell r="AM187">
            <v>18.66</v>
          </cell>
          <cell r="AN187">
            <v>682</v>
          </cell>
          <cell r="AO187">
            <v>28.42</v>
          </cell>
          <cell r="AP187">
            <v>5303.9912000000004</v>
          </cell>
          <cell r="AQ187">
            <v>0</v>
          </cell>
          <cell r="AS187">
            <v>4099.4440000000004</v>
          </cell>
          <cell r="AT187">
            <v>522.54719999999998</v>
          </cell>
          <cell r="AU187">
            <v>682</v>
          </cell>
          <cell r="AV187">
            <v>5303.9912000000004</v>
          </cell>
          <cell r="AW187">
            <v>0</v>
          </cell>
          <cell r="AY187">
            <v>1024.8599999999999</v>
          </cell>
          <cell r="AZ187">
            <v>1229.83</v>
          </cell>
          <cell r="BA187">
            <v>130.63999999999999</v>
          </cell>
          <cell r="BB187">
            <v>156.77000000000001</v>
          </cell>
          <cell r="BC187">
            <v>170.5</v>
          </cell>
          <cell r="BD187">
            <v>204.6</v>
          </cell>
          <cell r="BE187">
            <v>1591.2</v>
          </cell>
        </row>
        <row r="188">
          <cell r="C188">
            <v>2009</v>
          </cell>
          <cell r="D188" t="str">
            <v>GODEFROY CAVAIGNAC</v>
          </cell>
          <cell r="E188" t="str">
            <v>32/36 rue godefroy cavaignac</v>
          </cell>
          <cell r="F188">
            <v>75011</v>
          </cell>
          <cell r="G188" t="str">
            <v>PARIS</v>
          </cell>
          <cell r="H188">
            <v>2</v>
          </cell>
          <cell r="I188">
            <v>2</v>
          </cell>
          <cell r="J188">
            <v>12</v>
          </cell>
          <cell r="K188">
            <v>29</v>
          </cell>
          <cell r="L188">
            <v>2</v>
          </cell>
          <cell r="M188">
            <v>2</v>
          </cell>
          <cell r="N188">
            <v>31</v>
          </cell>
          <cell r="Q188">
            <v>2339.8000000000002</v>
          </cell>
          <cell r="R188">
            <v>467.96</v>
          </cell>
          <cell r="S188">
            <v>535.67999999999995</v>
          </cell>
          <cell r="Z188">
            <v>660</v>
          </cell>
          <cell r="AA188">
            <v>154</v>
          </cell>
          <cell r="AB188">
            <v>4157.4400000000005</v>
          </cell>
          <cell r="AC188">
            <v>101.83</v>
          </cell>
          <cell r="AF188">
            <v>0</v>
          </cell>
          <cell r="AG188" t="str">
            <v/>
          </cell>
          <cell r="AH188">
            <v>2807.76</v>
          </cell>
          <cell r="AI188">
            <v>96.82</v>
          </cell>
          <cell r="AJ188">
            <v>0</v>
          </cell>
          <cell r="AK188" t="str">
            <v/>
          </cell>
          <cell r="AL188">
            <v>535.67999999999995</v>
          </cell>
          <cell r="AM188">
            <v>17.28</v>
          </cell>
          <cell r="AN188">
            <v>814</v>
          </cell>
          <cell r="AO188">
            <v>28.07</v>
          </cell>
          <cell r="AP188">
            <v>4157.4400000000005</v>
          </cell>
          <cell r="AQ188">
            <v>0</v>
          </cell>
          <cell r="AS188">
            <v>2807.76</v>
          </cell>
          <cell r="AT188">
            <v>535.67999999999995</v>
          </cell>
          <cell r="AU188">
            <v>814</v>
          </cell>
          <cell r="AV188">
            <v>4157.4400000000005</v>
          </cell>
          <cell r="AW188">
            <v>0</v>
          </cell>
          <cell r="AY188">
            <v>701.94</v>
          </cell>
          <cell r="AZ188">
            <v>842.33</v>
          </cell>
          <cell r="BA188">
            <v>133.91999999999999</v>
          </cell>
          <cell r="BB188">
            <v>160.69999999999999</v>
          </cell>
          <cell r="BC188">
            <v>203.5</v>
          </cell>
          <cell r="BD188">
            <v>244.2</v>
          </cell>
          <cell r="BE188">
            <v>1247.2320000000002</v>
          </cell>
        </row>
        <row r="189">
          <cell r="C189">
            <v>2010</v>
          </cell>
          <cell r="D189" t="str">
            <v>CHARONNE (122)</v>
          </cell>
          <cell r="E189" t="str">
            <v>122 rue de charonne</v>
          </cell>
          <cell r="F189">
            <v>75011</v>
          </cell>
          <cell r="G189" t="str">
            <v>PARIS</v>
          </cell>
          <cell r="H189">
            <v>2</v>
          </cell>
          <cell r="I189">
            <v>1</v>
          </cell>
          <cell r="J189">
            <v>3</v>
          </cell>
          <cell r="K189">
            <v>6</v>
          </cell>
          <cell r="L189">
            <v>0</v>
          </cell>
          <cell r="M189">
            <v>1</v>
          </cell>
          <cell r="N189">
            <v>0</v>
          </cell>
          <cell r="O189">
            <v>1431.45</v>
          </cell>
          <cell r="Q189">
            <v>337.08959999999996</v>
          </cell>
          <cell r="Z189">
            <v>264</v>
          </cell>
          <cell r="AA189">
            <v>77</v>
          </cell>
          <cell r="AB189">
            <v>2109.5396000000001</v>
          </cell>
          <cell r="AC189">
            <v>118.18</v>
          </cell>
          <cell r="AF189">
            <v>1431.45</v>
          </cell>
          <cell r="AG189">
            <v>238.58</v>
          </cell>
          <cell r="AH189">
            <v>337.08959999999996</v>
          </cell>
          <cell r="AI189">
            <v>56.18</v>
          </cell>
          <cell r="AJ189">
            <v>0</v>
          </cell>
          <cell r="AK189" t="str">
            <v/>
          </cell>
          <cell r="AL189">
            <v>0</v>
          </cell>
          <cell r="AM189" t="str">
            <v/>
          </cell>
          <cell r="AN189">
            <v>341</v>
          </cell>
          <cell r="AO189">
            <v>56.83</v>
          </cell>
          <cell r="AP189">
            <v>2109.5396000000001</v>
          </cell>
          <cell r="AQ189">
            <v>0</v>
          </cell>
          <cell r="AS189">
            <v>1768.5396000000001</v>
          </cell>
          <cell r="AT189">
            <v>0</v>
          </cell>
          <cell r="AU189">
            <v>341</v>
          </cell>
          <cell r="AV189">
            <v>2109.5396000000001</v>
          </cell>
          <cell r="AW189">
            <v>0</v>
          </cell>
          <cell r="AY189">
            <v>442.13</v>
          </cell>
          <cell r="AZ189">
            <v>530.55999999999995</v>
          </cell>
          <cell r="BA189">
            <v>0</v>
          </cell>
          <cell r="BB189">
            <v>0</v>
          </cell>
          <cell r="BC189">
            <v>85.25</v>
          </cell>
          <cell r="BD189">
            <v>102.3</v>
          </cell>
          <cell r="BE189">
            <v>632.85599999999999</v>
          </cell>
        </row>
        <row r="190">
          <cell r="C190">
            <v>2011</v>
          </cell>
          <cell r="D190" t="str">
            <v>SAINT SEBASTIEN</v>
          </cell>
          <cell r="E190" t="str">
            <v>20 impasse saint sebastien</v>
          </cell>
          <cell r="F190">
            <v>75011</v>
          </cell>
          <cell r="G190" t="str">
            <v>PARIS</v>
          </cell>
          <cell r="H190">
            <v>1</v>
          </cell>
          <cell r="I190">
            <v>1</v>
          </cell>
          <cell r="J190">
            <v>3</v>
          </cell>
          <cell r="K190">
            <v>5</v>
          </cell>
          <cell r="L190">
            <v>0</v>
          </cell>
          <cell r="M190">
            <v>1</v>
          </cell>
          <cell r="N190">
            <v>0</v>
          </cell>
          <cell r="O190">
            <v>1458.2138399999999</v>
          </cell>
          <cell r="Q190">
            <v>449.45279999999997</v>
          </cell>
          <cell r="Z190">
            <v>264</v>
          </cell>
          <cell r="AA190">
            <v>77</v>
          </cell>
          <cell r="AB190">
            <v>2248.6666399999999</v>
          </cell>
          <cell r="AC190">
            <v>125.98</v>
          </cell>
          <cell r="AF190">
            <v>1458.2138399999999</v>
          </cell>
          <cell r="AG190">
            <v>291.64</v>
          </cell>
          <cell r="AH190">
            <v>449.45279999999997</v>
          </cell>
          <cell r="AI190">
            <v>89.89</v>
          </cell>
          <cell r="AJ190">
            <v>0</v>
          </cell>
          <cell r="AK190" t="str">
            <v/>
          </cell>
          <cell r="AL190">
            <v>0</v>
          </cell>
          <cell r="AM190" t="str">
            <v/>
          </cell>
          <cell r="AN190">
            <v>341</v>
          </cell>
          <cell r="AO190">
            <v>68.2</v>
          </cell>
          <cell r="AP190">
            <v>2248.6666399999999</v>
          </cell>
          <cell r="AQ190">
            <v>0</v>
          </cell>
          <cell r="AS190">
            <v>1907.6666399999999</v>
          </cell>
          <cell r="AT190">
            <v>0</v>
          </cell>
          <cell r="AU190">
            <v>341</v>
          </cell>
          <cell r="AV190">
            <v>2248.6666399999999</v>
          </cell>
          <cell r="AW190">
            <v>0</v>
          </cell>
          <cell r="AY190">
            <v>476.92</v>
          </cell>
          <cell r="AZ190">
            <v>572.29999999999995</v>
          </cell>
          <cell r="BA190">
            <v>0</v>
          </cell>
          <cell r="BB190">
            <v>0</v>
          </cell>
          <cell r="BC190">
            <v>85.25</v>
          </cell>
          <cell r="BD190">
            <v>102.3</v>
          </cell>
          <cell r="BE190">
            <v>674.60400000000004</v>
          </cell>
        </row>
        <row r="191">
          <cell r="C191">
            <v>2012</v>
          </cell>
          <cell r="D191" t="str">
            <v>1/3 RUE BASFROI</v>
          </cell>
          <cell r="E191" t="str">
            <v>1/3 rue basfroi/69 rue de charonne</v>
          </cell>
          <cell r="F191">
            <v>75011</v>
          </cell>
          <cell r="G191" t="str">
            <v>PARIS</v>
          </cell>
          <cell r="H191">
            <v>1</v>
          </cell>
          <cell r="I191">
            <v>1</v>
          </cell>
          <cell r="J191">
            <v>3</v>
          </cell>
          <cell r="K191">
            <v>13</v>
          </cell>
          <cell r="L191">
            <v>0</v>
          </cell>
          <cell r="M191">
            <v>1</v>
          </cell>
          <cell r="N191">
            <v>0</v>
          </cell>
          <cell r="O191">
            <v>1876.9806000000001</v>
          </cell>
          <cell r="Q191">
            <v>926.64</v>
          </cell>
          <cell r="Z191">
            <v>264</v>
          </cell>
          <cell r="AA191">
            <v>77</v>
          </cell>
          <cell r="AB191">
            <v>3144.6206000000002</v>
          </cell>
          <cell r="AC191">
            <v>176.17</v>
          </cell>
          <cell r="AF191">
            <v>1876.9806000000001</v>
          </cell>
          <cell r="AG191">
            <v>144.38</v>
          </cell>
          <cell r="AH191">
            <v>926.64</v>
          </cell>
          <cell r="AI191">
            <v>71.28</v>
          </cell>
          <cell r="AJ191">
            <v>0</v>
          </cell>
          <cell r="AK191" t="str">
            <v/>
          </cell>
          <cell r="AL191">
            <v>0</v>
          </cell>
          <cell r="AM191" t="str">
            <v/>
          </cell>
          <cell r="AN191">
            <v>341</v>
          </cell>
          <cell r="AO191">
            <v>26.23</v>
          </cell>
          <cell r="AP191">
            <v>3144.6206000000002</v>
          </cell>
          <cell r="AQ191">
            <v>0</v>
          </cell>
          <cell r="AS191">
            <v>2803.6206000000002</v>
          </cell>
          <cell r="AT191">
            <v>0</v>
          </cell>
          <cell r="AU191">
            <v>341</v>
          </cell>
          <cell r="AV191">
            <v>3144.6206000000002</v>
          </cell>
          <cell r="AW191">
            <v>0</v>
          </cell>
          <cell r="AY191">
            <v>700.91</v>
          </cell>
          <cell r="AZ191">
            <v>841.09</v>
          </cell>
          <cell r="BA191">
            <v>0</v>
          </cell>
          <cell r="BB191">
            <v>0</v>
          </cell>
          <cell r="BC191">
            <v>85.25</v>
          </cell>
          <cell r="BD191">
            <v>102.3</v>
          </cell>
          <cell r="BE191">
            <v>943.39199999999994</v>
          </cell>
        </row>
        <row r="192">
          <cell r="C192">
            <v>2013</v>
          </cell>
          <cell r="D192" t="str">
            <v>CHARONNE (76)</v>
          </cell>
          <cell r="E192" t="str">
            <v>76 rue de charonne</v>
          </cell>
          <cell r="F192">
            <v>75011</v>
          </cell>
          <cell r="G192" t="str">
            <v>PARIS</v>
          </cell>
          <cell r="H192">
            <v>1</v>
          </cell>
          <cell r="I192">
            <v>1</v>
          </cell>
          <cell r="J192">
            <v>5</v>
          </cell>
          <cell r="K192">
            <v>9</v>
          </cell>
          <cell r="L192">
            <v>1</v>
          </cell>
          <cell r="M192">
            <v>1</v>
          </cell>
          <cell r="N192">
            <v>0</v>
          </cell>
          <cell r="O192">
            <v>1337.0526</v>
          </cell>
          <cell r="P192">
            <v>202.87799999999999</v>
          </cell>
          <cell r="Q192">
            <v>324.60479999999995</v>
          </cell>
          <cell r="Z192">
            <v>264</v>
          </cell>
          <cell r="AA192">
            <v>77</v>
          </cell>
          <cell r="AB192">
            <v>2205.5353999999998</v>
          </cell>
          <cell r="AC192">
            <v>123.56</v>
          </cell>
          <cell r="AF192">
            <v>1539.9305999999999</v>
          </cell>
          <cell r="AG192">
            <v>171.1</v>
          </cell>
          <cell r="AH192">
            <v>324.60479999999995</v>
          </cell>
          <cell r="AI192">
            <v>36.07</v>
          </cell>
          <cell r="AJ192">
            <v>0</v>
          </cell>
          <cell r="AK192" t="str">
            <v/>
          </cell>
          <cell r="AL192">
            <v>0</v>
          </cell>
          <cell r="AM192" t="str">
            <v/>
          </cell>
          <cell r="AN192">
            <v>341</v>
          </cell>
          <cell r="AO192">
            <v>37.89</v>
          </cell>
          <cell r="AP192">
            <v>2205.5353999999998</v>
          </cell>
          <cell r="AQ192">
            <v>0</v>
          </cell>
          <cell r="AS192">
            <v>1864.5353999999998</v>
          </cell>
          <cell r="AT192">
            <v>0</v>
          </cell>
          <cell r="AU192">
            <v>341</v>
          </cell>
          <cell r="AV192">
            <v>2205.5353999999998</v>
          </cell>
          <cell r="AW192">
            <v>0</v>
          </cell>
          <cell r="AY192">
            <v>466.13</v>
          </cell>
          <cell r="AZ192">
            <v>559.36</v>
          </cell>
          <cell r="BA192">
            <v>0</v>
          </cell>
          <cell r="BB192">
            <v>0</v>
          </cell>
          <cell r="BC192">
            <v>85.25</v>
          </cell>
          <cell r="BD192">
            <v>102.3</v>
          </cell>
          <cell r="BE192">
            <v>661.65599999999995</v>
          </cell>
        </row>
        <row r="193">
          <cell r="C193">
            <v>2014</v>
          </cell>
          <cell r="D193" t="str">
            <v>4 RUE EMILE LEPEU</v>
          </cell>
          <cell r="E193" t="str">
            <v>4 rue emile lepeu</v>
          </cell>
          <cell r="F193">
            <v>75011</v>
          </cell>
          <cell r="G193" t="str">
            <v>PARIS</v>
          </cell>
          <cell r="H193">
            <v>2</v>
          </cell>
          <cell r="I193">
            <v>2</v>
          </cell>
          <cell r="J193">
            <v>3</v>
          </cell>
          <cell r="K193">
            <v>20</v>
          </cell>
          <cell r="L193">
            <v>1</v>
          </cell>
          <cell r="M193">
            <v>1</v>
          </cell>
          <cell r="N193">
            <v>14</v>
          </cell>
          <cell r="O193">
            <v>1918.8</v>
          </cell>
          <cell r="Q193">
            <v>4797</v>
          </cell>
          <cell r="S193">
            <v>411.26</v>
          </cell>
          <cell r="AA193">
            <v>154</v>
          </cell>
          <cell r="AB193">
            <v>7281.06</v>
          </cell>
          <cell r="AC193">
            <v>87.46</v>
          </cell>
          <cell r="AF193">
            <v>1918.8</v>
          </cell>
          <cell r="AG193">
            <v>95.94</v>
          </cell>
          <cell r="AH193">
            <v>4797</v>
          </cell>
          <cell r="AI193">
            <v>239.85</v>
          </cell>
          <cell r="AJ193">
            <v>0</v>
          </cell>
          <cell r="AK193" t="str">
            <v/>
          </cell>
          <cell r="AL193">
            <v>411.26</v>
          </cell>
          <cell r="AM193">
            <v>29.38</v>
          </cell>
          <cell r="AN193">
            <v>154</v>
          </cell>
          <cell r="AO193">
            <v>7.7</v>
          </cell>
          <cell r="AP193">
            <v>7281.06</v>
          </cell>
          <cell r="AQ193">
            <v>0</v>
          </cell>
          <cell r="AS193">
            <v>6715.8</v>
          </cell>
          <cell r="AT193">
            <v>411.26</v>
          </cell>
          <cell r="AU193">
            <v>154</v>
          </cell>
          <cell r="AV193">
            <v>7281.06</v>
          </cell>
          <cell r="AW193">
            <v>0</v>
          </cell>
          <cell r="AY193">
            <v>1678.95</v>
          </cell>
          <cell r="AZ193">
            <v>2014.74</v>
          </cell>
          <cell r="BA193">
            <v>102.82</v>
          </cell>
          <cell r="BB193">
            <v>123.38</v>
          </cell>
          <cell r="BC193">
            <v>38.5</v>
          </cell>
          <cell r="BD193">
            <v>46.2</v>
          </cell>
          <cell r="BE193">
            <v>2184.3240000000001</v>
          </cell>
        </row>
        <row r="194">
          <cell r="C194">
            <v>2015</v>
          </cell>
          <cell r="D194" t="str">
            <v>NANETTES-BLUETS</v>
          </cell>
          <cell r="E194" t="str">
            <v>15/17 rue des nanettes-26/28/30 rue des bluets</v>
          </cell>
          <cell r="F194">
            <v>75011</v>
          </cell>
          <cell r="G194" t="str">
            <v>PARIS</v>
          </cell>
          <cell r="H194">
            <v>4</v>
          </cell>
          <cell r="I194">
            <v>4</v>
          </cell>
          <cell r="J194">
            <v>20</v>
          </cell>
          <cell r="K194">
            <v>78</v>
          </cell>
          <cell r="L194">
            <v>4</v>
          </cell>
          <cell r="M194">
            <v>4</v>
          </cell>
          <cell r="N194">
            <v>79</v>
          </cell>
          <cell r="R194">
            <v>1101.08</v>
          </cell>
          <cell r="S194">
            <v>1365.12</v>
          </cell>
          <cell r="Z194">
            <v>1584</v>
          </cell>
          <cell r="AA194">
            <v>154</v>
          </cell>
          <cell r="AB194">
            <v>4204.2</v>
          </cell>
          <cell r="AC194">
            <v>235.52</v>
          </cell>
          <cell r="AF194">
            <v>0</v>
          </cell>
          <cell r="AG194" t="str">
            <v/>
          </cell>
          <cell r="AH194">
            <v>1101.08</v>
          </cell>
          <cell r="AI194">
            <v>14.12</v>
          </cell>
          <cell r="AJ194">
            <v>0</v>
          </cell>
          <cell r="AK194" t="str">
            <v/>
          </cell>
          <cell r="AL194">
            <v>1365.12</v>
          </cell>
          <cell r="AM194">
            <v>17.28</v>
          </cell>
          <cell r="AN194">
            <v>1738</v>
          </cell>
          <cell r="AO194">
            <v>22.28</v>
          </cell>
          <cell r="AP194">
            <v>4204.2</v>
          </cell>
          <cell r="AQ194">
            <v>0</v>
          </cell>
          <cell r="AS194">
            <v>1101.08</v>
          </cell>
          <cell r="AT194">
            <v>1365.12</v>
          </cell>
          <cell r="AU194">
            <v>1738</v>
          </cell>
          <cell r="AV194">
            <v>4204.2</v>
          </cell>
          <cell r="AW194">
            <v>0</v>
          </cell>
          <cell r="AY194">
            <v>275.27</v>
          </cell>
          <cell r="AZ194">
            <v>330.32</v>
          </cell>
          <cell r="BA194">
            <v>341.28</v>
          </cell>
          <cell r="BB194">
            <v>409.54</v>
          </cell>
          <cell r="BC194">
            <v>434.5</v>
          </cell>
          <cell r="BD194">
            <v>521.4</v>
          </cell>
          <cell r="BE194">
            <v>1261.26</v>
          </cell>
        </row>
        <row r="195">
          <cell r="C195">
            <v>2016</v>
          </cell>
          <cell r="D195" t="str">
            <v>ALLEE VERTE</v>
          </cell>
          <cell r="E195" t="str">
            <v>1 allee verte</v>
          </cell>
          <cell r="F195">
            <v>75011</v>
          </cell>
          <cell r="G195" t="str">
            <v>PARIS</v>
          </cell>
          <cell r="H195">
            <v>1</v>
          </cell>
          <cell r="I195">
            <v>1</v>
          </cell>
          <cell r="J195">
            <v>3</v>
          </cell>
          <cell r="K195">
            <v>6</v>
          </cell>
          <cell r="L195">
            <v>1</v>
          </cell>
          <cell r="M195">
            <v>1</v>
          </cell>
          <cell r="N195">
            <v>0</v>
          </cell>
          <cell r="O195">
            <v>1170.3</v>
          </cell>
          <cell r="P195">
            <v>241.89299999999997</v>
          </cell>
          <cell r="Q195">
            <v>387.02879999999999</v>
          </cell>
          <cell r="Z195">
            <v>264</v>
          </cell>
          <cell r="AA195">
            <v>77</v>
          </cell>
          <cell r="AB195">
            <v>2140.2218000000003</v>
          </cell>
          <cell r="AC195">
            <v>119.9</v>
          </cell>
          <cell r="AF195">
            <v>1412.193</v>
          </cell>
          <cell r="AG195">
            <v>235.37</v>
          </cell>
          <cell r="AH195">
            <v>387.02879999999999</v>
          </cell>
          <cell r="AI195">
            <v>64.5</v>
          </cell>
          <cell r="AJ195">
            <v>0</v>
          </cell>
          <cell r="AK195" t="str">
            <v/>
          </cell>
          <cell r="AL195">
            <v>0</v>
          </cell>
          <cell r="AM195" t="str">
            <v/>
          </cell>
          <cell r="AN195">
            <v>341</v>
          </cell>
          <cell r="AO195">
            <v>56.83</v>
          </cell>
          <cell r="AP195">
            <v>2140.2218000000003</v>
          </cell>
          <cell r="AQ195">
            <v>0</v>
          </cell>
          <cell r="AS195">
            <v>1799.2218</v>
          </cell>
          <cell r="AT195">
            <v>0</v>
          </cell>
          <cell r="AU195">
            <v>341</v>
          </cell>
          <cell r="AV195">
            <v>2140.2218000000003</v>
          </cell>
          <cell r="AW195">
            <v>0</v>
          </cell>
          <cell r="AY195">
            <v>449.81</v>
          </cell>
          <cell r="AZ195">
            <v>539.77</v>
          </cell>
          <cell r="BA195">
            <v>0</v>
          </cell>
          <cell r="BB195">
            <v>0</v>
          </cell>
          <cell r="BC195">
            <v>85.25</v>
          </cell>
          <cell r="BD195">
            <v>102.3</v>
          </cell>
          <cell r="BE195">
            <v>642.07199999999989</v>
          </cell>
        </row>
        <row r="196">
          <cell r="C196">
            <v>2019</v>
          </cell>
          <cell r="D196" t="str">
            <v>2/4 E. RENARD - PONIATOWSKI</v>
          </cell>
          <cell r="E196" t="str">
            <v>104 boulevard poniatowski-2/4 place edouard renard</v>
          </cell>
          <cell r="F196">
            <v>75012</v>
          </cell>
          <cell r="G196" t="str">
            <v>PARIS</v>
          </cell>
          <cell r="H196">
            <v>3</v>
          </cell>
          <cell r="I196">
            <v>3</v>
          </cell>
          <cell r="J196">
            <v>36</v>
          </cell>
          <cell r="K196">
            <v>126</v>
          </cell>
          <cell r="L196">
            <v>9</v>
          </cell>
          <cell r="M196">
            <v>1</v>
          </cell>
          <cell r="N196">
            <v>0</v>
          </cell>
          <cell r="R196">
            <v>3345.33</v>
          </cell>
          <cell r="U196">
            <v>945.24</v>
          </cell>
          <cell r="AA196">
            <v>103.428</v>
          </cell>
          <cell r="AB196">
            <v>4393.9979999999996</v>
          </cell>
          <cell r="AC196">
            <v>162</v>
          </cell>
          <cell r="AF196">
            <v>0</v>
          </cell>
          <cell r="AG196" t="str">
            <v/>
          </cell>
          <cell r="AH196">
            <v>4290.57</v>
          </cell>
          <cell r="AI196">
            <v>34.049999999999997</v>
          </cell>
          <cell r="AJ196">
            <v>0</v>
          </cell>
          <cell r="AK196" t="str">
            <v/>
          </cell>
          <cell r="AL196">
            <v>0</v>
          </cell>
          <cell r="AM196" t="str">
            <v/>
          </cell>
          <cell r="AN196">
            <v>103.428</v>
          </cell>
          <cell r="AO196">
            <v>0.82</v>
          </cell>
          <cell r="AP196">
            <v>4393.9979999999996</v>
          </cell>
          <cell r="AQ196">
            <v>0</v>
          </cell>
          <cell r="AS196">
            <v>4290.57</v>
          </cell>
          <cell r="AT196">
            <v>0</v>
          </cell>
          <cell r="AU196">
            <v>103.428</v>
          </cell>
          <cell r="AV196">
            <v>4393.9979999999996</v>
          </cell>
          <cell r="AW196">
            <v>0</v>
          </cell>
          <cell r="AY196">
            <v>1072.6400000000001</v>
          </cell>
          <cell r="AZ196">
            <v>1287.17</v>
          </cell>
          <cell r="BA196">
            <v>0</v>
          </cell>
          <cell r="BB196">
            <v>0</v>
          </cell>
          <cell r="BC196">
            <v>25.86</v>
          </cell>
          <cell r="BD196">
            <v>31.03</v>
          </cell>
          <cell r="BE196">
            <v>1318.2</v>
          </cell>
        </row>
        <row r="197">
          <cell r="C197">
            <v>2020</v>
          </cell>
          <cell r="D197" t="str">
            <v>CHARLES DELECLUZE</v>
          </cell>
          <cell r="E197" t="str">
            <v>1 rue charles delecluze</v>
          </cell>
          <cell r="F197">
            <v>75011</v>
          </cell>
          <cell r="G197" t="str">
            <v>PARIS</v>
          </cell>
          <cell r="H197">
            <v>1</v>
          </cell>
          <cell r="I197">
            <v>1</v>
          </cell>
          <cell r="J197">
            <v>7</v>
          </cell>
          <cell r="K197">
            <v>18</v>
          </cell>
          <cell r="L197">
            <v>1</v>
          </cell>
          <cell r="M197">
            <v>1</v>
          </cell>
          <cell r="N197">
            <v>0</v>
          </cell>
          <cell r="O197">
            <v>0</v>
          </cell>
          <cell r="P197">
            <v>0</v>
          </cell>
          <cell r="Q197">
            <v>2339.8000000000002</v>
          </cell>
          <cell r="R197">
            <v>467.96</v>
          </cell>
          <cell r="Z197">
            <v>396</v>
          </cell>
          <cell r="AA197">
            <v>154</v>
          </cell>
          <cell r="AB197">
            <v>3357.76</v>
          </cell>
          <cell r="AC197">
            <v>57.03</v>
          </cell>
          <cell r="AF197">
            <v>0</v>
          </cell>
          <cell r="AG197" t="str">
            <v/>
          </cell>
          <cell r="AH197">
            <v>2807.76</v>
          </cell>
          <cell r="AI197">
            <v>155.99</v>
          </cell>
          <cell r="AJ197">
            <v>0</v>
          </cell>
          <cell r="AK197" t="str">
            <v/>
          </cell>
          <cell r="AL197">
            <v>0</v>
          </cell>
          <cell r="AM197" t="str">
            <v/>
          </cell>
          <cell r="AN197">
            <v>550</v>
          </cell>
          <cell r="AO197">
            <v>30.56</v>
          </cell>
          <cell r="AP197">
            <v>3357.76</v>
          </cell>
          <cell r="AQ197">
            <v>0</v>
          </cell>
          <cell r="AS197">
            <v>2807.76</v>
          </cell>
          <cell r="AT197">
            <v>0</v>
          </cell>
          <cell r="AU197">
            <v>550</v>
          </cell>
          <cell r="AV197">
            <v>3357.76</v>
          </cell>
          <cell r="AW197">
            <v>0</v>
          </cell>
          <cell r="AY197">
            <v>701.94</v>
          </cell>
          <cell r="AZ197">
            <v>842.33</v>
          </cell>
          <cell r="BA197">
            <v>0</v>
          </cell>
          <cell r="BB197">
            <v>0</v>
          </cell>
          <cell r="BC197">
            <v>137.5</v>
          </cell>
          <cell r="BD197">
            <v>165</v>
          </cell>
          <cell r="BE197">
            <v>1007.328</v>
          </cell>
        </row>
        <row r="198">
          <cell r="C198">
            <v>2021</v>
          </cell>
          <cell r="D198" t="str">
            <v>PORTE DOREE</v>
          </cell>
          <cell r="E198" t="str">
            <v>14/16/18/20 boulevard soult-7 rue ernest lefebure</v>
          </cell>
          <cell r="F198">
            <v>75012</v>
          </cell>
          <cell r="G198" t="str">
            <v>PARIS</v>
          </cell>
          <cell r="H198">
            <v>3</v>
          </cell>
          <cell r="I198">
            <v>12</v>
          </cell>
          <cell r="J198">
            <v>128</v>
          </cell>
          <cell r="K198">
            <v>468</v>
          </cell>
          <cell r="L198">
            <v>16</v>
          </cell>
          <cell r="M198">
            <v>5</v>
          </cell>
          <cell r="N198">
            <v>0</v>
          </cell>
          <cell r="R198">
            <v>4460.45</v>
          </cell>
          <cell r="U198">
            <v>945.24</v>
          </cell>
          <cell r="AA198">
            <v>413.71199999999999</v>
          </cell>
          <cell r="AB198">
            <v>5819.402</v>
          </cell>
          <cell r="AC198">
            <v>232</v>
          </cell>
          <cell r="AF198">
            <v>0</v>
          </cell>
          <cell r="AG198" t="str">
            <v/>
          </cell>
          <cell r="AH198">
            <v>5405.69</v>
          </cell>
          <cell r="AI198">
            <v>11.55</v>
          </cell>
          <cell r="AJ198">
            <v>0</v>
          </cell>
          <cell r="AK198" t="str">
            <v/>
          </cell>
          <cell r="AL198">
            <v>0</v>
          </cell>
          <cell r="AM198" t="str">
            <v/>
          </cell>
          <cell r="AN198">
            <v>413.71199999999999</v>
          </cell>
          <cell r="AO198">
            <v>0.88</v>
          </cell>
          <cell r="AP198">
            <v>5819.402</v>
          </cell>
          <cell r="AQ198">
            <v>0</v>
          </cell>
          <cell r="AS198">
            <v>5405.69</v>
          </cell>
          <cell r="AT198">
            <v>0</v>
          </cell>
          <cell r="AU198">
            <v>413.71199999999999</v>
          </cell>
          <cell r="AV198">
            <v>5819.402</v>
          </cell>
          <cell r="AW198">
            <v>0</v>
          </cell>
          <cell r="AY198">
            <v>1351.42</v>
          </cell>
          <cell r="AZ198">
            <v>1621.7</v>
          </cell>
          <cell r="BA198">
            <v>0</v>
          </cell>
          <cell r="BB198">
            <v>0</v>
          </cell>
          <cell r="BC198">
            <v>103.43</v>
          </cell>
          <cell r="BD198">
            <v>124.12</v>
          </cell>
          <cell r="BE198">
            <v>1745.8200000000002</v>
          </cell>
        </row>
        <row r="199">
          <cell r="C199">
            <v>2022</v>
          </cell>
          <cell r="D199" t="str">
            <v>SIBUET I</v>
          </cell>
          <cell r="E199" t="str">
            <v>36 rue sibuet (esc. 10 a 12)</v>
          </cell>
          <cell r="F199">
            <v>75012</v>
          </cell>
          <cell r="G199" t="str">
            <v>PARIS</v>
          </cell>
          <cell r="H199">
            <v>1</v>
          </cell>
          <cell r="I199">
            <v>3</v>
          </cell>
          <cell r="J199">
            <v>18</v>
          </cell>
          <cell r="K199">
            <v>59</v>
          </cell>
          <cell r="L199">
            <v>3</v>
          </cell>
          <cell r="M199">
            <v>1</v>
          </cell>
          <cell r="N199">
            <v>0</v>
          </cell>
          <cell r="R199">
            <v>1672.67</v>
          </cell>
          <cell r="U199">
            <v>945.24</v>
          </cell>
          <cell r="AA199">
            <v>103.428</v>
          </cell>
          <cell r="AB199">
            <v>2721.3379999999997</v>
          </cell>
          <cell r="AC199">
            <v>84</v>
          </cell>
          <cell r="AF199">
            <v>0</v>
          </cell>
          <cell r="AG199" t="str">
            <v/>
          </cell>
          <cell r="AH199">
            <v>2617.91</v>
          </cell>
          <cell r="AI199">
            <v>44.37</v>
          </cell>
          <cell r="AJ199">
            <v>0</v>
          </cell>
          <cell r="AK199" t="str">
            <v/>
          </cell>
          <cell r="AL199">
            <v>0</v>
          </cell>
          <cell r="AM199" t="str">
            <v/>
          </cell>
          <cell r="AN199">
            <v>103.428</v>
          </cell>
          <cell r="AO199">
            <v>1.75</v>
          </cell>
          <cell r="AP199">
            <v>2721.3379999999997</v>
          </cell>
          <cell r="AQ199">
            <v>0</v>
          </cell>
          <cell r="AS199">
            <v>2617.91</v>
          </cell>
          <cell r="AT199">
            <v>0</v>
          </cell>
          <cell r="AU199">
            <v>103.428</v>
          </cell>
          <cell r="AV199">
            <v>2721.3379999999997</v>
          </cell>
          <cell r="AW199">
            <v>0</v>
          </cell>
          <cell r="AY199">
            <v>654.48</v>
          </cell>
          <cell r="AZ199">
            <v>785.38</v>
          </cell>
          <cell r="BA199">
            <v>0</v>
          </cell>
          <cell r="BB199">
            <v>0</v>
          </cell>
          <cell r="BC199">
            <v>25.86</v>
          </cell>
          <cell r="BD199">
            <v>31.03</v>
          </cell>
          <cell r="BE199">
            <v>816.40800000000002</v>
          </cell>
        </row>
        <row r="200">
          <cell r="C200">
            <v>2023</v>
          </cell>
          <cell r="D200" t="str">
            <v>SIBUET II</v>
          </cell>
          <cell r="E200" t="str">
            <v>36 rue sibuet</v>
          </cell>
          <cell r="F200">
            <v>75012</v>
          </cell>
          <cell r="G200" t="str">
            <v>PARIS</v>
          </cell>
          <cell r="H200">
            <v>2</v>
          </cell>
          <cell r="I200">
            <v>7</v>
          </cell>
          <cell r="J200">
            <v>80</v>
          </cell>
          <cell r="K200">
            <v>224</v>
          </cell>
          <cell r="L200">
            <v>9</v>
          </cell>
          <cell r="M200">
            <v>3</v>
          </cell>
          <cell r="N200">
            <v>17</v>
          </cell>
          <cell r="R200">
            <v>3345.33</v>
          </cell>
          <cell r="U200">
            <v>945.24</v>
          </cell>
          <cell r="AA200">
            <v>241.33200000000002</v>
          </cell>
          <cell r="AB200">
            <v>4531.902</v>
          </cell>
          <cell r="AC200">
            <v>174.21</v>
          </cell>
          <cell r="AF200">
            <v>0</v>
          </cell>
          <cell r="AG200" t="str">
            <v/>
          </cell>
          <cell r="AH200">
            <v>4290.57</v>
          </cell>
          <cell r="AI200">
            <v>19.149999999999999</v>
          </cell>
          <cell r="AJ200">
            <v>0</v>
          </cell>
          <cell r="AK200" t="str">
            <v/>
          </cell>
          <cell r="AL200">
            <v>0</v>
          </cell>
          <cell r="AM200" t="str">
            <v/>
          </cell>
          <cell r="AN200">
            <v>241.33200000000002</v>
          </cell>
          <cell r="AO200">
            <v>1.08</v>
          </cell>
          <cell r="AP200">
            <v>4531.902</v>
          </cell>
          <cell r="AQ200">
            <v>0</v>
          </cell>
          <cell r="AS200">
            <v>4290.57</v>
          </cell>
          <cell r="AT200">
            <v>0</v>
          </cell>
          <cell r="AU200">
            <v>241.33200000000002</v>
          </cell>
          <cell r="AV200">
            <v>4531.902</v>
          </cell>
          <cell r="AW200">
            <v>0</v>
          </cell>
          <cell r="AY200">
            <v>1072.6400000000001</v>
          </cell>
          <cell r="AZ200">
            <v>1287.17</v>
          </cell>
          <cell r="BA200">
            <v>0</v>
          </cell>
          <cell r="BB200">
            <v>0</v>
          </cell>
          <cell r="BC200">
            <v>60.33</v>
          </cell>
          <cell r="BD200">
            <v>72.400000000000006</v>
          </cell>
          <cell r="BE200">
            <v>1359.5640000000001</v>
          </cell>
        </row>
        <row r="201">
          <cell r="C201">
            <v>2024</v>
          </cell>
          <cell r="D201" t="str">
            <v>SAINT NICOLAS</v>
          </cell>
          <cell r="E201" t="str">
            <v>3 rue saint nicolas</v>
          </cell>
          <cell r="F201">
            <v>75012</v>
          </cell>
          <cell r="G201" t="str">
            <v>PARIS</v>
          </cell>
          <cell r="H201">
            <v>1</v>
          </cell>
          <cell r="I201">
            <v>1</v>
          </cell>
          <cell r="J201">
            <v>4</v>
          </cell>
          <cell r="K201">
            <v>17</v>
          </cell>
          <cell r="L201">
            <v>1</v>
          </cell>
          <cell r="M201">
            <v>1</v>
          </cell>
          <cell r="N201">
            <v>19</v>
          </cell>
          <cell r="O201">
            <v>6322.44</v>
          </cell>
          <cell r="Q201">
            <v>3125.91</v>
          </cell>
          <cell r="S201">
            <v>330</v>
          </cell>
          <cell r="U201">
            <v>1890.48</v>
          </cell>
          <cell r="AA201">
            <v>34.475999999999999</v>
          </cell>
          <cell r="AB201">
            <v>11703.305999999999</v>
          </cell>
          <cell r="AC201">
            <v>176.99</v>
          </cell>
          <cell r="AF201">
            <v>6322.44</v>
          </cell>
          <cell r="AG201">
            <v>371.91</v>
          </cell>
          <cell r="AH201">
            <v>5016.3899999999994</v>
          </cell>
          <cell r="AI201">
            <v>295.08</v>
          </cell>
          <cell r="AJ201">
            <v>0</v>
          </cell>
          <cell r="AK201" t="str">
            <v/>
          </cell>
          <cell r="AL201">
            <v>330</v>
          </cell>
          <cell r="AM201">
            <v>17.37</v>
          </cell>
          <cell r="AN201">
            <v>34.475999999999999</v>
          </cell>
          <cell r="AO201">
            <v>2.0299999999999998</v>
          </cell>
          <cell r="AP201">
            <v>11703.305999999999</v>
          </cell>
          <cell r="AQ201">
            <v>0</v>
          </cell>
          <cell r="AS201">
            <v>11338.829999999998</v>
          </cell>
          <cell r="AT201">
            <v>330</v>
          </cell>
          <cell r="AU201">
            <v>34.475999999999999</v>
          </cell>
          <cell r="AV201">
            <v>11703.305999999999</v>
          </cell>
          <cell r="AW201">
            <v>0</v>
          </cell>
          <cell r="AY201">
            <v>2834.71</v>
          </cell>
          <cell r="AZ201">
            <v>3401.65</v>
          </cell>
          <cell r="BA201">
            <v>82.5</v>
          </cell>
          <cell r="BB201">
            <v>99</v>
          </cell>
          <cell r="BC201">
            <v>8.6199999999999992</v>
          </cell>
          <cell r="BD201">
            <v>10.34</v>
          </cell>
          <cell r="BE201">
            <v>3510.9959999999996</v>
          </cell>
        </row>
        <row r="202">
          <cell r="C202">
            <v>2025</v>
          </cell>
          <cell r="D202" t="str">
            <v>BERCY NATIVITE</v>
          </cell>
          <cell r="E202" t="str">
            <v>13 rue de la Nativité</v>
          </cell>
          <cell r="F202">
            <v>75012</v>
          </cell>
          <cell r="G202" t="str">
            <v>PARIS</v>
          </cell>
          <cell r="H202" t="str">
            <v>-</v>
          </cell>
          <cell r="I202" t="str">
            <v>-</v>
          </cell>
          <cell r="J202" t="str">
            <v>-</v>
          </cell>
          <cell r="K202">
            <v>79</v>
          </cell>
          <cell r="L202" t="str">
            <v>-</v>
          </cell>
          <cell r="M202">
            <v>2</v>
          </cell>
          <cell r="N202">
            <v>97</v>
          </cell>
          <cell r="S202">
            <v>2080.8000000000002</v>
          </cell>
          <cell r="AB202">
            <v>2080.8000000000002</v>
          </cell>
          <cell r="AC202">
            <v>104</v>
          </cell>
          <cell r="AF202">
            <v>0</v>
          </cell>
          <cell r="AG202" t="str">
            <v/>
          </cell>
          <cell r="AH202">
            <v>0</v>
          </cell>
          <cell r="AI202" t="str">
            <v/>
          </cell>
          <cell r="AJ202">
            <v>0</v>
          </cell>
          <cell r="AK202" t="str">
            <v/>
          </cell>
          <cell r="AL202">
            <v>2080.8000000000002</v>
          </cell>
          <cell r="AM202">
            <v>21.45</v>
          </cell>
          <cell r="AN202">
            <v>0</v>
          </cell>
          <cell r="AO202" t="str">
            <v/>
          </cell>
          <cell r="AP202">
            <v>2080.8000000000002</v>
          </cell>
          <cell r="AQ202">
            <v>0</v>
          </cell>
          <cell r="AS202">
            <v>0</v>
          </cell>
          <cell r="AT202">
            <v>2080.8000000000002</v>
          </cell>
          <cell r="AU202">
            <v>0</v>
          </cell>
          <cell r="AV202">
            <v>2080.8000000000002</v>
          </cell>
          <cell r="AW202">
            <v>0</v>
          </cell>
          <cell r="AY202">
            <v>0</v>
          </cell>
          <cell r="AZ202">
            <v>0</v>
          </cell>
          <cell r="BA202">
            <v>520.20000000000005</v>
          </cell>
          <cell r="BB202">
            <v>624.24</v>
          </cell>
          <cell r="BC202">
            <v>0</v>
          </cell>
          <cell r="BD202">
            <v>0</v>
          </cell>
          <cell r="BE202">
            <v>624.24</v>
          </cell>
        </row>
        <row r="203">
          <cell r="C203">
            <v>2026</v>
          </cell>
          <cell r="D203" t="str">
            <v>REUILLY</v>
          </cell>
          <cell r="E203" t="str">
            <v>22/26/28 rue antoine julien henard</v>
          </cell>
          <cell r="F203">
            <v>75012</v>
          </cell>
          <cell r="G203" t="str">
            <v>PARIS</v>
          </cell>
          <cell r="H203">
            <v>2</v>
          </cell>
          <cell r="I203">
            <v>2</v>
          </cell>
          <cell r="J203">
            <v>16</v>
          </cell>
          <cell r="K203">
            <v>47</v>
          </cell>
          <cell r="L203">
            <v>2</v>
          </cell>
          <cell r="M203">
            <v>2</v>
          </cell>
          <cell r="N203">
            <v>68</v>
          </cell>
          <cell r="Q203">
            <v>4486.08</v>
          </cell>
          <cell r="U203">
            <v>945.24</v>
          </cell>
          <cell r="AB203">
            <v>5431.32</v>
          </cell>
          <cell r="AC203">
            <v>713.99</v>
          </cell>
          <cell r="AF203">
            <v>0</v>
          </cell>
          <cell r="AG203" t="str">
            <v/>
          </cell>
          <cell r="AH203">
            <v>5431.32</v>
          </cell>
          <cell r="AI203">
            <v>115.56</v>
          </cell>
          <cell r="AJ203">
            <v>0</v>
          </cell>
          <cell r="AK203" t="str">
            <v/>
          </cell>
          <cell r="AL203">
            <v>0</v>
          </cell>
          <cell r="AM203" t="str">
            <v/>
          </cell>
          <cell r="AN203">
            <v>0</v>
          </cell>
          <cell r="AO203" t="str">
            <v/>
          </cell>
          <cell r="AP203">
            <v>5431.32</v>
          </cell>
          <cell r="AQ203">
            <v>0</v>
          </cell>
          <cell r="AS203">
            <v>5431.32</v>
          </cell>
          <cell r="AT203">
            <v>0</v>
          </cell>
          <cell r="AU203">
            <v>0</v>
          </cell>
          <cell r="AV203">
            <v>5431.32</v>
          </cell>
          <cell r="AW203">
            <v>0</v>
          </cell>
          <cell r="AY203">
            <v>1357.83</v>
          </cell>
          <cell r="AZ203">
            <v>1629.4</v>
          </cell>
          <cell r="BA203">
            <v>0</v>
          </cell>
          <cell r="BB203">
            <v>0</v>
          </cell>
          <cell r="BC203">
            <v>0</v>
          </cell>
          <cell r="BD203">
            <v>0</v>
          </cell>
          <cell r="BE203">
            <v>1629.396</v>
          </cell>
        </row>
        <row r="204">
          <cell r="C204">
            <v>2027</v>
          </cell>
          <cell r="D204" t="str">
            <v>BARON LE ROY</v>
          </cell>
          <cell r="E204" t="str">
            <v>32 rue baron le roy</v>
          </cell>
          <cell r="F204">
            <v>75012</v>
          </cell>
          <cell r="G204" t="str">
            <v>PARIS</v>
          </cell>
          <cell r="H204">
            <v>3</v>
          </cell>
          <cell r="I204">
            <v>3</v>
          </cell>
          <cell r="J204">
            <v>24</v>
          </cell>
          <cell r="K204">
            <v>79</v>
          </cell>
          <cell r="L204">
            <v>3</v>
          </cell>
          <cell r="M204">
            <v>1</v>
          </cell>
          <cell r="N204">
            <v>78</v>
          </cell>
          <cell r="R204">
            <v>2787.78</v>
          </cell>
          <cell r="S204">
            <v>1675</v>
          </cell>
          <cell r="U204">
            <v>945.24</v>
          </cell>
          <cell r="AA204">
            <v>103.428</v>
          </cell>
          <cell r="AB204">
            <v>5511.4480000000003</v>
          </cell>
          <cell r="AC204">
            <v>233.17</v>
          </cell>
          <cell r="AF204">
            <v>0</v>
          </cell>
          <cell r="AG204" t="str">
            <v/>
          </cell>
          <cell r="AH204">
            <v>3733.0200000000004</v>
          </cell>
          <cell r="AI204">
            <v>47.25</v>
          </cell>
          <cell r="AJ204">
            <v>0</v>
          </cell>
          <cell r="AK204" t="str">
            <v/>
          </cell>
          <cell r="AL204">
            <v>1675</v>
          </cell>
          <cell r="AM204">
            <v>21.47</v>
          </cell>
          <cell r="AN204">
            <v>103.428</v>
          </cell>
          <cell r="AO204">
            <v>1.31</v>
          </cell>
          <cell r="AP204">
            <v>5511.4480000000003</v>
          </cell>
          <cell r="AQ204">
            <v>0</v>
          </cell>
          <cell r="AS204">
            <v>3733.0200000000004</v>
          </cell>
          <cell r="AT204">
            <v>1675</v>
          </cell>
          <cell r="AU204">
            <v>103.428</v>
          </cell>
          <cell r="AV204">
            <v>5511.4480000000003</v>
          </cell>
          <cell r="AW204">
            <v>0</v>
          </cell>
          <cell r="AY204">
            <v>933.26</v>
          </cell>
          <cell r="AZ204">
            <v>1119.9100000000001</v>
          </cell>
          <cell r="BA204">
            <v>418.75</v>
          </cell>
          <cell r="BB204">
            <v>502.5</v>
          </cell>
          <cell r="BC204">
            <v>25.86</v>
          </cell>
          <cell r="BD204">
            <v>31.03</v>
          </cell>
          <cell r="BE204">
            <v>1653.4439999999997</v>
          </cell>
        </row>
        <row r="205">
          <cell r="C205">
            <v>2028</v>
          </cell>
          <cell r="D205" t="str">
            <v>54 TRUFFAUT - 12/14 LAME</v>
          </cell>
          <cell r="E205" t="str">
            <v>54/56 rue francois truffaut-12/14 rue gabriel lame</v>
          </cell>
          <cell r="F205">
            <v>75012</v>
          </cell>
          <cell r="G205" t="str">
            <v>PARIS</v>
          </cell>
          <cell r="H205">
            <v>4</v>
          </cell>
          <cell r="I205">
            <v>4</v>
          </cell>
          <cell r="J205">
            <v>26</v>
          </cell>
          <cell r="K205">
            <v>73</v>
          </cell>
          <cell r="L205">
            <v>4</v>
          </cell>
          <cell r="M205">
            <v>4</v>
          </cell>
          <cell r="N205">
            <v>79</v>
          </cell>
          <cell r="R205">
            <v>3345.33</v>
          </cell>
          <cell r="S205">
            <v>1695</v>
          </cell>
          <cell r="U205">
            <v>945.24</v>
          </cell>
          <cell r="AA205">
            <v>137.904</v>
          </cell>
          <cell r="AB205">
            <v>6123.4740000000002</v>
          </cell>
          <cell r="AC205">
            <v>162.33000000000001</v>
          </cell>
          <cell r="AF205">
            <v>0</v>
          </cell>
          <cell r="AG205" t="str">
            <v/>
          </cell>
          <cell r="AH205">
            <v>4290.57</v>
          </cell>
          <cell r="AI205">
            <v>58.77</v>
          </cell>
          <cell r="AJ205">
            <v>0</v>
          </cell>
          <cell r="AK205" t="str">
            <v/>
          </cell>
          <cell r="AL205">
            <v>1695</v>
          </cell>
          <cell r="AM205">
            <v>21.46</v>
          </cell>
          <cell r="AN205">
            <v>137.904</v>
          </cell>
          <cell r="AO205">
            <v>1.89</v>
          </cell>
          <cell r="AP205">
            <v>6123.4740000000002</v>
          </cell>
          <cell r="AQ205">
            <v>0</v>
          </cell>
          <cell r="AS205">
            <v>4290.57</v>
          </cell>
          <cell r="AT205">
            <v>1695</v>
          </cell>
          <cell r="AU205">
            <v>137.904</v>
          </cell>
          <cell r="AV205">
            <v>6123.4740000000002</v>
          </cell>
          <cell r="AW205">
            <v>0</v>
          </cell>
          <cell r="AY205">
            <v>1072.6400000000001</v>
          </cell>
          <cell r="AZ205">
            <v>1287.17</v>
          </cell>
          <cell r="BA205">
            <v>423.75</v>
          </cell>
          <cell r="BB205">
            <v>508.5</v>
          </cell>
          <cell r="BC205">
            <v>34.479999999999997</v>
          </cell>
          <cell r="BD205">
            <v>41.38</v>
          </cell>
          <cell r="BE205">
            <v>1837.0440000000001</v>
          </cell>
        </row>
        <row r="206">
          <cell r="C206">
            <v>2029</v>
          </cell>
          <cell r="D206" t="str">
            <v>59/61 PIROGUES - 2 LAME</v>
          </cell>
          <cell r="E206" t="str">
            <v>59/61 rue des pirogues de bercy-2 rue gabriel lame</v>
          </cell>
          <cell r="F206">
            <v>75012</v>
          </cell>
          <cell r="G206" t="str">
            <v>PARIS</v>
          </cell>
          <cell r="H206">
            <v>3</v>
          </cell>
          <cell r="I206">
            <v>2</v>
          </cell>
          <cell r="J206">
            <v>16</v>
          </cell>
          <cell r="K206">
            <v>57</v>
          </cell>
          <cell r="L206">
            <v>3</v>
          </cell>
          <cell r="M206">
            <v>2</v>
          </cell>
          <cell r="N206">
            <v>89</v>
          </cell>
          <cell r="R206">
            <v>2787.78</v>
          </cell>
          <cell r="S206">
            <v>1895</v>
          </cell>
          <cell r="U206">
            <v>945.24</v>
          </cell>
          <cell r="AA206">
            <v>68.951999999999998</v>
          </cell>
          <cell r="AB206">
            <v>5696.9720000000007</v>
          </cell>
          <cell r="AC206">
            <v>243.93</v>
          </cell>
          <cell r="AF206">
            <v>0</v>
          </cell>
          <cell r="AG206" t="str">
            <v/>
          </cell>
          <cell r="AH206">
            <v>3733.0200000000004</v>
          </cell>
          <cell r="AI206">
            <v>65.489999999999995</v>
          </cell>
          <cell r="AJ206">
            <v>0</v>
          </cell>
          <cell r="AK206" t="str">
            <v/>
          </cell>
          <cell r="AL206">
            <v>1895</v>
          </cell>
          <cell r="AM206">
            <v>21.29</v>
          </cell>
          <cell r="AN206">
            <v>68.951999999999998</v>
          </cell>
          <cell r="AO206">
            <v>1.21</v>
          </cell>
          <cell r="AP206">
            <v>5696.9720000000007</v>
          </cell>
          <cell r="AQ206">
            <v>0</v>
          </cell>
          <cell r="AS206">
            <v>3733.0200000000004</v>
          </cell>
          <cell r="AT206">
            <v>1895</v>
          </cell>
          <cell r="AU206">
            <v>68.951999999999998</v>
          </cell>
          <cell r="AV206">
            <v>5696.9720000000007</v>
          </cell>
          <cell r="AW206">
            <v>0</v>
          </cell>
          <cell r="AY206">
            <v>933.26</v>
          </cell>
          <cell r="AZ206">
            <v>1119.9100000000001</v>
          </cell>
          <cell r="BA206">
            <v>473.75</v>
          </cell>
          <cell r="BB206">
            <v>568.5</v>
          </cell>
          <cell r="BC206">
            <v>17.239999999999998</v>
          </cell>
          <cell r="BD206">
            <v>20.69</v>
          </cell>
          <cell r="BE206">
            <v>1709.1</v>
          </cell>
        </row>
        <row r="207">
          <cell r="C207">
            <v>2030</v>
          </cell>
          <cell r="D207" t="str">
            <v>RENDEZ-VOUS</v>
          </cell>
          <cell r="E207" t="str">
            <v>24 rue de rendez vous</v>
          </cell>
          <cell r="F207">
            <v>75012</v>
          </cell>
          <cell r="G207" t="str">
            <v>PARIS</v>
          </cell>
          <cell r="H207">
            <v>1</v>
          </cell>
          <cell r="I207">
            <v>1</v>
          </cell>
          <cell r="J207">
            <v>5</v>
          </cell>
          <cell r="K207">
            <v>9</v>
          </cell>
          <cell r="L207">
            <v>0</v>
          </cell>
          <cell r="M207">
            <v>1</v>
          </cell>
          <cell r="N207">
            <v>0</v>
          </cell>
          <cell r="O207">
            <v>0</v>
          </cell>
          <cell r="AB207">
            <v>0</v>
          </cell>
          <cell r="AC207">
            <v>0</v>
          </cell>
          <cell r="AF207">
            <v>0</v>
          </cell>
          <cell r="AG207" t="str">
            <v/>
          </cell>
          <cell r="AH207">
            <v>0</v>
          </cell>
          <cell r="AI207" t="str">
            <v/>
          </cell>
          <cell r="AJ207">
            <v>0</v>
          </cell>
          <cell r="AK207" t="str">
            <v/>
          </cell>
          <cell r="AL207">
            <v>0</v>
          </cell>
          <cell r="AM207" t="str">
            <v/>
          </cell>
          <cell r="AN207">
            <v>0</v>
          </cell>
          <cell r="AO207" t="str">
            <v/>
          </cell>
          <cell r="AP207">
            <v>0</v>
          </cell>
          <cell r="AQ207">
            <v>0</v>
          </cell>
          <cell r="AS207">
            <v>0</v>
          </cell>
          <cell r="AT207">
            <v>0</v>
          </cell>
          <cell r="AU207">
            <v>0</v>
          </cell>
          <cell r="AV207">
            <v>0</v>
          </cell>
          <cell r="AW207">
            <v>0</v>
          </cell>
          <cell r="AY207">
            <v>0</v>
          </cell>
          <cell r="AZ207">
            <v>0</v>
          </cell>
          <cell r="BA207">
            <v>0</v>
          </cell>
          <cell r="BB207">
            <v>0</v>
          </cell>
          <cell r="BC207">
            <v>0</v>
          </cell>
          <cell r="BD207">
            <v>0</v>
          </cell>
          <cell r="BE207">
            <v>0</v>
          </cell>
        </row>
        <row r="208">
          <cell r="C208">
            <v>2031</v>
          </cell>
          <cell r="D208" t="str">
            <v>DEBERGUE (6/11/11BIS)</v>
          </cell>
          <cell r="E208" t="str">
            <v>6/11/11bis cite debergue</v>
          </cell>
          <cell r="F208">
            <v>75012</v>
          </cell>
          <cell r="G208" t="str">
            <v>PARIS</v>
          </cell>
          <cell r="H208">
            <v>2</v>
          </cell>
          <cell r="I208">
            <v>3</v>
          </cell>
          <cell r="J208">
            <v>4</v>
          </cell>
          <cell r="K208">
            <v>12</v>
          </cell>
          <cell r="L208">
            <v>0</v>
          </cell>
          <cell r="M208">
            <v>1</v>
          </cell>
          <cell r="N208">
            <v>0</v>
          </cell>
          <cell r="O208">
            <v>3345.33</v>
          </cell>
          <cell r="Q208">
            <v>1672.67</v>
          </cell>
          <cell r="U208">
            <v>945.24</v>
          </cell>
          <cell r="AA208">
            <v>103.428</v>
          </cell>
          <cell r="AB208">
            <v>6066.6679999999997</v>
          </cell>
          <cell r="AC208">
            <v>318</v>
          </cell>
          <cell r="AF208">
            <v>3345.33</v>
          </cell>
          <cell r="AG208">
            <v>278.77999999999997</v>
          </cell>
          <cell r="AH208">
            <v>2617.91</v>
          </cell>
          <cell r="AI208">
            <v>218.16</v>
          </cell>
          <cell r="AJ208">
            <v>0</v>
          </cell>
          <cell r="AK208" t="str">
            <v/>
          </cell>
          <cell r="AL208">
            <v>0</v>
          </cell>
          <cell r="AM208" t="str">
            <v/>
          </cell>
          <cell r="AN208">
            <v>103.428</v>
          </cell>
          <cell r="AO208">
            <v>8.6199999999999992</v>
          </cell>
          <cell r="AP208">
            <v>6066.6679999999997</v>
          </cell>
          <cell r="AQ208">
            <v>0</v>
          </cell>
          <cell r="AS208">
            <v>5963.24</v>
          </cell>
          <cell r="AT208">
            <v>0</v>
          </cell>
          <cell r="AU208">
            <v>103.428</v>
          </cell>
          <cell r="AV208">
            <v>6066.6679999999997</v>
          </cell>
          <cell r="AW208">
            <v>0</v>
          </cell>
          <cell r="AY208">
            <v>1490.81</v>
          </cell>
          <cell r="AZ208">
            <v>1788.97</v>
          </cell>
          <cell r="BA208">
            <v>0</v>
          </cell>
          <cell r="BB208">
            <v>0</v>
          </cell>
          <cell r="BC208">
            <v>25.86</v>
          </cell>
          <cell r="BD208">
            <v>31.03</v>
          </cell>
          <cell r="BE208">
            <v>1820.0039999999997</v>
          </cell>
        </row>
        <row r="209">
          <cell r="C209">
            <v>2032</v>
          </cell>
          <cell r="D209" t="str">
            <v>DEBERGUE (3 &amp; 7)</v>
          </cell>
          <cell r="E209" t="str">
            <v>3/7 cite debergue</v>
          </cell>
          <cell r="F209">
            <v>75012</v>
          </cell>
          <cell r="G209" t="str">
            <v>PARIS</v>
          </cell>
          <cell r="H209">
            <v>2</v>
          </cell>
          <cell r="I209">
            <v>2</v>
          </cell>
          <cell r="J209">
            <v>4</v>
          </cell>
          <cell r="K209">
            <v>14</v>
          </cell>
          <cell r="L209">
            <v>0</v>
          </cell>
          <cell r="M209">
            <v>1</v>
          </cell>
          <cell r="N209">
            <v>0</v>
          </cell>
          <cell r="O209">
            <v>3345.33</v>
          </cell>
          <cell r="Q209">
            <v>1672.67</v>
          </cell>
          <cell r="U209">
            <v>945.24</v>
          </cell>
          <cell r="AA209">
            <v>68.951999999999998</v>
          </cell>
          <cell r="AB209">
            <v>6032.192</v>
          </cell>
          <cell r="AC209">
            <v>316</v>
          </cell>
          <cell r="AF209">
            <v>3345.33</v>
          </cell>
          <cell r="AG209">
            <v>238.95</v>
          </cell>
          <cell r="AH209">
            <v>2617.91</v>
          </cell>
          <cell r="AI209">
            <v>186.99</v>
          </cell>
          <cell r="AJ209">
            <v>0</v>
          </cell>
          <cell r="AK209" t="str">
            <v/>
          </cell>
          <cell r="AL209">
            <v>0</v>
          </cell>
          <cell r="AM209" t="str">
            <v/>
          </cell>
          <cell r="AN209">
            <v>68.951999999999998</v>
          </cell>
          <cell r="AO209">
            <v>4.93</v>
          </cell>
          <cell r="AP209">
            <v>6032.192</v>
          </cell>
          <cell r="AQ209">
            <v>0</v>
          </cell>
          <cell r="AS209">
            <v>5963.24</v>
          </cell>
          <cell r="AT209">
            <v>0</v>
          </cell>
          <cell r="AU209">
            <v>68.951999999999998</v>
          </cell>
          <cell r="AV209">
            <v>6032.192</v>
          </cell>
          <cell r="AW209">
            <v>0</v>
          </cell>
          <cell r="AY209">
            <v>1490.81</v>
          </cell>
          <cell r="AZ209">
            <v>1788.97</v>
          </cell>
          <cell r="BA209">
            <v>0</v>
          </cell>
          <cell r="BB209">
            <v>0</v>
          </cell>
          <cell r="BC209">
            <v>17.239999999999998</v>
          </cell>
          <cell r="BD209">
            <v>20.69</v>
          </cell>
          <cell r="BE209">
            <v>1809.6599999999999</v>
          </cell>
        </row>
        <row r="210">
          <cell r="C210">
            <v>2034</v>
          </cell>
          <cell r="D210" t="str">
            <v>TOUL</v>
          </cell>
          <cell r="E210" t="str">
            <v>20/22 rue de toul</v>
          </cell>
          <cell r="F210">
            <v>75012</v>
          </cell>
          <cell r="G210" t="str">
            <v>PARIS</v>
          </cell>
          <cell r="H210">
            <v>1</v>
          </cell>
          <cell r="I210">
            <v>1</v>
          </cell>
          <cell r="J210">
            <v>5</v>
          </cell>
          <cell r="K210">
            <v>42</v>
          </cell>
          <cell r="L210">
            <v>2</v>
          </cell>
          <cell r="M210">
            <v>1</v>
          </cell>
          <cell r="N210">
            <v>53</v>
          </cell>
          <cell r="O210">
            <v>9483.84</v>
          </cell>
          <cell r="Q210">
            <v>4482.57</v>
          </cell>
          <cell r="R210">
            <v>1672.67</v>
          </cell>
          <cell r="S210">
            <v>1060</v>
          </cell>
          <cell r="U210">
            <v>945.24</v>
          </cell>
          <cell r="AA210">
            <v>34.475999999999999</v>
          </cell>
          <cell r="AB210">
            <v>17678.796000000002</v>
          </cell>
          <cell r="AC210">
            <v>370.69</v>
          </cell>
          <cell r="AF210">
            <v>9483.84</v>
          </cell>
          <cell r="AG210">
            <v>225.81</v>
          </cell>
          <cell r="AH210">
            <v>7100.48</v>
          </cell>
          <cell r="AI210">
            <v>169.06</v>
          </cell>
          <cell r="AJ210">
            <v>0</v>
          </cell>
          <cell r="AK210" t="str">
            <v/>
          </cell>
          <cell r="AL210">
            <v>1060</v>
          </cell>
          <cell r="AM210">
            <v>20</v>
          </cell>
          <cell r="AN210">
            <v>34.475999999999999</v>
          </cell>
          <cell r="AO210">
            <v>0.82</v>
          </cell>
          <cell r="AP210">
            <v>17678.795999999998</v>
          </cell>
          <cell r="AQ210">
            <v>0</v>
          </cell>
          <cell r="AS210">
            <v>16584.32</v>
          </cell>
          <cell r="AT210">
            <v>1060</v>
          </cell>
          <cell r="AU210">
            <v>34.475999999999999</v>
          </cell>
          <cell r="AV210">
            <v>17678.795999999998</v>
          </cell>
          <cell r="AW210">
            <v>0</v>
          </cell>
          <cell r="AY210">
            <v>4146.08</v>
          </cell>
          <cell r="AZ210">
            <v>4975.3</v>
          </cell>
          <cell r="BA210">
            <v>265</v>
          </cell>
          <cell r="BB210">
            <v>318</v>
          </cell>
          <cell r="BC210">
            <v>8.6199999999999992</v>
          </cell>
          <cell r="BD210">
            <v>10.34</v>
          </cell>
          <cell r="BE210">
            <v>5303.6399999999994</v>
          </cell>
        </row>
        <row r="211">
          <cell r="C211">
            <v>2035</v>
          </cell>
          <cell r="D211" t="str">
            <v>CORBINEAU</v>
          </cell>
          <cell r="E211" t="str">
            <v>5 rue Corbineau (Bâtiment Auckland)</v>
          </cell>
          <cell r="F211">
            <v>75012</v>
          </cell>
          <cell r="G211" t="str">
            <v>PARIS</v>
          </cell>
          <cell r="H211" t="str">
            <v>-</v>
          </cell>
          <cell r="I211" t="str">
            <v>-</v>
          </cell>
          <cell r="J211" t="str">
            <v>-</v>
          </cell>
          <cell r="K211">
            <v>165</v>
          </cell>
          <cell r="L211" t="str">
            <v>-</v>
          </cell>
          <cell r="M211">
            <v>1</v>
          </cell>
          <cell r="N211">
            <v>262</v>
          </cell>
          <cell r="S211">
            <v>5712</v>
          </cell>
          <cell r="AB211">
            <v>5712</v>
          </cell>
          <cell r="AC211">
            <v>280</v>
          </cell>
          <cell r="AF211">
            <v>0</v>
          </cell>
          <cell r="AG211" t="str">
            <v/>
          </cell>
          <cell r="AH211">
            <v>0</v>
          </cell>
          <cell r="AI211" t="str">
            <v/>
          </cell>
          <cell r="AJ211">
            <v>0</v>
          </cell>
          <cell r="AK211" t="str">
            <v/>
          </cell>
          <cell r="AL211">
            <v>5712</v>
          </cell>
          <cell r="AM211">
            <v>21.8</v>
          </cell>
          <cell r="AN211">
            <v>0</v>
          </cell>
          <cell r="AO211" t="str">
            <v/>
          </cell>
          <cell r="AP211">
            <v>5712</v>
          </cell>
          <cell r="AQ211">
            <v>0</v>
          </cell>
          <cell r="AS211">
            <v>0</v>
          </cell>
          <cell r="AT211">
            <v>5712</v>
          </cell>
          <cell r="AU211">
            <v>0</v>
          </cell>
          <cell r="AV211">
            <v>5712</v>
          </cell>
          <cell r="AW211">
            <v>0</v>
          </cell>
          <cell r="AY211">
            <v>0</v>
          </cell>
          <cell r="AZ211">
            <v>0</v>
          </cell>
          <cell r="BA211">
            <v>1428</v>
          </cell>
          <cell r="BB211">
            <v>1713.6</v>
          </cell>
          <cell r="BC211">
            <v>0</v>
          </cell>
          <cell r="BD211">
            <v>0</v>
          </cell>
          <cell r="BE211">
            <v>1713.6</v>
          </cell>
        </row>
        <row r="212">
          <cell r="C212">
            <v>2036</v>
          </cell>
          <cell r="D212" t="str">
            <v>PICPUS A.P.</v>
          </cell>
          <cell r="E212" t="str">
            <v>90 boulevard de Picpus</v>
          </cell>
          <cell r="F212">
            <v>75012</v>
          </cell>
          <cell r="G212" t="str">
            <v>PARIS</v>
          </cell>
          <cell r="H212" t="str">
            <v>-</v>
          </cell>
          <cell r="I212" t="str">
            <v>-</v>
          </cell>
          <cell r="J212" t="str">
            <v>-</v>
          </cell>
          <cell r="K212">
            <v>40</v>
          </cell>
          <cell r="L212" t="str">
            <v>-</v>
          </cell>
          <cell r="M212" t="str">
            <v>-</v>
          </cell>
          <cell r="N212">
            <v>25</v>
          </cell>
          <cell r="S212">
            <v>530.4</v>
          </cell>
          <cell r="AB212">
            <v>530.4</v>
          </cell>
          <cell r="AC212">
            <v>28</v>
          </cell>
          <cell r="AF212">
            <v>0</v>
          </cell>
          <cell r="AG212" t="str">
            <v/>
          </cell>
          <cell r="AH212">
            <v>0</v>
          </cell>
          <cell r="AI212" t="str">
            <v/>
          </cell>
          <cell r="AJ212">
            <v>0</v>
          </cell>
          <cell r="AK212" t="str">
            <v/>
          </cell>
          <cell r="AL212">
            <v>530.4</v>
          </cell>
          <cell r="AM212">
            <v>21.22</v>
          </cell>
          <cell r="AN212">
            <v>0</v>
          </cell>
          <cell r="AO212" t="str">
            <v/>
          </cell>
          <cell r="AP212">
            <v>530.4</v>
          </cell>
          <cell r="AQ212">
            <v>0</v>
          </cell>
          <cell r="AS212">
            <v>0</v>
          </cell>
          <cell r="AT212">
            <v>530.4</v>
          </cell>
          <cell r="AU212">
            <v>0</v>
          </cell>
          <cell r="AV212">
            <v>530.4</v>
          </cell>
          <cell r="AW212">
            <v>0</v>
          </cell>
          <cell r="AY212">
            <v>0</v>
          </cell>
          <cell r="AZ212">
            <v>0</v>
          </cell>
          <cell r="BA212">
            <v>132.6</v>
          </cell>
          <cell r="BB212">
            <v>159.12</v>
          </cell>
          <cell r="BC212">
            <v>0</v>
          </cell>
          <cell r="BD212">
            <v>0</v>
          </cell>
          <cell r="BE212">
            <v>159.11999999999998</v>
          </cell>
        </row>
        <row r="213">
          <cell r="C213">
            <v>2037</v>
          </cell>
          <cell r="D213" t="str">
            <v>TRAVERSIERE</v>
          </cell>
          <cell r="E213" t="str">
            <v>29 rue traversiere</v>
          </cell>
          <cell r="F213">
            <v>75012</v>
          </cell>
          <cell r="G213" t="str">
            <v>PARIS</v>
          </cell>
          <cell r="H213">
            <v>1</v>
          </cell>
          <cell r="I213">
            <v>1</v>
          </cell>
          <cell r="J213">
            <v>6</v>
          </cell>
          <cell r="K213">
            <v>10</v>
          </cell>
          <cell r="L213">
            <v>2</v>
          </cell>
          <cell r="M213">
            <v>1</v>
          </cell>
          <cell r="N213">
            <v>12</v>
          </cell>
          <cell r="Q213">
            <v>2010.8</v>
          </cell>
          <cell r="U213">
            <v>1890.48</v>
          </cell>
          <cell r="AB213">
            <v>3901.2799999999997</v>
          </cell>
          <cell r="AC213">
            <v>334.02</v>
          </cell>
          <cell r="AF213">
            <v>0</v>
          </cell>
          <cell r="AG213" t="str">
            <v/>
          </cell>
          <cell r="AH213">
            <v>3901.2799999999997</v>
          </cell>
          <cell r="AI213">
            <v>390.13</v>
          </cell>
          <cell r="AJ213">
            <v>0</v>
          </cell>
          <cell r="AK213" t="str">
            <v/>
          </cell>
          <cell r="AL213">
            <v>0</v>
          </cell>
          <cell r="AM213" t="str">
            <v/>
          </cell>
          <cell r="AN213">
            <v>0</v>
          </cell>
          <cell r="AO213" t="str">
            <v/>
          </cell>
          <cell r="AP213">
            <v>3901.2799999999997</v>
          </cell>
          <cell r="AQ213">
            <v>0</v>
          </cell>
          <cell r="AS213">
            <v>3901.2799999999997</v>
          </cell>
          <cell r="AT213">
            <v>0</v>
          </cell>
          <cell r="AU213">
            <v>0</v>
          </cell>
          <cell r="AV213">
            <v>3901.2799999999997</v>
          </cell>
          <cell r="AW213">
            <v>0</v>
          </cell>
          <cell r="AY213">
            <v>975.32</v>
          </cell>
          <cell r="AZ213">
            <v>1170.3800000000001</v>
          </cell>
          <cell r="BA213">
            <v>0</v>
          </cell>
          <cell r="BB213">
            <v>0</v>
          </cell>
          <cell r="BC213">
            <v>0</v>
          </cell>
          <cell r="BD213">
            <v>0</v>
          </cell>
          <cell r="BE213">
            <v>1170.384</v>
          </cell>
        </row>
        <row r="214">
          <cell r="C214">
            <v>2040</v>
          </cell>
          <cell r="D214" t="str">
            <v>RENARD 1/3 - 2 SOULT</v>
          </cell>
          <cell r="E214" t="str">
            <v>1/3 place edouard renard-2 boulevard soult</v>
          </cell>
          <cell r="F214">
            <v>75012</v>
          </cell>
          <cell r="G214" t="str">
            <v>PARIS</v>
          </cell>
          <cell r="H214">
            <v>3</v>
          </cell>
          <cell r="I214">
            <v>3</v>
          </cell>
          <cell r="J214">
            <v>36</v>
          </cell>
          <cell r="K214">
            <v>90</v>
          </cell>
          <cell r="L214">
            <v>6</v>
          </cell>
          <cell r="M214">
            <v>3</v>
          </cell>
          <cell r="N214">
            <v>0</v>
          </cell>
          <cell r="R214">
            <v>3345.33</v>
          </cell>
          <cell r="U214">
            <v>945.24</v>
          </cell>
          <cell r="AA214">
            <v>103.428</v>
          </cell>
          <cell r="AB214">
            <v>4393.9979999999996</v>
          </cell>
          <cell r="AC214">
            <v>162</v>
          </cell>
          <cell r="AF214">
            <v>0</v>
          </cell>
          <cell r="AG214" t="str">
            <v/>
          </cell>
          <cell r="AH214">
            <v>4290.57</v>
          </cell>
          <cell r="AI214">
            <v>47.67</v>
          </cell>
          <cell r="AJ214">
            <v>0</v>
          </cell>
          <cell r="AK214" t="str">
            <v/>
          </cell>
          <cell r="AL214">
            <v>0</v>
          </cell>
          <cell r="AM214" t="str">
            <v/>
          </cell>
          <cell r="AN214">
            <v>103.428</v>
          </cell>
          <cell r="AO214">
            <v>1.1499999999999999</v>
          </cell>
          <cell r="AP214">
            <v>4393.9979999999996</v>
          </cell>
          <cell r="AQ214">
            <v>0</v>
          </cell>
          <cell r="AS214">
            <v>4290.57</v>
          </cell>
          <cell r="AT214">
            <v>0</v>
          </cell>
          <cell r="AU214">
            <v>103.428</v>
          </cell>
          <cell r="AV214">
            <v>4393.9979999999996</v>
          </cell>
          <cell r="AW214">
            <v>0</v>
          </cell>
          <cell r="AY214">
            <v>1072.6400000000001</v>
          </cell>
          <cell r="AZ214">
            <v>1287.17</v>
          </cell>
          <cell r="BA214">
            <v>0</v>
          </cell>
          <cell r="BB214">
            <v>0</v>
          </cell>
          <cell r="BC214">
            <v>25.86</v>
          </cell>
          <cell r="BD214">
            <v>31.03</v>
          </cell>
          <cell r="BE214">
            <v>1318.2</v>
          </cell>
        </row>
        <row r="215">
          <cell r="C215">
            <v>2041</v>
          </cell>
          <cell r="D215" t="str">
            <v>ERNEST LACOSTE</v>
          </cell>
          <cell r="E215" t="str">
            <v>13 rue Ernest Lacoste</v>
          </cell>
          <cell r="F215">
            <v>75012</v>
          </cell>
          <cell r="G215" t="str">
            <v>PARIS</v>
          </cell>
          <cell r="H215" t="str">
            <v>-</v>
          </cell>
          <cell r="I215" t="str">
            <v>-</v>
          </cell>
          <cell r="J215" t="str">
            <v>-</v>
          </cell>
          <cell r="K215">
            <v>14</v>
          </cell>
          <cell r="L215" t="str">
            <v>-</v>
          </cell>
          <cell r="M215" t="str">
            <v>-</v>
          </cell>
          <cell r="N215" t="str">
            <v>-</v>
          </cell>
          <cell r="Q215">
            <v>4482.57</v>
          </cell>
          <cell r="R215">
            <v>895.69</v>
          </cell>
          <cell r="U215">
            <v>1890.48</v>
          </cell>
          <cell r="AB215">
            <v>7268.74</v>
          </cell>
          <cell r="AC215">
            <v>312</v>
          </cell>
          <cell r="AF215">
            <v>0</v>
          </cell>
          <cell r="AG215" t="str">
            <v/>
          </cell>
          <cell r="AH215">
            <v>7268.74</v>
          </cell>
          <cell r="AI215">
            <v>519.20000000000005</v>
          </cell>
          <cell r="AJ215">
            <v>0</v>
          </cell>
          <cell r="AK215" t="str">
            <v/>
          </cell>
          <cell r="AL215">
            <v>0</v>
          </cell>
          <cell r="AM215" t="str">
            <v/>
          </cell>
          <cell r="AN215">
            <v>0</v>
          </cell>
          <cell r="AO215" t="str">
            <v/>
          </cell>
          <cell r="AP215">
            <v>7268.74</v>
          </cell>
          <cell r="AQ215">
            <v>0</v>
          </cell>
          <cell r="AS215">
            <v>7268.74</v>
          </cell>
          <cell r="AT215">
            <v>0</v>
          </cell>
          <cell r="AU215">
            <v>0</v>
          </cell>
          <cell r="AV215">
            <v>7268.74</v>
          </cell>
          <cell r="AW215">
            <v>0</v>
          </cell>
          <cell r="AY215">
            <v>1817.19</v>
          </cell>
          <cell r="AZ215">
            <v>2180.63</v>
          </cell>
          <cell r="BA215">
            <v>0</v>
          </cell>
          <cell r="BB215">
            <v>0</v>
          </cell>
          <cell r="BC215">
            <v>0</v>
          </cell>
          <cell r="BD215">
            <v>0</v>
          </cell>
          <cell r="BE215">
            <v>2180.6280000000002</v>
          </cell>
        </row>
        <row r="216">
          <cell r="C216">
            <v>2046</v>
          </cell>
          <cell r="D216" t="str">
            <v>23 RUE GODEFROY CAVAIGNAC</v>
          </cell>
          <cell r="E216" t="str">
            <v>23 rue godefroy  cavaignac</v>
          </cell>
          <cell r="F216">
            <v>75011</v>
          </cell>
          <cell r="G216" t="str">
            <v>PARIS</v>
          </cell>
          <cell r="H216">
            <v>1</v>
          </cell>
          <cell r="I216">
            <v>1</v>
          </cell>
          <cell r="J216">
            <v>3</v>
          </cell>
          <cell r="K216">
            <v>6</v>
          </cell>
          <cell r="L216">
            <v>0</v>
          </cell>
          <cell r="M216">
            <v>1</v>
          </cell>
          <cell r="N216">
            <v>0</v>
          </cell>
          <cell r="O216">
            <v>0</v>
          </cell>
          <cell r="Q216">
            <v>0</v>
          </cell>
          <cell r="R216">
            <v>467.96</v>
          </cell>
          <cell r="Z216">
            <v>264</v>
          </cell>
          <cell r="AA216">
            <v>77</v>
          </cell>
          <cell r="AB216">
            <v>808.96</v>
          </cell>
          <cell r="AC216">
            <v>45.32</v>
          </cell>
          <cell r="AF216">
            <v>0</v>
          </cell>
          <cell r="AG216" t="str">
            <v/>
          </cell>
          <cell r="AH216">
            <v>467.96</v>
          </cell>
          <cell r="AI216">
            <v>77.989999999999995</v>
          </cell>
          <cell r="AJ216">
            <v>0</v>
          </cell>
          <cell r="AK216" t="str">
            <v/>
          </cell>
          <cell r="AL216">
            <v>0</v>
          </cell>
          <cell r="AM216" t="str">
            <v/>
          </cell>
          <cell r="AN216">
            <v>341</v>
          </cell>
          <cell r="AO216">
            <v>56.83</v>
          </cell>
          <cell r="AP216">
            <v>808.96</v>
          </cell>
          <cell r="AQ216">
            <v>0</v>
          </cell>
          <cell r="AS216">
            <v>467.96</v>
          </cell>
          <cell r="AT216">
            <v>0</v>
          </cell>
          <cell r="AU216">
            <v>341</v>
          </cell>
          <cell r="AV216">
            <v>808.96</v>
          </cell>
          <cell r="AW216">
            <v>0</v>
          </cell>
          <cell r="AY216">
            <v>116.99</v>
          </cell>
          <cell r="AZ216">
            <v>140.38999999999999</v>
          </cell>
          <cell r="BA216">
            <v>0</v>
          </cell>
          <cell r="BB216">
            <v>0</v>
          </cell>
          <cell r="BC216">
            <v>85.25</v>
          </cell>
          <cell r="BD216">
            <v>102.3</v>
          </cell>
          <cell r="BE216">
            <v>242.68799999999999</v>
          </cell>
        </row>
        <row r="217">
          <cell r="C217">
            <v>2048</v>
          </cell>
          <cell r="D217" t="str">
            <v>ARNOLD NETTER</v>
          </cell>
          <cell r="E217" t="str">
            <v>64 rue Arnold Netter</v>
          </cell>
          <cell r="F217">
            <v>75005</v>
          </cell>
          <cell r="G217" t="str">
            <v>PARIS</v>
          </cell>
          <cell r="H217">
            <v>1</v>
          </cell>
          <cell r="I217">
            <v>1</v>
          </cell>
          <cell r="J217">
            <v>6</v>
          </cell>
          <cell r="K217">
            <v>9</v>
          </cell>
          <cell r="L217">
            <v>1</v>
          </cell>
          <cell r="M217">
            <v>1</v>
          </cell>
          <cell r="N217">
            <v>0</v>
          </cell>
          <cell r="O217">
            <v>2903.43</v>
          </cell>
          <cell r="P217">
            <v>596.83000000000004</v>
          </cell>
          <cell r="Q217">
            <v>1499.78</v>
          </cell>
          <cell r="AB217">
            <v>5000.04</v>
          </cell>
          <cell r="AC217">
            <v>260</v>
          </cell>
          <cell r="AF217">
            <v>3500.2599999999998</v>
          </cell>
          <cell r="AG217">
            <v>388.92</v>
          </cell>
          <cell r="AH217">
            <v>1499.78</v>
          </cell>
          <cell r="AI217">
            <v>166.64</v>
          </cell>
          <cell r="AJ217">
            <v>0</v>
          </cell>
          <cell r="AK217" t="str">
            <v/>
          </cell>
          <cell r="AL217">
            <v>0</v>
          </cell>
          <cell r="AM217" t="str">
            <v/>
          </cell>
          <cell r="AN217">
            <v>0</v>
          </cell>
          <cell r="AO217" t="str">
            <v/>
          </cell>
          <cell r="AP217">
            <v>5000.04</v>
          </cell>
          <cell r="AQ217">
            <v>0</v>
          </cell>
          <cell r="AS217">
            <v>5000.04</v>
          </cell>
          <cell r="AT217">
            <v>0</v>
          </cell>
          <cell r="AU217">
            <v>0</v>
          </cell>
          <cell r="AV217">
            <v>5000.04</v>
          </cell>
          <cell r="AW217">
            <v>0</v>
          </cell>
          <cell r="AY217">
            <v>1250.01</v>
          </cell>
          <cell r="AZ217">
            <v>1500.01</v>
          </cell>
          <cell r="BA217">
            <v>0</v>
          </cell>
          <cell r="BB217">
            <v>0</v>
          </cell>
          <cell r="BC217">
            <v>0</v>
          </cell>
          <cell r="BD217">
            <v>0</v>
          </cell>
          <cell r="BE217">
            <v>1500.0119999999999</v>
          </cell>
        </row>
        <row r="218">
          <cell r="C218">
            <v>3001</v>
          </cell>
          <cell r="D218" t="str">
            <v>ALBERT</v>
          </cell>
          <cell r="E218" t="str">
            <v>62 rue regnault/ 7 rue du dessous des berges/ 11 rue du dessous des berges</v>
          </cell>
          <cell r="F218">
            <v>75013</v>
          </cell>
          <cell r="G218" t="str">
            <v>PARIS</v>
          </cell>
          <cell r="H218">
            <v>11</v>
          </cell>
          <cell r="I218">
            <v>11</v>
          </cell>
          <cell r="J218">
            <v>66</v>
          </cell>
          <cell r="K218">
            <v>286</v>
          </cell>
          <cell r="L218">
            <v>11</v>
          </cell>
          <cell r="M218">
            <v>10</v>
          </cell>
          <cell r="N218">
            <v>0</v>
          </cell>
          <cell r="R218">
            <v>5575.56</v>
          </cell>
          <cell r="AA218">
            <v>379.23599999999999</v>
          </cell>
          <cell r="AB218">
            <v>5954.7960000000003</v>
          </cell>
          <cell r="AC218">
            <v>282</v>
          </cell>
          <cell r="AF218">
            <v>0</v>
          </cell>
          <cell r="AG218" t="str">
            <v/>
          </cell>
          <cell r="AH218">
            <v>5575.56</v>
          </cell>
          <cell r="AI218">
            <v>19.489999999999998</v>
          </cell>
          <cell r="AJ218">
            <v>0</v>
          </cell>
          <cell r="AK218" t="str">
            <v/>
          </cell>
          <cell r="AL218">
            <v>0</v>
          </cell>
          <cell r="AM218" t="str">
            <v/>
          </cell>
          <cell r="AN218">
            <v>379.23599999999999</v>
          </cell>
          <cell r="AO218">
            <v>1.33</v>
          </cell>
          <cell r="AP218">
            <v>5954.7960000000003</v>
          </cell>
          <cell r="AQ218">
            <v>0</v>
          </cell>
          <cell r="AS218">
            <v>5575.56</v>
          </cell>
          <cell r="AT218">
            <v>0</v>
          </cell>
          <cell r="AU218">
            <v>379.23599999999999</v>
          </cell>
          <cell r="AV218">
            <v>5954.7960000000003</v>
          </cell>
          <cell r="AW218">
            <v>0</v>
          </cell>
          <cell r="AY218">
            <v>1393.89</v>
          </cell>
          <cell r="AZ218">
            <v>1672.67</v>
          </cell>
          <cell r="BA218">
            <v>0</v>
          </cell>
          <cell r="BB218">
            <v>0</v>
          </cell>
          <cell r="BC218">
            <v>94.81</v>
          </cell>
          <cell r="BD218">
            <v>113.77</v>
          </cell>
          <cell r="BE218">
            <v>1786.44</v>
          </cell>
        </row>
        <row r="219">
          <cell r="C219">
            <v>3002</v>
          </cell>
          <cell r="D219" t="str">
            <v>JEANNE D'ARC</v>
          </cell>
          <cell r="E219" t="str">
            <v>42 rue Jeanne d'Arc</v>
          </cell>
          <cell r="F219">
            <v>75013</v>
          </cell>
          <cell r="G219" t="str">
            <v>PARIS</v>
          </cell>
          <cell r="H219">
            <v>1</v>
          </cell>
          <cell r="K219">
            <v>31</v>
          </cell>
          <cell r="N219">
            <v>0</v>
          </cell>
          <cell r="R219">
            <v>2592</v>
          </cell>
          <cell r="AB219">
            <v>2592</v>
          </cell>
          <cell r="AC219">
            <v>0</v>
          </cell>
          <cell r="AF219">
            <v>0</v>
          </cell>
          <cell r="AG219" t="str">
            <v/>
          </cell>
          <cell r="AH219">
            <v>2592</v>
          </cell>
          <cell r="AI219">
            <v>83.61</v>
          </cell>
          <cell r="AJ219">
            <v>0</v>
          </cell>
          <cell r="AK219" t="str">
            <v/>
          </cell>
          <cell r="AL219">
            <v>0</v>
          </cell>
          <cell r="AM219" t="str">
            <v/>
          </cell>
          <cell r="AN219">
            <v>0</v>
          </cell>
          <cell r="AO219" t="str">
            <v/>
          </cell>
          <cell r="AP219">
            <v>2592</v>
          </cell>
          <cell r="AQ219">
            <v>0</v>
          </cell>
          <cell r="AS219">
            <v>2592</v>
          </cell>
          <cell r="AT219">
            <v>0</v>
          </cell>
          <cell r="AU219">
            <v>0</v>
          </cell>
          <cell r="AV219">
            <v>2592</v>
          </cell>
          <cell r="AW219">
            <v>0</v>
          </cell>
          <cell r="AY219">
            <v>648</v>
          </cell>
          <cell r="AZ219">
            <v>777.6</v>
          </cell>
          <cell r="BA219">
            <v>0</v>
          </cell>
          <cell r="BB219">
            <v>0</v>
          </cell>
          <cell r="BC219">
            <v>0</v>
          </cell>
          <cell r="BD219">
            <v>0</v>
          </cell>
          <cell r="BE219">
            <v>777.6</v>
          </cell>
        </row>
        <row r="220">
          <cell r="C220">
            <v>3003</v>
          </cell>
          <cell r="D220" t="str">
            <v>63/65 KELLERMANN/12 GOUTHIERE/7AM</v>
          </cell>
          <cell r="E220" t="str">
            <v>63/65 boulevard kellermann/ 7 rue aime morot/ 12 rue gouthiere</v>
          </cell>
          <cell r="F220">
            <v>75013</v>
          </cell>
          <cell r="G220" t="str">
            <v>PARIS</v>
          </cell>
          <cell r="H220">
            <v>17</v>
          </cell>
          <cell r="I220">
            <v>17</v>
          </cell>
          <cell r="J220">
            <v>102</v>
          </cell>
          <cell r="K220">
            <v>545</v>
          </cell>
          <cell r="L220">
            <v>17</v>
          </cell>
          <cell r="M220">
            <v>9</v>
          </cell>
          <cell r="N220">
            <v>28</v>
          </cell>
          <cell r="R220">
            <v>6690.67</v>
          </cell>
          <cell r="AA220">
            <v>586.09199999999998</v>
          </cell>
          <cell r="AB220">
            <v>7276.7619999999997</v>
          </cell>
          <cell r="AC220">
            <v>351.67</v>
          </cell>
          <cell r="AF220">
            <v>0</v>
          </cell>
          <cell r="AG220" t="str">
            <v/>
          </cell>
          <cell r="AH220">
            <v>6690.67</v>
          </cell>
          <cell r="AI220">
            <v>12.28</v>
          </cell>
          <cell r="AJ220">
            <v>0</v>
          </cell>
          <cell r="AK220" t="str">
            <v/>
          </cell>
          <cell r="AL220">
            <v>0</v>
          </cell>
          <cell r="AM220" t="str">
            <v/>
          </cell>
          <cell r="AN220">
            <v>586.09199999999998</v>
          </cell>
          <cell r="AO220">
            <v>1.08</v>
          </cell>
          <cell r="AP220">
            <v>7276.7619999999997</v>
          </cell>
          <cell r="AQ220">
            <v>0</v>
          </cell>
          <cell r="AS220">
            <v>6690.67</v>
          </cell>
          <cell r="AT220">
            <v>0</v>
          </cell>
          <cell r="AU220">
            <v>586.09199999999998</v>
          </cell>
          <cell r="AV220">
            <v>7276.7619999999997</v>
          </cell>
          <cell r="AW220">
            <v>0</v>
          </cell>
          <cell r="AY220">
            <v>1672.67</v>
          </cell>
          <cell r="AZ220">
            <v>2007.2</v>
          </cell>
          <cell r="BA220">
            <v>0</v>
          </cell>
          <cell r="BB220">
            <v>0</v>
          </cell>
          <cell r="BC220">
            <v>146.52000000000001</v>
          </cell>
          <cell r="BD220">
            <v>175.82</v>
          </cell>
          <cell r="BE220">
            <v>2183.0279999999998</v>
          </cell>
        </row>
        <row r="221">
          <cell r="C221">
            <v>3005</v>
          </cell>
          <cell r="D221" t="str">
            <v>KUSS</v>
          </cell>
          <cell r="E221" t="str">
            <v>10 rue kuss</v>
          </cell>
          <cell r="F221">
            <v>75013</v>
          </cell>
          <cell r="G221" t="str">
            <v>PARIS</v>
          </cell>
          <cell r="H221">
            <v>6</v>
          </cell>
          <cell r="I221">
            <v>6</v>
          </cell>
          <cell r="J221">
            <v>36</v>
          </cell>
          <cell r="K221">
            <v>156</v>
          </cell>
          <cell r="L221">
            <v>6</v>
          </cell>
          <cell r="M221">
            <v>2</v>
          </cell>
          <cell r="N221">
            <v>0</v>
          </cell>
          <cell r="R221">
            <v>1791.37</v>
          </cell>
          <cell r="AA221">
            <v>206.85599999999999</v>
          </cell>
          <cell r="AB221">
            <v>1998.2259999999999</v>
          </cell>
          <cell r="AC221">
            <v>123.89</v>
          </cell>
          <cell r="AF221">
            <v>0</v>
          </cell>
          <cell r="AG221" t="str">
            <v/>
          </cell>
          <cell r="AH221">
            <v>1791.37</v>
          </cell>
          <cell r="AI221">
            <v>11.48</v>
          </cell>
          <cell r="AJ221">
            <v>0</v>
          </cell>
          <cell r="AK221" t="str">
            <v/>
          </cell>
          <cell r="AL221">
            <v>0</v>
          </cell>
          <cell r="AM221" t="str">
            <v/>
          </cell>
          <cell r="AN221">
            <v>206.85599999999999</v>
          </cell>
          <cell r="AO221">
            <v>1.33</v>
          </cell>
          <cell r="AP221">
            <v>1998.2259999999999</v>
          </cell>
          <cell r="AQ221">
            <v>0</v>
          </cell>
          <cell r="AS221">
            <v>1791.37</v>
          </cell>
          <cell r="AT221">
            <v>0</v>
          </cell>
          <cell r="AU221">
            <v>206.85599999999999</v>
          </cell>
          <cell r="AV221">
            <v>1998.2259999999999</v>
          </cell>
          <cell r="AW221">
            <v>0</v>
          </cell>
          <cell r="AY221">
            <v>447.84</v>
          </cell>
          <cell r="AZ221">
            <v>537.41</v>
          </cell>
          <cell r="BA221">
            <v>0</v>
          </cell>
          <cell r="BB221">
            <v>0</v>
          </cell>
          <cell r="BC221">
            <v>51.71</v>
          </cell>
          <cell r="BD221">
            <v>62.05</v>
          </cell>
          <cell r="BE221">
            <v>599.45999999999992</v>
          </cell>
        </row>
        <row r="222">
          <cell r="C222">
            <v>3006</v>
          </cell>
          <cell r="D222" t="str">
            <v>Italie</v>
          </cell>
          <cell r="E222" t="str">
            <v>8 square Rosny Aine</v>
          </cell>
          <cell r="F222">
            <v>75013</v>
          </cell>
          <cell r="G222" t="str">
            <v>PARIS</v>
          </cell>
          <cell r="H222" t="str">
            <v>-</v>
          </cell>
          <cell r="I222" t="str">
            <v>-</v>
          </cell>
          <cell r="J222" t="str">
            <v>-</v>
          </cell>
          <cell r="K222">
            <v>169</v>
          </cell>
          <cell r="L222" t="str">
            <v>-</v>
          </cell>
          <cell r="M222" t="str">
            <v>-</v>
          </cell>
          <cell r="N222" t="str">
            <v>-</v>
          </cell>
          <cell r="R222">
            <v>2241.2800000000002</v>
          </cell>
          <cell r="AB222">
            <v>2241.2800000000002</v>
          </cell>
          <cell r="AC222">
            <v>130</v>
          </cell>
          <cell r="AF222">
            <v>0</v>
          </cell>
          <cell r="AG222" t="str">
            <v/>
          </cell>
          <cell r="AH222">
            <v>2241.2800000000002</v>
          </cell>
          <cell r="AI222">
            <v>13.26</v>
          </cell>
          <cell r="AJ222">
            <v>0</v>
          </cell>
          <cell r="AK222" t="str">
            <v/>
          </cell>
          <cell r="AL222">
            <v>0</v>
          </cell>
          <cell r="AM222" t="str">
            <v/>
          </cell>
          <cell r="AN222">
            <v>0</v>
          </cell>
          <cell r="AO222" t="str">
            <v/>
          </cell>
          <cell r="AP222">
            <v>2241.2800000000002</v>
          </cell>
          <cell r="AQ222">
            <v>0</v>
          </cell>
          <cell r="AS222">
            <v>2241.2800000000002</v>
          </cell>
          <cell r="AT222">
            <v>0</v>
          </cell>
          <cell r="AU222">
            <v>0</v>
          </cell>
          <cell r="AV222">
            <v>2241.2800000000002</v>
          </cell>
          <cell r="AW222">
            <v>0</v>
          </cell>
          <cell r="AY222">
            <v>560.32000000000005</v>
          </cell>
          <cell r="AZ222">
            <v>672.38</v>
          </cell>
          <cell r="BA222">
            <v>0</v>
          </cell>
          <cell r="BB222">
            <v>0</v>
          </cell>
          <cell r="BC222">
            <v>0</v>
          </cell>
          <cell r="BD222">
            <v>0</v>
          </cell>
          <cell r="BE222">
            <v>672.38400000000001</v>
          </cell>
        </row>
        <row r="223">
          <cell r="C223">
            <v>3007</v>
          </cell>
          <cell r="D223" t="str">
            <v>DUCHEFDELAVILLE 8/10</v>
          </cell>
          <cell r="E223" t="str">
            <v>8/10 rue duchefdelaville</v>
          </cell>
          <cell r="F223">
            <v>75013</v>
          </cell>
          <cell r="G223" t="str">
            <v>PARIS</v>
          </cell>
          <cell r="H223">
            <v>3</v>
          </cell>
          <cell r="I223">
            <v>3</v>
          </cell>
          <cell r="J223">
            <v>18</v>
          </cell>
          <cell r="K223">
            <v>41</v>
          </cell>
          <cell r="L223">
            <v>1</v>
          </cell>
          <cell r="M223">
            <v>3</v>
          </cell>
          <cell r="N223">
            <v>46</v>
          </cell>
          <cell r="R223">
            <v>2230.2199999999998</v>
          </cell>
          <cell r="S223">
            <v>1035</v>
          </cell>
          <cell r="AA223">
            <v>103.428</v>
          </cell>
          <cell r="AB223">
            <v>3368.6479999999997</v>
          </cell>
          <cell r="AC223">
            <v>170.04</v>
          </cell>
          <cell r="AF223">
            <v>0</v>
          </cell>
          <cell r="AG223" t="str">
            <v/>
          </cell>
          <cell r="AH223">
            <v>2230.2199999999998</v>
          </cell>
          <cell r="AI223">
            <v>54.4</v>
          </cell>
          <cell r="AJ223">
            <v>0</v>
          </cell>
          <cell r="AK223" t="str">
            <v/>
          </cell>
          <cell r="AL223">
            <v>1035</v>
          </cell>
          <cell r="AM223">
            <v>22.5</v>
          </cell>
          <cell r="AN223">
            <v>103.428</v>
          </cell>
          <cell r="AO223">
            <v>2.52</v>
          </cell>
          <cell r="AP223">
            <v>3368.6479999999997</v>
          </cell>
          <cell r="AQ223">
            <v>0</v>
          </cell>
          <cell r="AS223">
            <v>2230.2199999999998</v>
          </cell>
          <cell r="AT223">
            <v>1035</v>
          </cell>
          <cell r="AU223">
            <v>103.428</v>
          </cell>
          <cell r="AV223">
            <v>3368.6479999999997</v>
          </cell>
          <cell r="AW223">
            <v>0</v>
          </cell>
          <cell r="AY223">
            <v>557.55999999999995</v>
          </cell>
          <cell r="AZ223">
            <v>669.07</v>
          </cell>
          <cell r="BA223">
            <v>258.75</v>
          </cell>
          <cell r="BB223">
            <v>310.5</v>
          </cell>
          <cell r="BC223">
            <v>25.86</v>
          </cell>
          <cell r="BD223">
            <v>31.03</v>
          </cell>
          <cell r="BE223">
            <v>1010.6039999999999</v>
          </cell>
        </row>
        <row r="224">
          <cell r="C224">
            <v>3008</v>
          </cell>
          <cell r="D224" t="str">
            <v>QUAI DE LA GARE</v>
          </cell>
          <cell r="E224" t="str">
            <v>69/71 quai de la gare</v>
          </cell>
          <cell r="F224">
            <v>75013</v>
          </cell>
          <cell r="G224" t="str">
            <v>PARIS</v>
          </cell>
          <cell r="H224">
            <v>2</v>
          </cell>
          <cell r="I224">
            <v>2</v>
          </cell>
          <cell r="J224">
            <v>14</v>
          </cell>
          <cell r="K224">
            <v>80</v>
          </cell>
          <cell r="L224">
            <v>3</v>
          </cell>
          <cell r="M224">
            <v>3</v>
          </cell>
          <cell r="N224">
            <v>73</v>
          </cell>
          <cell r="R224">
            <v>2230.2199999999998</v>
          </cell>
          <cell r="S224">
            <v>1575</v>
          </cell>
          <cell r="AA224">
            <v>68.951999999999998</v>
          </cell>
          <cell r="AB224">
            <v>3874.1719999999996</v>
          </cell>
          <cell r="AC224">
            <v>199.37</v>
          </cell>
          <cell r="AF224">
            <v>0</v>
          </cell>
          <cell r="AG224" t="str">
            <v/>
          </cell>
          <cell r="AH224">
            <v>2230.2199999999998</v>
          </cell>
          <cell r="AI224">
            <v>27.88</v>
          </cell>
          <cell r="AJ224">
            <v>0</v>
          </cell>
          <cell r="AK224" t="str">
            <v/>
          </cell>
          <cell r="AL224">
            <v>1575</v>
          </cell>
          <cell r="AM224">
            <v>21.58</v>
          </cell>
          <cell r="AN224">
            <v>68.951999999999998</v>
          </cell>
          <cell r="AO224">
            <v>0.86</v>
          </cell>
          <cell r="AP224">
            <v>3874.1719999999996</v>
          </cell>
          <cell r="AQ224">
            <v>0</v>
          </cell>
          <cell r="AS224">
            <v>2230.2199999999998</v>
          </cell>
          <cell r="AT224">
            <v>1575</v>
          </cell>
          <cell r="AU224">
            <v>68.951999999999998</v>
          </cell>
          <cell r="AV224">
            <v>3874.1719999999996</v>
          </cell>
          <cell r="AW224">
            <v>0</v>
          </cell>
          <cell r="AY224">
            <v>557.55999999999995</v>
          </cell>
          <cell r="AZ224">
            <v>669.07</v>
          </cell>
          <cell r="BA224">
            <v>393.75</v>
          </cell>
          <cell r="BB224">
            <v>472.5</v>
          </cell>
          <cell r="BC224">
            <v>17.239999999999998</v>
          </cell>
          <cell r="BD224">
            <v>20.69</v>
          </cell>
          <cell r="BE224">
            <v>1162.26</v>
          </cell>
        </row>
        <row r="225">
          <cell r="C225">
            <v>3009</v>
          </cell>
          <cell r="D225" t="str">
            <v>AVENUE D'Italie</v>
          </cell>
          <cell r="E225" t="str">
            <v>147 avenue d'Italie</v>
          </cell>
          <cell r="F225">
            <v>75013</v>
          </cell>
          <cell r="G225" t="str">
            <v>PARIS</v>
          </cell>
          <cell r="H225" t="str">
            <v>-</v>
          </cell>
          <cell r="I225" t="str">
            <v>-</v>
          </cell>
          <cell r="J225" t="str">
            <v>-</v>
          </cell>
          <cell r="K225">
            <v>14</v>
          </cell>
          <cell r="L225" t="str">
            <v>-</v>
          </cell>
          <cell r="M225" t="str">
            <v>-</v>
          </cell>
          <cell r="N225" t="str">
            <v>-</v>
          </cell>
          <cell r="R225">
            <v>895.69</v>
          </cell>
          <cell r="AB225">
            <v>895.69</v>
          </cell>
          <cell r="AC225">
            <v>52</v>
          </cell>
          <cell r="AF225">
            <v>0</v>
          </cell>
          <cell r="AG225" t="str">
            <v/>
          </cell>
          <cell r="AH225">
            <v>895.69</v>
          </cell>
          <cell r="AI225">
            <v>63.98</v>
          </cell>
          <cell r="AJ225">
            <v>0</v>
          </cell>
          <cell r="AK225" t="str">
            <v/>
          </cell>
          <cell r="AL225">
            <v>0</v>
          </cell>
          <cell r="AM225" t="str">
            <v/>
          </cell>
          <cell r="AN225">
            <v>0</v>
          </cell>
          <cell r="AO225" t="str">
            <v/>
          </cell>
          <cell r="AP225">
            <v>895.69</v>
          </cell>
          <cell r="AQ225">
            <v>0</v>
          </cell>
          <cell r="AS225">
            <v>895.69</v>
          </cell>
          <cell r="AT225">
            <v>0</v>
          </cell>
          <cell r="AU225">
            <v>0</v>
          </cell>
          <cell r="AV225">
            <v>895.69</v>
          </cell>
          <cell r="AW225">
            <v>0</v>
          </cell>
          <cell r="AY225">
            <v>223.92</v>
          </cell>
          <cell r="AZ225">
            <v>268.7</v>
          </cell>
          <cell r="BA225">
            <v>0</v>
          </cell>
          <cell r="BB225">
            <v>0</v>
          </cell>
          <cell r="BC225">
            <v>0</v>
          </cell>
          <cell r="BD225">
            <v>0</v>
          </cell>
          <cell r="BE225">
            <v>268.70399999999995</v>
          </cell>
        </row>
        <row r="226">
          <cell r="C226">
            <v>3010</v>
          </cell>
          <cell r="D226" t="str">
            <v>CHOISY</v>
          </cell>
          <cell r="E226" t="str">
            <v>4 allée du Parc de Choisy</v>
          </cell>
          <cell r="F226">
            <v>75013</v>
          </cell>
          <cell r="G226" t="str">
            <v>PARIS</v>
          </cell>
          <cell r="H226" t="str">
            <v>-</v>
          </cell>
          <cell r="I226" t="str">
            <v>-</v>
          </cell>
          <cell r="J226" t="str">
            <v>-</v>
          </cell>
          <cell r="K226">
            <v>85</v>
          </cell>
          <cell r="L226" t="str">
            <v>-</v>
          </cell>
          <cell r="M226" t="str">
            <v>-</v>
          </cell>
          <cell r="N226">
            <v>112</v>
          </cell>
          <cell r="S226">
            <v>2529.6</v>
          </cell>
          <cell r="AB226">
            <v>2529.6</v>
          </cell>
          <cell r="AC226">
            <v>124</v>
          </cell>
          <cell r="AF226">
            <v>0</v>
          </cell>
          <cell r="AG226" t="str">
            <v/>
          </cell>
          <cell r="AH226">
            <v>0</v>
          </cell>
          <cell r="AI226" t="str">
            <v/>
          </cell>
          <cell r="AJ226">
            <v>0</v>
          </cell>
          <cell r="AK226" t="str">
            <v/>
          </cell>
          <cell r="AL226">
            <v>2529.6</v>
          </cell>
          <cell r="AM226">
            <v>22.59</v>
          </cell>
          <cell r="AN226">
            <v>0</v>
          </cell>
          <cell r="AO226" t="str">
            <v/>
          </cell>
          <cell r="AP226">
            <v>2529.6</v>
          </cell>
          <cell r="AQ226">
            <v>0</v>
          </cell>
          <cell r="AS226">
            <v>0</v>
          </cell>
          <cell r="AT226">
            <v>2529.6</v>
          </cell>
          <cell r="AU226">
            <v>0</v>
          </cell>
          <cell r="AV226">
            <v>2529.6</v>
          </cell>
          <cell r="AW226">
            <v>0</v>
          </cell>
          <cell r="AY226">
            <v>0</v>
          </cell>
          <cell r="AZ226">
            <v>0</v>
          </cell>
          <cell r="BA226">
            <v>632.4</v>
          </cell>
          <cell r="BB226">
            <v>758.88</v>
          </cell>
          <cell r="BC226">
            <v>0</v>
          </cell>
          <cell r="BD226">
            <v>0</v>
          </cell>
          <cell r="BE226">
            <v>758.88</v>
          </cell>
        </row>
        <row r="227">
          <cell r="C227">
            <v>3011</v>
          </cell>
          <cell r="D227" t="str">
            <v>CORVISART</v>
          </cell>
          <cell r="E227" t="str">
            <v>63/67/69 rue corvisart</v>
          </cell>
          <cell r="F227">
            <v>75013</v>
          </cell>
          <cell r="G227" t="str">
            <v>PARIS</v>
          </cell>
          <cell r="H227">
            <v>3</v>
          </cell>
          <cell r="I227">
            <v>3</v>
          </cell>
          <cell r="J227">
            <v>24</v>
          </cell>
          <cell r="K227">
            <v>46</v>
          </cell>
          <cell r="L227">
            <v>3</v>
          </cell>
          <cell r="M227">
            <v>4</v>
          </cell>
          <cell r="N227">
            <v>51</v>
          </cell>
          <cell r="O227">
            <v>4425.53</v>
          </cell>
          <cell r="P227">
            <v>506.24</v>
          </cell>
          <cell r="Q227">
            <v>4687.4150498997606</v>
          </cell>
          <cell r="R227">
            <v>895.69</v>
          </cell>
          <cell r="S227">
            <v>857.52212389380531</v>
          </cell>
          <cell r="AA227">
            <v>103.428</v>
          </cell>
          <cell r="AB227">
            <v>11475.825173793564</v>
          </cell>
          <cell r="AC227">
            <v>807.99</v>
          </cell>
          <cell r="AF227">
            <v>4931.7699999999995</v>
          </cell>
          <cell r="AG227">
            <v>107.21</v>
          </cell>
          <cell r="AH227">
            <v>5583.1050498997611</v>
          </cell>
          <cell r="AI227">
            <v>121.37</v>
          </cell>
          <cell r="AJ227">
            <v>0</v>
          </cell>
          <cell r="AK227" t="str">
            <v/>
          </cell>
          <cell r="AL227">
            <v>857.52212389380531</v>
          </cell>
          <cell r="AM227">
            <v>16.809999999999999</v>
          </cell>
          <cell r="AN227">
            <v>103.428</v>
          </cell>
          <cell r="AO227">
            <v>2.25</v>
          </cell>
          <cell r="AP227">
            <v>11475.825173793566</v>
          </cell>
          <cell r="AQ227">
            <v>0</v>
          </cell>
          <cell r="AS227">
            <v>10514.87504989976</v>
          </cell>
          <cell r="AT227">
            <v>857.52212389380531</v>
          </cell>
          <cell r="AU227">
            <v>103.428</v>
          </cell>
          <cell r="AV227">
            <v>11475.825173793564</v>
          </cell>
          <cell r="AW227">
            <v>0</v>
          </cell>
          <cell r="AY227">
            <v>2628.72</v>
          </cell>
          <cell r="AZ227">
            <v>3154.46</v>
          </cell>
          <cell r="BA227">
            <v>214.38</v>
          </cell>
          <cell r="BB227">
            <v>257.26</v>
          </cell>
          <cell r="BC227">
            <v>25.86</v>
          </cell>
          <cell r="BD227">
            <v>31.03</v>
          </cell>
          <cell r="BE227">
            <v>3442.752</v>
          </cell>
        </row>
        <row r="228">
          <cell r="C228">
            <v>3012</v>
          </cell>
          <cell r="D228" t="str">
            <v>TAGORE (5)</v>
          </cell>
          <cell r="E228" t="str">
            <v>5 rue tagore</v>
          </cell>
          <cell r="F228">
            <v>75013</v>
          </cell>
          <cell r="G228" t="str">
            <v>PARIS</v>
          </cell>
          <cell r="H228">
            <v>2</v>
          </cell>
          <cell r="I228">
            <v>1</v>
          </cell>
          <cell r="J228">
            <v>8</v>
          </cell>
          <cell r="K228">
            <v>30</v>
          </cell>
          <cell r="L228">
            <v>1</v>
          </cell>
          <cell r="M228">
            <v>1</v>
          </cell>
          <cell r="N228">
            <v>50</v>
          </cell>
          <cell r="R228">
            <v>1115.1099999999999</v>
          </cell>
          <cell r="S228">
            <v>1000</v>
          </cell>
          <cell r="AA228">
            <v>34.475999999999999</v>
          </cell>
          <cell r="AB228">
            <v>2149.5859999999998</v>
          </cell>
          <cell r="AC228">
            <v>112.01</v>
          </cell>
          <cell r="AF228">
            <v>0</v>
          </cell>
          <cell r="AG228" t="str">
            <v/>
          </cell>
          <cell r="AH228">
            <v>1115.1099999999999</v>
          </cell>
          <cell r="AI228">
            <v>37.17</v>
          </cell>
          <cell r="AJ228">
            <v>0</v>
          </cell>
          <cell r="AK228" t="str">
            <v/>
          </cell>
          <cell r="AL228">
            <v>1000</v>
          </cell>
          <cell r="AM228">
            <v>20</v>
          </cell>
          <cell r="AN228">
            <v>34.475999999999999</v>
          </cell>
          <cell r="AO228">
            <v>1.1499999999999999</v>
          </cell>
          <cell r="AP228">
            <v>2149.5859999999998</v>
          </cell>
          <cell r="AQ228">
            <v>0</v>
          </cell>
          <cell r="AS228">
            <v>1115.1099999999999</v>
          </cell>
          <cell r="AT228">
            <v>1000</v>
          </cell>
          <cell r="AU228">
            <v>34.475999999999999</v>
          </cell>
          <cell r="AV228">
            <v>2149.5859999999998</v>
          </cell>
          <cell r="AW228">
            <v>0</v>
          </cell>
          <cell r="AY228">
            <v>278.77999999999997</v>
          </cell>
          <cell r="AZ228">
            <v>334.54</v>
          </cell>
          <cell r="BA228">
            <v>250</v>
          </cell>
          <cell r="BB228">
            <v>300</v>
          </cell>
          <cell r="BC228">
            <v>8.6199999999999992</v>
          </cell>
          <cell r="BD228">
            <v>10.34</v>
          </cell>
          <cell r="BE228">
            <v>644.88</v>
          </cell>
        </row>
        <row r="229">
          <cell r="C229">
            <v>3013</v>
          </cell>
          <cell r="D229" t="str">
            <v>TAGORE (19)</v>
          </cell>
          <cell r="E229" t="str">
            <v>19 rue tagore</v>
          </cell>
          <cell r="F229">
            <v>75013</v>
          </cell>
          <cell r="G229" t="str">
            <v>PARIS</v>
          </cell>
          <cell r="H229">
            <v>2</v>
          </cell>
          <cell r="I229">
            <v>2</v>
          </cell>
          <cell r="J229">
            <v>16</v>
          </cell>
          <cell r="K229">
            <v>35</v>
          </cell>
          <cell r="L229">
            <v>2</v>
          </cell>
          <cell r="M229">
            <v>1</v>
          </cell>
          <cell r="N229">
            <v>56</v>
          </cell>
          <cell r="R229">
            <v>1115.1099999999999</v>
          </cell>
          <cell r="S229">
            <v>1120</v>
          </cell>
          <cell r="AA229">
            <v>68.951999999999998</v>
          </cell>
          <cell r="AB229">
            <v>2304.0619999999999</v>
          </cell>
          <cell r="AC229">
            <v>120.97</v>
          </cell>
          <cell r="AF229">
            <v>0</v>
          </cell>
          <cell r="AG229" t="str">
            <v/>
          </cell>
          <cell r="AH229">
            <v>1115.1099999999999</v>
          </cell>
          <cell r="AI229">
            <v>31.86</v>
          </cell>
          <cell r="AJ229">
            <v>0</v>
          </cell>
          <cell r="AK229" t="str">
            <v/>
          </cell>
          <cell r="AL229">
            <v>1120</v>
          </cell>
          <cell r="AM229">
            <v>20</v>
          </cell>
          <cell r="AN229">
            <v>68.951999999999998</v>
          </cell>
          <cell r="AO229">
            <v>1.97</v>
          </cell>
          <cell r="AP229">
            <v>2304.0619999999999</v>
          </cell>
          <cell r="AQ229">
            <v>0</v>
          </cell>
          <cell r="AS229">
            <v>1115.1099999999999</v>
          </cell>
          <cell r="AT229">
            <v>1120</v>
          </cell>
          <cell r="AU229">
            <v>68.951999999999998</v>
          </cell>
          <cell r="AV229">
            <v>2304.0619999999999</v>
          </cell>
          <cell r="AW229">
            <v>0</v>
          </cell>
          <cell r="AY229">
            <v>278.77999999999997</v>
          </cell>
          <cell r="AZ229">
            <v>334.54</v>
          </cell>
          <cell r="BA229">
            <v>280</v>
          </cell>
          <cell r="BB229">
            <v>336</v>
          </cell>
          <cell r="BC229">
            <v>17.239999999999998</v>
          </cell>
          <cell r="BD229">
            <v>20.69</v>
          </cell>
          <cell r="BE229">
            <v>691.22399999999993</v>
          </cell>
        </row>
        <row r="230">
          <cell r="C230">
            <v>3014</v>
          </cell>
          <cell r="D230" t="str">
            <v>MASSENA (22)</v>
          </cell>
          <cell r="E230" t="str">
            <v>22 boulevard massena</v>
          </cell>
          <cell r="F230">
            <v>75013</v>
          </cell>
          <cell r="G230" t="str">
            <v>PARIS</v>
          </cell>
          <cell r="H230">
            <v>2</v>
          </cell>
          <cell r="I230">
            <v>2</v>
          </cell>
          <cell r="J230">
            <v>7</v>
          </cell>
          <cell r="K230">
            <v>6</v>
          </cell>
          <cell r="L230">
            <v>1</v>
          </cell>
          <cell r="M230">
            <v>2</v>
          </cell>
          <cell r="N230">
            <v>0</v>
          </cell>
          <cell r="O230">
            <v>1115.1099999999999</v>
          </cell>
          <cell r="P230">
            <v>66.91</v>
          </cell>
          <cell r="Q230">
            <v>895.69</v>
          </cell>
          <cell r="AA230">
            <v>68.951999999999998</v>
          </cell>
          <cell r="AB230">
            <v>2146.6620000000003</v>
          </cell>
          <cell r="AC230">
            <v>157.44</v>
          </cell>
          <cell r="AF230">
            <v>1182.02</v>
          </cell>
          <cell r="AG230">
            <v>197</v>
          </cell>
          <cell r="AH230">
            <v>895.69</v>
          </cell>
          <cell r="AI230">
            <v>149.28</v>
          </cell>
          <cell r="AJ230">
            <v>0</v>
          </cell>
          <cell r="AK230" t="str">
            <v/>
          </cell>
          <cell r="AL230">
            <v>0</v>
          </cell>
          <cell r="AM230" t="str">
            <v/>
          </cell>
          <cell r="AN230">
            <v>68.951999999999998</v>
          </cell>
          <cell r="AO230">
            <v>11.49</v>
          </cell>
          <cell r="AP230">
            <v>2146.6620000000003</v>
          </cell>
          <cell r="AQ230">
            <v>0</v>
          </cell>
          <cell r="AS230">
            <v>2077.71</v>
          </cell>
          <cell r="AT230">
            <v>0</v>
          </cell>
          <cell r="AU230">
            <v>68.951999999999998</v>
          </cell>
          <cell r="AV230">
            <v>2146.6620000000003</v>
          </cell>
          <cell r="AW230">
            <v>0</v>
          </cell>
          <cell r="AY230">
            <v>519.42999999999995</v>
          </cell>
          <cell r="AZ230">
            <v>623.32000000000005</v>
          </cell>
          <cell r="BA230">
            <v>0</v>
          </cell>
          <cell r="BB230">
            <v>0</v>
          </cell>
          <cell r="BC230">
            <v>17.239999999999998</v>
          </cell>
          <cell r="BD230">
            <v>20.69</v>
          </cell>
          <cell r="BE230">
            <v>644.00399999999991</v>
          </cell>
        </row>
        <row r="231">
          <cell r="C231">
            <v>3015</v>
          </cell>
          <cell r="D231" t="str">
            <v>DESSOUS DES BERGES (12/14)</v>
          </cell>
          <cell r="E231" t="str">
            <v xml:space="preserve">12/14 rue du dessous des berges </v>
          </cell>
          <cell r="F231">
            <v>75013</v>
          </cell>
          <cell r="G231" t="str">
            <v>PARIS</v>
          </cell>
          <cell r="H231">
            <v>1</v>
          </cell>
          <cell r="I231">
            <v>1</v>
          </cell>
          <cell r="J231">
            <v>5</v>
          </cell>
          <cell r="K231">
            <v>9</v>
          </cell>
          <cell r="L231">
            <v>1</v>
          </cell>
          <cell r="M231">
            <v>1</v>
          </cell>
          <cell r="N231">
            <v>0</v>
          </cell>
          <cell r="O231">
            <v>1115.1113697656272</v>
          </cell>
          <cell r="P231">
            <v>133.81336437187528</v>
          </cell>
          <cell r="Q231">
            <v>895.69</v>
          </cell>
          <cell r="AA231">
            <v>34.475999999999999</v>
          </cell>
          <cell r="AB231">
            <v>2179.0907341375027</v>
          </cell>
          <cell r="AC231">
            <v>190.79</v>
          </cell>
          <cell r="AF231">
            <v>1248.9247341375024</v>
          </cell>
          <cell r="AG231">
            <v>138.77000000000001</v>
          </cell>
          <cell r="AH231">
            <v>895.69</v>
          </cell>
          <cell r="AI231">
            <v>99.52</v>
          </cell>
          <cell r="AJ231">
            <v>0</v>
          </cell>
          <cell r="AK231" t="str">
            <v/>
          </cell>
          <cell r="AL231">
            <v>0</v>
          </cell>
          <cell r="AM231" t="str">
            <v/>
          </cell>
          <cell r="AN231">
            <v>34.475999999999999</v>
          </cell>
          <cell r="AO231">
            <v>3.83</v>
          </cell>
          <cell r="AP231">
            <v>2179.0907341375027</v>
          </cell>
          <cell r="AQ231">
            <v>0</v>
          </cell>
          <cell r="AS231">
            <v>2144.6147341375026</v>
          </cell>
          <cell r="AT231">
            <v>0</v>
          </cell>
          <cell r="AU231">
            <v>34.475999999999999</v>
          </cell>
          <cell r="AV231">
            <v>2179.0907341375027</v>
          </cell>
          <cell r="AW231">
            <v>0</v>
          </cell>
          <cell r="AY231">
            <v>536.15</v>
          </cell>
          <cell r="AZ231">
            <v>643.38</v>
          </cell>
          <cell r="BA231">
            <v>0</v>
          </cell>
          <cell r="BB231">
            <v>0</v>
          </cell>
          <cell r="BC231">
            <v>8.6199999999999992</v>
          </cell>
          <cell r="BD231">
            <v>10.34</v>
          </cell>
          <cell r="BE231">
            <v>653.72399999999993</v>
          </cell>
        </row>
        <row r="232">
          <cell r="C232">
            <v>3016</v>
          </cell>
          <cell r="D232" t="str">
            <v>VINCENT AURIOL</v>
          </cell>
          <cell r="E232" t="str">
            <v>36/38/42 boulevard vincent auriol</v>
          </cell>
          <cell r="F232">
            <v>75013</v>
          </cell>
          <cell r="G232" t="str">
            <v>PARIS</v>
          </cell>
          <cell r="H232">
            <v>3</v>
          </cell>
          <cell r="I232">
            <v>3</v>
          </cell>
          <cell r="J232">
            <v>18</v>
          </cell>
          <cell r="K232">
            <v>123</v>
          </cell>
          <cell r="L232">
            <v>3</v>
          </cell>
          <cell r="M232">
            <v>4</v>
          </cell>
          <cell r="N232">
            <v>125</v>
          </cell>
          <cell r="R232">
            <v>3345.33</v>
          </cell>
          <cell r="S232">
            <v>2500</v>
          </cell>
          <cell r="AA232">
            <v>103.428</v>
          </cell>
          <cell r="AB232">
            <v>5948.7579999999998</v>
          </cell>
          <cell r="AC232">
            <v>307.02999999999997</v>
          </cell>
          <cell r="AF232">
            <v>0</v>
          </cell>
          <cell r="AG232" t="str">
            <v/>
          </cell>
          <cell r="AH232">
            <v>3345.33</v>
          </cell>
          <cell r="AI232">
            <v>27.2</v>
          </cell>
          <cell r="AJ232">
            <v>0</v>
          </cell>
          <cell r="AK232" t="str">
            <v/>
          </cell>
          <cell r="AL232">
            <v>2500</v>
          </cell>
          <cell r="AM232">
            <v>20</v>
          </cell>
          <cell r="AN232">
            <v>103.428</v>
          </cell>
          <cell r="AO232">
            <v>0.84</v>
          </cell>
          <cell r="AP232">
            <v>5948.7579999999998</v>
          </cell>
          <cell r="AQ232">
            <v>0</v>
          </cell>
          <cell r="AS232">
            <v>3345.33</v>
          </cell>
          <cell r="AT232">
            <v>2500</v>
          </cell>
          <cell r="AU232">
            <v>103.428</v>
          </cell>
          <cell r="AV232">
            <v>5948.7579999999998</v>
          </cell>
          <cell r="AW232">
            <v>0</v>
          </cell>
          <cell r="AY232">
            <v>836.33</v>
          </cell>
          <cell r="AZ232">
            <v>1003.6</v>
          </cell>
          <cell r="BA232">
            <v>625</v>
          </cell>
          <cell r="BB232">
            <v>750</v>
          </cell>
          <cell r="BC232">
            <v>25.86</v>
          </cell>
          <cell r="BD232">
            <v>31.03</v>
          </cell>
          <cell r="BE232">
            <v>1784.6279999999997</v>
          </cell>
        </row>
        <row r="233">
          <cell r="C233">
            <v>3018</v>
          </cell>
          <cell r="D233" t="str">
            <v>-</v>
          </cell>
          <cell r="E233" t="str">
            <v>24-30 rue Paul Bourget</v>
          </cell>
          <cell r="F233">
            <v>75013</v>
          </cell>
          <cell r="G233" t="str">
            <v>PARIS</v>
          </cell>
          <cell r="H233">
            <v>2</v>
          </cell>
          <cell r="I233">
            <v>2</v>
          </cell>
          <cell r="J233">
            <v>14</v>
          </cell>
          <cell r="K233">
            <v>62</v>
          </cell>
          <cell r="L233">
            <v>2</v>
          </cell>
          <cell r="M233">
            <v>4</v>
          </cell>
          <cell r="N233">
            <v>46</v>
          </cell>
          <cell r="R233">
            <v>2241.29</v>
          </cell>
          <cell r="S233">
            <v>920</v>
          </cell>
          <cell r="AA233">
            <v>68.951999999999998</v>
          </cell>
          <cell r="AB233">
            <v>3230.2420000000002</v>
          </cell>
          <cell r="AC233">
            <v>211.17</v>
          </cell>
          <cell r="AF233">
            <v>0</v>
          </cell>
          <cell r="AG233" t="str">
            <v/>
          </cell>
          <cell r="AH233">
            <v>2241.29</v>
          </cell>
          <cell r="AI233">
            <v>36.15</v>
          </cell>
          <cell r="AJ233">
            <v>0</v>
          </cell>
          <cell r="AK233" t="str">
            <v/>
          </cell>
          <cell r="AL233">
            <v>920</v>
          </cell>
          <cell r="AM233">
            <v>20</v>
          </cell>
          <cell r="AN233">
            <v>68.951999999999998</v>
          </cell>
          <cell r="AO233">
            <v>1.1100000000000001</v>
          </cell>
          <cell r="AP233">
            <v>3230.2420000000002</v>
          </cell>
          <cell r="AQ233">
            <v>0</v>
          </cell>
          <cell r="AS233">
            <v>2241.29</v>
          </cell>
          <cell r="AT233">
            <v>920</v>
          </cell>
          <cell r="AU233">
            <v>68.951999999999998</v>
          </cell>
          <cell r="AV233">
            <v>3230.2420000000002</v>
          </cell>
          <cell r="AW233">
            <v>0</v>
          </cell>
          <cell r="AY233">
            <v>560.32000000000005</v>
          </cell>
          <cell r="AZ233">
            <v>672.38</v>
          </cell>
          <cell r="BA233">
            <v>230</v>
          </cell>
          <cell r="BB233">
            <v>276</v>
          </cell>
          <cell r="BC233">
            <v>17.239999999999998</v>
          </cell>
          <cell r="BD233">
            <v>20.69</v>
          </cell>
          <cell r="BE233">
            <v>969.072</v>
          </cell>
        </row>
        <row r="234">
          <cell r="C234">
            <v>4001</v>
          </cell>
          <cell r="D234" t="str">
            <v>DAREAU</v>
          </cell>
          <cell r="E234" t="str">
            <v>7/9 passage dareau</v>
          </cell>
          <cell r="F234">
            <v>75014</v>
          </cell>
          <cell r="G234" t="str">
            <v>PARIS</v>
          </cell>
          <cell r="H234">
            <v>1</v>
          </cell>
          <cell r="I234">
            <v>1</v>
          </cell>
          <cell r="J234">
            <v>3</v>
          </cell>
          <cell r="K234">
            <v>10</v>
          </cell>
          <cell r="L234">
            <v>1</v>
          </cell>
          <cell r="M234">
            <v>1</v>
          </cell>
          <cell r="N234">
            <v>10</v>
          </cell>
          <cell r="O234">
            <v>2218.44</v>
          </cell>
          <cell r="P234">
            <v>163.28</v>
          </cell>
          <cell r="Q234">
            <v>1343.94</v>
          </cell>
          <cell r="S234">
            <v>534.43999999999994</v>
          </cell>
          <cell r="AA234">
            <v>28.2</v>
          </cell>
          <cell r="AB234">
            <v>4288.3</v>
          </cell>
          <cell r="AC234">
            <v>138.72999999999999</v>
          </cell>
          <cell r="AF234">
            <v>2381.7200000000003</v>
          </cell>
          <cell r="AG234">
            <v>238.17</v>
          </cell>
          <cell r="AH234">
            <v>1343.94</v>
          </cell>
          <cell r="AI234">
            <v>134.38999999999999</v>
          </cell>
          <cell r="AJ234">
            <v>0</v>
          </cell>
          <cell r="AK234" t="str">
            <v/>
          </cell>
          <cell r="AL234">
            <v>534.43999999999994</v>
          </cell>
          <cell r="AM234">
            <v>53.44</v>
          </cell>
          <cell r="AN234">
            <v>28.2</v>
          </cell>
          <cell r="AO234">
            <v>2.82</v>
          </cell>
          <cell r="AP234">
            <v>4288.3</v>
          </cell>
          <cell r="AQ234">
            <v>0</v>
          </cell>
          <cell r="AS234">
            <v>3835.9614056241999</v>
          </cell>
          <cell r="AT234">
            <v>550.2625611627999</v>
          </cell>
          <cell r="AU234">
            <v>29.034885533999997</v>
          </cell>
          <cell r="AV234">
            <v>4415.2588523209997</v>
          </cell>
          <cell r="AW234">
            <v>126.95885232099954</v>
          </cell>
          <cell r="AY234">
            <v>958.99</v>
          </cell>
          <cell r="AZ234">
            <v>1150.79</v>
          </cell>
          <cell r="BA234">
            <v>137.57</v>
          </cell>
          <cell r="BB234">
            <v>165.08</v>
          </cell>
          <cell r="BC234">
            <v>7.26</v>
          </cell>
          <cell r="BD234">
            <v>8.7100000000000009</v>
          </cell>
          <cell r="BE234">
            <v>1324.5839999999998</v>
          </cell>
        </row>
        <row r="235">
          <cell r="C235">
            <v>4002</v>
          </cell>
          <cell r="D235" t="str">
            <v>MOUCHEZ AMIRAL</v>
          </cell>
          <cell r="E235" t="str">
            <v>64/66 rue de l amiral mouchez</v>
          </cell>
          <cell r="F235">
            <v>75014</v>
          </cell>
          <cell r="G235" t="str">
            <v>PARIS</v>
          </cell>
          <cell r="H235">
            <v>4</v>
          </cell>
          <cell r="I235">
            <v>4</v>
          </cell>
          <cell r="J235">
            <v>21</v>
          </cell>
          <cell r="K235">
            <v>69</v>
          </cell>
          <cell r="L235">
            <v>3</v>
          </cell>
          <cell r="M235">
            <v>2</v>
          </cell>
          <cell r="N235">
            <v>79</v>
          </cell>
          <cell r="R235">
            <v>1628.4</v>
          </cell>
          <cell r="S235">
            <v>1749.1</v>
          </cell>
          <cell r="AA235">
            <v>194.6</v>
          </cell>
          <cell r="AB235">
            <v>3572.1</v>
          </cell>
          <cell r="AC235">
            <v>632</v>
          </cell>
          <cell r="AF235">
            <v>0</v>
          </cell>
          <cell r="AG235" t="str">
            <v/>
          </cell>
          <cell r="AH235">
            <v>1628.4</v>
          </cell>
          <cell r="AI235">
            <v>23.6</v>
          </cell>
          <cell r="AJ235">
            <v>0</v>
          </cell>
          <cell r="AK235" t="str">
            <v/>
          </cell>
          <cell r="AL235">
            <v>1749.1</v>
          </cell>
          <cell r="AM235">
            <v>22.14</v>
          </cell>
          <cell r="AN235">
            <v>194.6</v>
          </cell>
          <cell r="AO235">
            <v>2.82</v>
          </cell>
          <cell r="AP235">
            <v>3572.1</v>
          </cell>
          <cell r="AQ235">
            <v>0</v>
          </cell>
          <cell r="AS235">
            <v>1676.6101987079999</v>
          </cell>
          <cell r="AT235">
            <v>1800.8836272169997</v>
          </cell>
          <cell r="AU235">
            <v>200.36130230199998</v>
          </cell>
          <cell r="AV235">
            <v>3677.8551282269991</v>
          </cell>
          <cell r="AW235">
            <v>105.7551282269992</v>
          </cell>
          <cell r="AY235">
            <v>419.15</v>
          </cell>
          <cell r="AZ235">
            <v>502.98</v>
          </cell>
          <cell r="BA235">
            <v>450.22</v>
          </cell>
          <cell r="BB235">
            <v>540.26</v>
          </cell>
          <cell r="BC235">
            <v>50.09</v>
          </cell>
          <cell r="BD235">
            <v>60.11</v>
          </cell>
          <cell r="BE235">
            <v>1103.3520000000001</v>
          </cell>
        </row>
        <row r="236">
          <cell r="C236">
            <v>4003</v>
          </cell>
          <cell r="D236" t="str">
            <v>ALESIA MONTSOURIS</v>
          </cell>
          <cell r="E236" t="str">
            <v>11 ter-11 quater rue d'Alésia</v>
          </cell>
          <cell r="F236">
            <v>75014</v>
          </cell>
          <cell r="G236" t="str">
            <v>PARIS</v>
          </cell>
          <cell r="H236">
            <v>2</v>
          </cell>
          <cell r="I236">
            <v>2</v>
          </cell>
          <cell r="K236">
            <v>42</v>
          </cell>
          <cell r="L236">
            <v>2</v>
          </cell>
          <cell r="M236">
            <v>2</v>
          </cell>
          <cell r="N236">
            <v>50</v>
          </cell>
          <cell r="R236">
            <v>1065.96</v>
          </cell>
          <cell r="AB236">
            <v>1065.96</v>
          </cell>
          <cell r="AC236">
            <v>0</v>
          </cell>
          <cell r="AF236">
            <v>0</v>
          </cell>
          <cell r="AG236" t="str">
            <v/>
          </cell>
          <cell r="AH236">
            <v>1065.96</v>
          </cell>
          <cell r="AI236">
            <v>25.38</v>
          </cell>
          <cell r="AJ236">
            <v>0</v>
          </cell>
          <cell r="AK236" t="str">
            <v/>
          </cell>
          <cell r="AL236">
            <v>0</v>
          </cell>
          <cell r="AM236" t="str">
            <v/>
          </cell>
          <cell r="AN236">
            <v>0</v>
          </cell>
          <cell r="AO236" t="str">
            <v/>
          </cell>
          <cell r="AP236">
            <v>1065.96</v>
          </cell>
          <cell r="AQ236">
            <v>0</v>
          </cell>
          <cell r="AS236">
            <v>1097.5186731852</v>
          </cell>
          <cell r="AT236">
            <v>0</v>
          </cell>
          <cell r="AU236">
            <v>0</v>
          </cell>
          <cell r="AV236">
            <v>1097.5186731852</v>
          </cell>
          <cell r="AW236">
            <v>31.55867318519995</v>
          </cell>
          <cell r="AY236">
            <v>274.38</v>
          </cell>
          <cell r="AZ236">
            <v>329.26</v>
          </cell>
          <cell r="BA236">
            <v>0</v>
          </cell>
          <cell r="BB236">
            <v>0</v>
          </cell>
          <cell r="BC236">
            <v>0</v>
          </cell>
          <cell r="BD236">
            <v>0</v>
          </cell>
          <cell r="BE236">
            <v>329.25599999999997</v>
          </cell>
        </row>
        <row r="237">
          <cell r="C237">
            <v>4004</v>
          </cell>
          <cell r="D237" t="str">
            <v>DIDOT / MALLEBAY</v>
          </cell>
          <cell r="E237" t="str">
            <v>88 rue didot / 1 a 7 villa mallebay</v>
          </cell>
          <cell r="F237">
            <v>75014</v>
          </cell>
          <cell r="G237" t="str">
            <v>PARIS</v>
          </cell>
          <cell r="H237">
            <v>1</v>
          </cell>
          <cell r="I237">
            <v>2</v>
          </cell>
          <cell r="J237">
            <v>3</v>
          </cell>
          <cell r="K237">
            <v>6</v>
          </cell>
          <cell r="L237">
            <v>0</v>
          </cell>
          <cell r="M237">
            <v>1</v>
          </cell>
          <cell r="N237">
            <v>0</v>
          </cell>
          <cell r="O237">
            <v>1920</v>
          </cell>
          <cell r="Q237">
            <v>3120</v>
          </cell>
          <cell r="AA237">
            <v>0</v>
          </cell>
          <cell r="AB237">
            <v>5040</v>
          </cell>
          <cell r="AC237">
            <v>0</v>
          </cell>
          <cell r="AF237">
            <v>1920</v>
          </cell>
          <cell r="AG237">
            <v>320</v>
          </cell>
          <cell r="AH237">
            <v>3120</v>
          </cell>
          <cell r="AI237">
            <v>520</v>
          </cell>
          <cell r="AJ237">
            <v>0</v>
          </cell>
          <cell r="AK237" t="str">
            <v/>
          </cell>
          <cell r="AL237">
            <v>0</v>
          </cell>
          <cell r="AM237" t="str">
            <v/>
          </cell>
          <cell r="AN237">
            <v>0</v>
          </cell>
          <cell r="AO237" t="str">
            <v/>
          </cell>
          <cell r="AP237">
            <v>5040</v>
          </cell>
          <cell r="AQ237">
            <v>0</v>
          </cell>
          <cell r="AS237">
            <v>5189.2135847999998</v>
          </cell>
          <cell r="AT237">
            <v>0</v>
          </cell>
          <cell r="AU237">
            <v>0</v>
          </cell>
          <cell r="AV237">
            <v>5189.2135847999998</v>
          </cell>
          <cell r="AW237">
            <v>149.21358479999981</v>
          </cell>
          <cell r="AY237">
            <v>1297.3</v>
          </cell>
          <cell r="AZ237">
            <v>1556.76</v>
          </cell>
          <cell r="BA237">
            <v>0</v>
          </cell>
          <cell r="BB237">
            <v>0</v>
          </cell>
          <cell r="BC237">
            <v>0</v>
          </cell>
          <cell r="BD237">
            <v>0</v>
          </cell>
          <cell r="BE237">
            <v>1556.76</v>
          </cell>
        </row>
        <row r="238">
          <cell r="C238">
            <v>4006</v>
          </cell>
          <cell r="D238" t="str">
            <v>32/36 RUE DE L'OUEST</v>
          </cell>
          <cell r="E238" t="str">
            <v>32/36 rue de l'ouest</v>
          </cell>
          <cell r="F238">
            <v>75014</v>
          </cell>
          <cell r="G238" t="str">
            <v>PARIS</v>
          </cell>
          <cell r="H238">
            <v>2</v>
          </cell>
          <cell r="I238">
            <v>2</v>
          </cell>
          <cell r="J238">
            <v>10</v>
          </cell>
          <cell r="K238">
            <v>35</v>
          </cell>
          <cell r="L238">
            <v>2</v>
          </cell>
          <cell r="M238">
            <v>3</v>
          </cell>
          <cell r="N238">
            <v>40</v>
          </cell>
          <cell r="Q238">
            <v>4154.8</v>
          </cell>
          <cell r="S238">
            <v>1286.4000000000001</v>
          </cell>
          <cell r="AB238">
            <v>5441.2000000000007</v>
          </cell>
          <cell r="AC238">
            <v>96.25</v>
          </cell>
          <cell r="AF238">
            <v>0</v>
          </cell>
          <cell r="AG238" t="str">
            <v/>
          </cell>
          <cell r="AH238">
            <v>4154.8</v>
          </cell>
          <cell r="AI238">
            <v>118.71</v>
          </cell>
          <cell r="AJ238">
            <v>0</v>
          </cell>
          <cell r="AK238" t="str">
            <v/>
          </cell>
          <cell r="AL238">
            <v>1286.4000000000001</v>
          </cell>
          <cell r="AM238">
            <v>32.159999999999997</v>
          </cell>
          <cell r="AN238">
            <v>0</v>
          </cell>
          <cell r="AO238" t="str">
            <v/>
          </cell>
          <cell r="AP238">
            <v>5441.2000000000007</v>
          </cell>
          <cell r="AQ238">
            <v>0</v>
          </cell>
          <cell r="AS238">
            <v>4277.8064686759999</v>
          </cell>
          <cell r="AT238">
            <v>1324.4849911680001</v>
          </cell>
          <cell r="AU238">
            <v>0</v>
          </cell>
          <cell r="AV238">
            <v>5602.2914598440002</v>
          </cell>
          <cell r="AW238">
            <v>161.09145984399947</v>
          </cell>
          <cell r="AY238">
            <v>1069.45</v>
          </cell>
          <cell r="AZ238">
            <v>1283.3399999999999</v>
          </cell>
          <cell r="BA238">
            <v>331.12</v>
          </cell>
          <cell r="BB238">
            <v>397.34</v>
          </cell>
          <cell r="BC238">
            <v>0</v>
          </cell>
          <cell r="BD238">
            <v>0</v>
          </cell>
          <cell r="BE238">
            <v>1680.6840000000002</v>
          </cell>
        </row>
        <row r="239">
          <cell r="C239">
            <v>4007</v>
          </cell>
          <cell r="D239" t="str">
            <v>8/10 RUE DU TEXEL</v>
          </cell>
          <cell r="E239" t="str">
            <v>8/10 rue du texel</v>
          </cell>
          <cell r="F239">
            <v>75014</v>
          </cell>
          <cell r="G239" t="str">
            <v>PARIS</v>
          </cell>
          <cell r="H239">
            <v>1</v>
          </cell>
          <cell r="I239">
            <v>1</v>
          </cell>
          <cell r="J239">
            <v>5</v>
          </cell>
          <cell r="K239">
            <v>29</v>
          </cell>
          <cell r="L239">
            <v>1</v>
          </cell>
          <cell r="M239">
            <v>1</v>
          </cell>
          <cell r="N239">
            <v>28</v>
          </cell>
          <cell r="Q239">
            <v>3666</v>
          </cell>
          <cell r="S239">
            <v>795.24</v>
          </cell>
          <cell r="AB239">
            <v>4461.24</v>
          </cell>
          <cell r="AC239">
            <v>169.1</v>
          </cell>
          <cell r="AF239">
            <v>0</v>
          </cell>
          <cell r="AG239" t="str">
            <v/>
          </cell>
          <cell r="AH239">
            <v>3666</v>
          </cell>
          <cell r="AI239">
            <v>126.41</v>
          </cell>
          <cell r="AJ239">
            <v>0</v>
          </cell>
          <cell r="AK239" t="str">
            <v/>
          </cell>
          <cell r="AL239">
            <v>795.24</v>
          </cell>
          <cell r="AM239">
            <v>28.4</v>
          </cell>
          <cell r="AN239">
            <v>0</v>
          </cell>
          <cell r="AO239" t="str">
            <v/>
          </cell>
          <cell r="AP239">
            <v>4461.24</v>
          </cell>
          <cell r="AQ239">
            <v>0</v>
          </cell>
          <cell r="AS239">
            <v>3774.5351194199998</v>
          </cell>
          <cell r="AT239">
            <v>818.78377205879997</v>
          </cell>
          <cell r="AU239">
            <v>0</v>
          </cell>
          <cell r="AV239">
            <v>4593.3188914787997</v>
          </cell>
          <cell r="AW239">
            <v>132.07889147879996</v>
          </cell>
          <cell r="AY239">
            <v>943.63</v>
          </cell>
          <cell r="AZ239">
            <v>1132.3599999999999</v>
          </cell>
          <cell r="BA239">
            <v>204.7</v>
          </cell>
          <cell r="BB239">
            <v>245.64</v>
          </cell>
          <cell r="BC239">
            <v>0</v>
          </cell>
          <cell r="BD239">
            <v>0</v>
          </cell>
          <cell r="BE239">
            <v>1377.9959999999999</v>
          </cell>
        </row>
        <row r="240">
          <cell r="C240">
            <v>4008</v>
          </cell>
          <cell r="D240" t="str">
            <v>169 RUE DU CHÂTEAU</v>
          </cell>
          <cell r="E240" t="str">
            <v>169 rue du chateau</v>
          </cell>
          <cell r="F240">
            <v>75014</v>
          </cell>
          <cell r="G240" t="str">
            <v>PARIS</v>
          </cell>
          <cell r="H240">
            <v>1</v>
          </cell>
          <cell r="I240">
            <v>1</v>
          </cell>
          <cell r="J240">
            <v>5</v>
          </cell>
          <cell r="K240">
            <v>9</v>
          </cell>
          <cell r="L240">
            <v>1</v>
          </cell>
          <cell r="M240">
            <v>1</v>
          </cell>
          <cell r="N240">
            <v>0</v>
          </cell>
          <cell r="Q240">
            <v>733.2</v>
          </cell>
          <cell r="AB240">
            <v>733.2</v>
          </cell>
          <cell r="AC240">
            <v>129.16999999999999</v>
          </cell>
          <cell r="AF240">
            <v>0</v>
          </cell>
          <cell r="AG240" t="str">
            <v/>
          </cell>
          <cell r="AH240">
            <v>733.2</v>
          </cell>
          <cell r="AI240">
            <v>81.47</v>
          </cell>
          <cell r="AJ240">
            <v>0</v>
          </cell>
          <cell r="AK240" t="str">
            <v/>
          </cell>
          <cell r="AL240">
            <v>0</v>
          </cell>
          <cell r="AM240" t="str">
            <v/>
          </cell>
          <cell r="AN240">
            <v>0</v>
          </cell>
          <cell r="AO240" t="str">
            <v/>
          </cell>
          <cell r="AP240">
            <v>733.2</v>
          </cell>
          <cell r="AQ240">
            <v>0</v>
          </cell>
          <cell r="AS240">
            <v>754.90702388399995</v>
          </cell>
          <cell r="AT240">
            <v>0</v>
          </cell>
          <cell r="AU240">
            <v>0</v>
          </cell>
          <cell r="AV240">
            <v>754.90702388399995</v>
          </cell>
          <cell r="AW240">
            <v>21.707023883999909</v>
          </cell>
          <cell r="AY240">
            <v>188.73</v>
          </cell>
          <cell r="AZ240">
            <v>226.48</v>
          </cell>
          <cell r="BA240">
            <v>0</v>
          </cell>
          <cell r="BB240">
            <v>0</v>
          </cell>
          <cell r="BC240">
            <v>0</v>
          </cell>
          <cell r="BD240">
            <v>0</v>
          </cell>
          <cell r="BE240">
            <v>226.47599999999997</v>
          </cell>
        </row>
        <row r="241">
          <cell r="C241">
            <v>4009</v>
          </cell>
          <cell r="D241" t="str">
            <v>19 MORERE</v>
          </cell>
          <cell r="E241" t="str">
            <v>19 rue morere</v>
          </cell>
          <cell r="F241">
            <v>75014</v>
          </cell>
          <cell r="G241" t="str">
            <v>PARIS</v>
          </cell>
          <cell r="H241">
            <v>1</v>
          </cell>
          <cell r="I241">
            <v>1</v>
          </cell>
          <cell r="J241">
            <v>5</v>
          </cell>
          <cell r="K241">
            <v>12</v>
          </cell>
          <cell r="L241">
            <v>1</v>
          </cell>
          <cell r="M241">
            <v>1</v>
          </cell>
          <cell r="N241">
            <v>0</v>
          </cell>
          <cell r="O241">
            <v>0</v>
          </cell>
          <cell r="P241">
            <v>0</v>
          </cell>
          <cell r="Q241">
            <v>1493.27</v>
          </cell>
          <cell r="AA241">
            <v>33.799999999999997</v>
          </cell>
          <cell r="AB241">
            <v>1527.07</v>
          </cell>
          <cell r="AC241">
            <v>202.83</v>
          </cell>
          <cell r="AF241">
            <v>0</v>
          </cell>
          <cell r="AG241" t="str">
            <v/>
          </cell>
          <cell r="AH241">
            <v>1493.27</v>
          </cell>
          <cell r="AI241">
            <v>124.44</v>
          </cell>
          <cell r="AJ241">
            <v>0</v>
          </cell>
          <cell r="AK241" t="str">
            <v/>
          </cell>
          <cell r="AL241">
            <v>0</v>
          </cell>
          <cell r="AM241" t="str">
            <v/>
          </cell>
          <cell r="AN241">
            <v>33.799999999999997</v>
          </cell>
          <cell r="AO241">
            <v>2.82</v>
          </cell>
          <cell r="AP241">
            <v>1527.07</v>
          </cell>
          <cell r="AQ241">
            <v>0</v>
          </cell>
          <cell r="AS241">
            <v>1537.4795574948998</v>
          </cell>
          <cell r="AT241">
            <v>0</v>
          </cell>
          <cell r="AU241">
            <v>34.800678405999996</v>
          </cell>
          <cell r="AV241">
            <v>1572.2802359008999</v>
          </cell>
          <cell r="AW241">
            <v>45.210235900899988</v>
          </cell>
          <cell r="AY241">
            <v>384.37</v>
          </cell>
          <cell r="AZ241">
            <v>461.24</v>
          </cell>
          <cell r="BA241">
            <v>0</v>
          </cell>
          <cell r="BB241">
            <v>0</v>
          </cell>
          <cell r="BC241">
            <v>8.6999999999999993</v>
          </cell>
          <cell r="BD241">
            <v>10.44</v>
          </cell>
          <cell r="BE241">
            <v>471.68399999999997</v>
          </cell>
        </row>
        <row r="242">
          <cell r="C242">
            <v>4010</v>
          </cell>
          <cell r="D242" t="str">
            <v>6 IMPASSE FLORIMONT</v>
          </cell>
          <cell r="E242" t="str">
            <v>6 impasse florimont</v>
          </cell>
          <cell r="F242">
            <v>75014</v>
          </cell>
          <cell r="G242" t="str">
            <v>PARIS</v>
          </cell>
          <cell r="H242">
            <v>1</v>
          </cell>
          <cell r="I242">
            <v>1</v>
          </cell>
          <cell r="J242">
            <v>2</v>
          </cell>
          <cell r="K242">
            <v>4</v>
          </cell>
          <cell r="L242">
            <v>0</v>
          </cell>
          <cell r="M242">
            <v>1</v>
          </cell>
          <cell r="N242">
            <v>0</v>
          </cell>
          <cell r="Q242">
            <v>488.8</v>
          </cell>
          <cell r="AB242">
            <v>488.8</v>
          </cell>
          <cell r="AC242">
            <v>108.11</v>
          </cell>
          <cell r="AF242">
            <v>0</v>
          </cell>
          <cell r="AG242" t="str">
            <v/>
          </cell>
          <cell r="AH242">
            <v>488.8</v>
          </cell>
          <cell r="AI242">
            <v>122.2</v>
          </cell>
          <cell r="AJ242">
            <v>0</v>
          </cell>
          <cell r="AK242" t="str">
            <v/>
          </cell>
          <cell r="AL242">
            <v>0</v>
          </cell>
          <cell r="AM242" t="str">
            <v/>
          </cell>
          <cell r="AN242">
            <v>0</v>
          </cell>
          <cell r="AO242" t="str">
            <v/>
          </cell>
          <cell r="AP242">
            <v>488.8</v>
          </cell>
          <cell r="AQ242">
            <v>0</v>
          </cell>
          <cell r="AS242">
            <v>503.27134925599995</v>
          </cell>
          <cell r="AT242">
            <v>0</v>
          </cell>
          <cell r="AU242">
            <v>0</v>
          </cell>
          <cell r="AV242">
            <v>503.27134925599995</v>
          </cell>
          <cell r="AW242">
            <v>14.471349255999939</v>
          </cell>
          <cell r="AY242">
            <v>125.82</v>
          </cell>
          <cell r="AZ242">
            <v>150.97999999999999</v>
          </cell>
          <cell r="BA242">
            <v>0</v>
          </cell>
          <cell r="BB242">
            <v>0</v>
          </cell>
          <cell r="BC242">
            <v>0</v>
          </cell>
          <cell r="BD242">
            <v>0</v>
          </cell>
          <cell r="BE242">
            <v>150.98399999999998</v>
          </cell>
        </row>
        <row r="243">
          <cell r="C243">
            <v>4013</v>
          </cell>
          <cell r="D243" t="str">
            <v>71 RUE DE LA CONVENTION</v>
          </cell>
          <cell r="E243" t="str">
            <v>71 rue de la convention</v>
          </cell>
          <cell r="F243">
            <v>75015</v>
          </cell>
          <cell r="G243" t="str">
            <v>PARIS</v>
          </cell>
          <cell r="H243">
            <v>5</v>
          </cell>
          <cell r="I243">
            <v>5</v>
          </cell>
          <cell r="J243">
            <v>30</v>
          </cell>
          <cell r="K243">
            <v>129</v>
          </cell>
          <cell r="L243">
            <v>5</v>
          </cell>
          <cell r="M243">
            <v>4</v>
          </cell>
          <cell r="N243">
            <v>0</v>
          </cell>
          <cell r="O243">
            <v>13403.36</v>
          </cell>
          <cell r="P243">
            <v>0</v>
          </cell>
          <cell r="Q243">
            <v>1351.96</v>
          </cell>
          <cell r="R243">
            <v>1955.16</v>
          </cell>
          <cell r="AA243">
            <v>363.8</v>
          </cell>
          <cell r="AB243">
            <v>17074.28</v>
          </cell>
          <cell r="AC243">
            <v>69.12</v>
          </cell>
          <cell r="AF243">
            <v>13403.36</v>
          </cell>
          <cell r="AG243">
            <v>103.9</v>
          </cell>
          <cell r="AH243">
            <v>3307.12</v>
          </cell>
          <cell r="AI243">
            <v>25.64</v>
          </cell>
          <cell r="AJ243">
            <v>0</v>
          </cell>
          <cell r="AK243" t="str">
            <v/>
          </cell>
          <cell r="AL243">
            <v>0</v>
          </cell>
          <cell r="AM243" t="str">
            <v/>
          </cell>
          <cell r="AN243">
            <v>363.8</v>
          </cell>
          <cell r="AO243">
            <v>2.82</v>
          </cell>
          <cell r="AP243">
            <v>17074.28</v>
          </cell>
          <cell r="AQ243">
            <v>0</v>
          </cell>
          <cell r="AS243">
            <v>17205.208298517598</v>
          </cell>
          <cell r="AT243">
            <v>0</v>
          </cell>
          <cell r="AU243">
            <v>374.57061550599997</v>
          </cell>
          <cell r="AV243">
            <v>17579.778914023598</v>
          </cell>
          <cell r="AW243">
            <v>505.49891402359935</v>
          </cell>
          <cell r="AY243">
            <v>4301.3</v>
          </cell>
          <cell r="AZ243">
            <v>5161.5600000000004</v>
          </cell>
          <cell r="BA243">
            <v>0</v>
          </cell>
          <cell r="BB243">
            <v>0</v>
          </cell>
          <cell r="BC243">
            <v>93.64</v>
          </cell>
          <cell r="BD243">
            <v>112.37</v>
          </cell>
          <cell r="BE243">
            <v>5273.9280000000008</v>
          </cell>
        </row>
        <row r="244">
          <cell r="C244">
            <v>4014</v>
          </cell>
          <cell r="D244" t="str">
            <v>73 RUE DE LA CONVENTION</v>
          </cell>
          <cell r="E244" t="str">
            <v>73 rue de la convention</v>
          </cell>
          <cell r="F244">
            <v>75015</v>
          </cell>
          <cell r="G244" t="str">
            <v>PARIS</v>
          </cell>
          <cell r="H244">
            <v>1</v>
          </cell>
          <cell r="I244">
            <v>2</v>
          </cell>
          <cell r="J244">
            <v>16</v>
          </cell>
          <cell r="K244">
            <v>44</v>
          </cell>
          <cell r="L244">
            <v>2</v>
          </cell>
          <cell r="M244">
            <v>1</v>
          </cell>
          <cell r="N244">
            <v>8</v>
          </cell>
          <cell r="R244">
            <v>1038.4000000000001</v>
          </cell>
          <cell r="S244">
            <v>0</v>
          </cell>
          <cell r="AA244">
            <v>124.1</v>
          </cell>
          <cell r="AB244">
            <v>1162.5</v>
          </cell>
          <cell r="AC244">
            <v>115.26</v>
          </cell>
          <cell r="AF244">
            <v>0</v>
          </cell>
          <cell r="AG244" t="str">
            <v/>
          </cell>
          <cell r="AH244">
            <v>1038.4000000000001</v>
          </cell>
          <cell r="AI244">
            <v>23.6</v>
          </cell>
          <cell r="AJ244">
            <v>0</v>
          </cell>
          <cell r="AK244" t="str">
            <v/>
          </cell>
          <cell r="AL244">
            <v>0</v>
          </cell>
          <cell r="AM244" t="str">
            <v/>
          </cell>
          <cell r="AN244">
            <v>124.1</v>
          </cell>
          <cell r="AO244">
            <v>2.82</v>
          </cell>
          <cell r="AP244">
            <v>1162.5</v>
          </cell>
          <cell r="AQ244">
            <v>0</v>
          </cell>
          <cell r="AS244">
            <v>1069.1427354079999</v>
          </cell>
          <cell r="AT244">
            <v>0</v>
          </cell>
          <cell r="AU244">
            <v>127.77408846699998</v>
          </cell>
          <cell r="AV244">
            <v>1196.9168238749999</v>
          </cell>
          <cell r="AW244">
            <v>34.416823874999864</v>
          </cell>
          <cell r="AY244">
            <v>267.29000000000002</v>
          </cell>
          <cell r="AZ244">
            <v>320.75</v>
          </cell>
          <cell r="BA244">
            <v>0</v>
          </cell>
          <cell r="BB244">
            <v>0</v>
          </cell>
          <cell r="BC244">
            <v>31.94</v>
          </cell>
          <cell r="BD244">
            <v>38.33</v>
          </cell>
          <cell r="BE244">
            <v>359.07600000000002</v>
          </cell>
        </row>
        <row r="245">
          <cell r="C245">
            <v>4015</v>
          </cell>
          <cell r="D245" t="str">
            <v>228-230 RUE LECOURBE</v>
          </cell>
          <cell r="E245" t="str">
            <v>228/230 rue lecourbe</v>
          </cell>
          <cell r="F245">
            <v>75015</v>
          </cell>
          <cell r="G245" t="str">
            <v>PARIS</v>
          </cell>
          <cell r="H245">
            <v>2</v>
          </cell>
          <cell r="I245">
            <v>5</v>
          </cell>
          <cell r="J245">
            <v>36</v>
          </cell>
          <cell r="K245">
            <v>76</v>
          </cell>
          <cell r="L245">
            <v>5</v>
          </cell>
          <cell r="M245">
            <v>2</v>
          </cell>
          <cell r="N245">
            <v>0</v>
          </cell>
          <cell r="R245">
            <v>1793.6</v>
          </cell>
          <cell r="AA245">
            <v>214.3</v>
          </cell>
          <cell r="AB245">
            <v>2007.8999999999999</v>
          </cell>
          <cell r="AC245">
            <v>482.76</v>
          </cell>
          <cell r="AF245">
            <v>0</v>
          </cell>
          <cell r="AG245" t="str">
            <v/>
          </cell>
          <cell r="AH245">
            <v>1793.6</v>
          </cell>
          <cell r="AI245">
            <v>23.6</v>
          </cell>
          <cell r="AJ245">
            <v>0</v>
          </cell>
          <cell r="AK245" t="str">
            <v/>
          </cell>
          <cell r="AL245">
            <v>0</v>
          </cell>
          <cell r="AM245" t="str">
            <v/>
          </cell>
          <cell r="AN245">
            <v>214.3</v>
          </cell>
          <cell r="AO245">
            <v>2.82</v>
          </cell>
          <cell r="AP245">
            <v>2007.8999999999999</v>
          </cell>
          <cell r="AQ245">
            <v>0</v>
          </cell>
          <cell r="AS245">
            <v>1846.7010884319998</v>
          </cell>
          <cell r="AT245">
            <v>0</v>
          </cell>
          <cell r="AU245">
            <v>220.64453794099998</v>
          </cell>
          <cell r="AV245">
            <v>2067.345626373</v>
          </cell>
          <cell r="AW245">
            <v>59.445626373000096</v>
          </cell>
          <cell r="AY245">
            <v>461.68</v>
          </cell>
          <cell r="AZ245">
            <v>554.02</v>
          </cell>
          <cell r="BA245">
            <v>0</v>
          </cell>
          <cell r="BB245">
            <v>0</v>
          </cell>
          <cell r="BC245">
            <v>55.16</v>
          </cell>
          <cell r="BD245">
            <v>66.19</v>
          </cell>
          <cell r="BE245">
            <v>620.20799999999997</v>
          </cell>
        </row>
        <row r="246">
          <cell r="C246">
            <v>4016</v>
          </cell>
          <cell r="D246" t="str">
            <v>13 RUE JULES SIMON</v>
          </cell>
          <cell r="E246" t="str">
            <v>13 rue Jules Simon</v>
          </cell>
          <cell r="F246">
            <v>75015</v>
          </cell>
          <cell r="G246" t="str">
            <v>PARIS</v>
          </cell>
          <cell r="H246" t="str">
            <v>-</v>
          </cell>
          <cell r="I246" t="str">
            <v>-</v>
          </cell>
          <cell r="J246" t="str">
            <v>-</v>
          </cell>
          <cell r="K246">
            <v>128</v>
          </cell>
          <cell r="L246" t="str">
            <v>-</v>
          </cell>
          <cell r="M246" t="str">
            <v>-</v>
          </cell>
          <cell r="N246" t="str">
            <v>-</v>
          </cell>
          <cell r="R246">
            <v>2444.04</v>
          </cell>
          <cell r="AA246">
            <v>0</v>
          </cell>
          <cell r="AB246">
            <v>2444.04</v>
          </cell>
          <cell r="AC246">
            <v>0</v>
          </cell>
          <cell r="AF246">
            <v>0</v>
          </cell>
          <cell r="AG246" t="str">
            <v/>
          </cell>
          <cell r="AH246">
            <v>2444.04</v>
          </cell>
          <cell r="AI246">
            <v>19.09</v>
          </cell>
          <cell r="AJ246">
            <v>0</v>
          </cell>
          <cell r="AK246" t="str">
            <v/>
          </cell>
          <cell r="AL246">
            <v>0</v>
          </cell>
          <cell r="AM246" t="str">
            <v/>
          </cell>
          <cell r="AN246">
            <v>0</v>
          </cell>
          <cell r="AO246" t="str">
            <v/>
          </cell>
          <cell r="AP246">
            <v>2444.04</v>
          </cell>
          <cell r="AQ246">
            <v>0</v>
          </cell>
          <cell r="AS246">
            <v>2516.3979305147996</v>
          </cell>
          <cell r="AT246">
            <v>0</v>
          </cell>
          <cell r="AU246">
            <v>0</v>
          </cell>
          <cell r="AV246">
            <v>2516.3979305147996</v>
          </cell>
          <cell r="AW246">
            <v>72.357930514799591</v>
          </cell>
          <cell r="AY246">
            <v>629.1</v>
          </cell>
          <cell r="AZ246">
            <v>754.92</v>
          </cell>
          <cell r="BA246">
            <v>0</v>
          </cell>
          <cell r="BB246">
            <v>0</v>
          </cell>
          <cell r="BC246">
            <v>0</v>
          </cell>
          <cell r="BD246">
            <v>0</v>
          </cell>
          <cell r="BE246">
            <v>754.92</v>
          </cell>
        </row>
        <row r="247">
          <cell r="C247">
            <v>4017</v>
          </cell>
          <cell r="D247" t="str">
            <v>2 RUE COURNOT</v>
          </cell>
          <cell r="E247" t="str">
            <v>2 rue cournot</v>
          </cell>
          <cell r="F247">
            <v>75015</v>
          </cell>
          <cell r="G247" t="str">
            <v>PARIS</v>
          </cell>
          <cell r="H247">
            <v>1</v>
          </cell>
          <cell r="I247">
            <v>4</v>
          </cell>
          <cell r="J247">
            <v>28</v>
          </cell>
          <cell r="K247">
            <v>98</v>
          </cell>
          <cell r="L247">
            <v>4</v>
          </cell>
          <cell r="M247">
            <v>1</v>
          </cell>
          <cell r="N247">
            <v>0</v>
          </cell>
          <cell r="R247">
            <v>2312.8000000000002</v>
          </cell>
          <cell r="AA247">
            <v>276.39999999999998</v>
          </cell>
          <cell r="AB247">
            <v>2589.2000000000003</v>
          </cell>
          <cell r="AC247">
            <v>463.24</v>
          </cell>
          <cell r="AF247">
            <v>0</v>
          </cell>
          <cell r="AG247" t="str">
            <v/>
          </cell>
          <cell r="AH247">
            <v>2312.8000000000002</v>
          </cell>
          <cell r="AI247">
            <v>23.6</v>
          </cell>
          <cell r="AJ247">
            <v>0</v>
          </cell>
          <cell r="AK247" t="str">
            <v/>
          </cell>
          <cell r="AL247">
            <v>0</v>
          </cell>
          <cell r="AM247" t="str">
            <v/>
          </cell>
          <cell r="AN247">
            <v>276.39999999999998</v>
          </cell>
          <cell r="AO247">
            <v>2.82</v>
          </cell>
          <cell r="AP247">
            <v>2589.2000000000003</v>
          </cell>
          <cell r="AQ247">
            <v>0</v>
          </cell>
          <cell r="AS247">
            <v>2381.2724561360001</v>
          </cell>
          <cell r="AT247">
            <v>0</v>
          </cell>
          <cell r="AU247">
            <v>284.58306246799998</v>
          </cell>
          <cell r="AV247">
            <v>2665.8555186040003</v>
          </cell>
          <cell r="AW247">
            <v>76.655518604000008</v>
          </cell>
          <cell r="AY247">
            <v>595.32000000000005</v>
          </cell>
          <cell r="AZ247">
            <v>714.38</v>
          </cell>
          <cell r="BA247">
            <v>0</v>
          </cell>
          <cell r="BB247">
            <v>0</v>
          </cell>
          <cell r="BC247">
            <v>71.150000000000006</v>
          </cell>
          <cell r="BD247">
            <v>85.38</v>
          </cell>
          <cell r="BE247">
            <v>799.76400000000001</v>
          </cell>
        </row>
        <row r="248">
          <cell r="C248">
            <v>4018</v>
          </cell>
          <cell r="D248" t="str">
            <v>SAINT-LAMBERT</v>
          </cell>
          <cell r="E248" t="str">
            <v>9/15/17 rue du dr j clemenceau/10-12 rue peclet/1 rue l. seche/2-2bis rue petel</v>
          </cell>
          <cell r="F248">
            <v>75015</v>
          </cell>
          <cell r="G248" t="str">
            <v>PARIS</v>
          </cell>
          <cell r="H248">
            <v>7</v>
          </cell>
          <cell r="I248">
            <v>11</v>
          </cell>
          <cell r="J248">
            <v>86</v>
          </cell>
          <cell r="K248">
            <v>284</v>
          </cell>
          <cell r="L248">
            <v>13</v>
          </cell>
          <cell r="M248">
            <v>7</v>
          </cell>
          <cell r="N248">
            <v>0</v>
          </cell>
          <cell r="R248">
            <v>6702.4</v>
          </cell>
          <cell r="AA248">
            <v>800.9</v>
          </cell>
          <cell r="AB248">
            <v>7503.2999999999993</v>
          </cell>
          <cell r="AC248">
            <v>201.83</v>
          </cell>
          <cell r="AF248">
            <v>0</v>
          </cell>
          <cell r="AG248" t="str">
            <v/>
          </cell>
          <cell r="AH248">
            <v>6702.4</v>
          </cell>
          <cell r="AI248">
            <v>23.6</v>
          </cell>
          <cell r="AJ248">
            <v>0</v>
          </cell>
          <cell r="AK248" t="str">
            <v/>
          </cell>
          <cell r="AL248">
            <v>0</v>
          </cell>
          <cell r="AM248" t="str">
            <v/>
          </cell>
          <cell r="AN248">
            <v>800.9</v>
          </cell>
          <cell r="AO248">
            <v>2.82</v>
          </cell>
          <cell r="AP248">
            <v>7503.2999999999993</v>
          </cell>
          <cell r="AQ248">
            <v>0</v>
          </cell>
          <cell r="AS248">
            <v>6900.8303830879995</v>
          </cell>
          <cell r="AT248">
            <v>0</v>
          </cell>
          <cell r="AU248">
            <v>824.61134128299989</v>
          </cell>
          <cell r="AV248">
            <v>7725.4417243709995</v>
          </cell>
          <cell r="AW248">
            <v>222.14172437100024</v>
          </cell>
          <cell r="AY248">
            <v>1725.21</v>
          </cell>
          <cell r="AZ248">
            <v>2070.25</v>
          </cell>
          <cell r="BA248">
            <v>0</v>
          </cell>
          <cell r="BB248">
            <v>0</v>
          </cell>
          <cell r="BC248">
            <v>206.15</v>
          </cell>
          <cell r="BD248">
            <v>247.38</v>
          </cell>
          <cell r="BE248">
            <v>2317.6320000000001</v>
          </cell>
        </row>
        <row r="249">
          <cell r="C249">
            <v>4022</v>
          </cell>
          <cell r="D249" t="str">
            <v>FALGUIERE</v>
          </cell>
          <cell r="E249" t="str">
            <v>29 rue falguiere</v>
          </cell>
          <cell r="F249">
            <v>75015</v>
          </cell>
          <cell r="G249" t="str">
            <v>PARIS</v>
          </cell>
          <cell r="H249">
            <v>1</v>
          </cell>
          <cell r="I249">
            <v>1</v>
          </cell>
          <cell r="J249">
            <v>6</v>
          </cell>
          <cell r="K249">
            <v>20</v>
          </cell>
          <cell r="L249">
            <v>2</v>
          </cell>
          <cell r="M249">
            <v>2</v>
          </cell>
          <cell r="N249">
            <v>0</v>
          </cell>
          <cell r="O249">
            <v>2944.76</v>
          </cell>
          <cell r="P249">
            <v>488.28</v>
          </cell>
          <cell r="Q249">
            <v>2769.92</v>
          </cell>
          <cell r="AA249">
            <v>56.4</v>
          </cell>
          <cell r="AB249">
            <v>6259.36</v>
          </cell>
          <cell r="AC249">
            <v>345.83</v>
          </cell>
          <cell r="AF249">
            <v>3433.04</v>
          </cell>
          <cell r="AG249">
            <v>171.65</v>
          </cell>
          <cell r="AH249">
            <v>2769.92</v>
          </cell>
          <cell r="AI249">
            <v>138.5</v>
          </cell>
          <cell r="AJ249">
            <v>0</v>
          </cell>
          <cell r="AK249" t="str">
            <v/>
          </cell>
          <cell r="AL249">
            <v>0</v>
          </cell>
          <cell r="AM249" t="str">
            <v/>
          </cell>
          <cell r="AN249">
            <v>56.4</v>
          </cell>
          <cell r="AO249">
            <v>2.82</v>
          </cell>
          <cell r="AP249">
            <v>6259.36</v>
          </cell>
          <cell r="AQ249">
            <v>0</v>
          </cell>
          <cell r="AS249">
            <v>6386.6040273751996</v>
          </cell>
          <cell r="AT249">
            <v>0</v>
          </cell>
          <cell r="AU249">
            <v>58.069771067999994</v>
          </cell>
          <cell r="AV249">
            <v>6444.6737984431993</v>
          </cell>
          <cell r="AW249">
            <v>185.31379844319963</v>
          </cell>
          <cell r="AY249">
            <v>1596.65</v>
          </cell>
          <cell r="AZ249">
            <v>1915.98</v>
          </cell>
          <cell r="BA249">
            <v>0</v>
          </cell>
          <cell r="BB249">
            <v>0</v>
          </cell>
          <cell r="BC249">
            <v>14.52</v>
          </cell>
          <cell r="BD249">
            <v>17.420000000000002</v>
          </cell>
          <cell r="BE249">
            <v>1933.404</v>
          </cell>
        </row>
        <row r="250">
          <cell r="C250">
            <v>4024</v>
          </cell>
          <cell r="D250" t="str">
            <v>RENAN</v>
          </cell>
          <cell r="E250" t="str">
            <v>4 rue ernest renan</v>
          </cell>
          <cell r="F250">
            <v>75015</v>
          </cell>
          <cell r="G250" t="str">
            <v>PARIS</v>
          </cell>
          <cell r="H250">
            <v>2</v>
          </cell>
          <cell r="I250">
            <v>2</v>
          </cell>
          <cell r="J250">
            <v>12</v>
          </cell>
          <cell r="K250">
            <v>28</v>
          </cell>
          <cell r="L250">
            <v>0</v>
          </cell>
          <cell r="M250">
            <v>1</v>
          </cell>
          <cell r="N250">
            <v>0</v>
          </cell>
          <cell r="O250">
            <v>4500</v>
          </cell>
          <cell r="Q250">
            <v>3500</v>
          </cell>
          <cell r="AA250">
            <v>79</v>
          </cell>
          <cell r="AB250">
            <v>8079</v>
          </cell>
          <cell r="AC250">
            <v>170.03</v>
          </cell>
          <cell r="AF250">
            <v>4500</v>
          </cell>
          <cell r="AG250">
            <v>160.71</v>
          </cell>
          <cell r="AH250">
            <v>3500</v>
          </cell>
          <cell r="AI250">
            <v>125</v>
          </cell>
          <cell r="AJ250">
            <v>0</v>
          </cell>
          <cell r="AK250" t="str">
            <v/>
          </cell>
          <cell r="AL250">
            <v>0</v>
          </cell>
          <cell r="AM250" t="str">
            <v/>
          </cell>
          <cell r="AN250">
            <v>79</v>
          </cell>
          <cell r="AO250">
            <v>2.82</v>
          </cell>
          <cell r="AP250">
            <v>8079</v>
          </cell>
          <cell r="AQ250">
            <v>0</v>
          </cell>
          <cell r="AS250">
            <v>8236.8469599999989</v>
          </cell>
          <cell r="AT250">
            <v>0</v>
          </cell>
          <cell r="AU250">
            <v>81.33886373</v>
          </cell>
          <cell r="AV250">
            <v>8318.1858237299984</v>
          </cell>
          <cell r="AW250">
            <v>239.18582372999845</v>
          </cell>
          <cell r="AY250">
            <v>2059.21</v>
          </cell>
          <cell r="AZ250">
            <v>2471.0500000000002</v>
          </cell>
          <cell r="BA250">
            <v>0</v>
          </cell>
          <cell r="BB250">
            <v>0</v>
          </cell>
          <cell r="BC250">
            <v>20.329999999999998</v>
          </cell>
          <cell r="BD250">
            <v>24.4</v>
          </cell>
          <cell r="BE250">
            <v>2495.4479999999999</v>
          </cell>
        </row>
        <row r="251">
          <cell r="C251">
            <v>4025</v>
          </cell>
          <cell r="D251" t="str">
            <v>OUESSANT</v>
          </cell>
          <cell r="E251" t="str">
            <v>21 rue d ouessant</v>
          </cell>
          <cell r="F251">
            <v>75015</v>
          </cell>
          <cell r="G251" t="str">
            <v>PARIS</v>
          </cell>
          <cell r="H251">
            <v>1</v>
          </cell>
          <cell r="I251">
            <v>1</v>
          </cell>
          <cell r="J251">
            <v>6</v>
          </cell>
          <cell r="K251">
            <v>16</v>
          </cell>
          <cell r="L251">
            <v>0</v>
          </cell>
          <cell r="M251">
            <v>1</v>
          </cell>
          <cell r="N251">
            <v>0</v>
          </cell>
          <cell r="O251">
            <v>2688.44</v>
          </cell>
          <cell r="Q251">
            <v>1140.8800000000001</v>
          </cell>
          <cell r="AA251">
            <v>45.1</v>
          </cell>
          <cell r="AB251">
            <v>3874.42</v>
          </cell>
          <cell r="AC251">
            <v>299.54000000000002</v>
          </cell>
          <cell r="AF251">
            <v>2688.44</v>
          </cell>
          <cell r="AG251">
            <v>168.03</v>
          </cell>
          <cell r="AH251">
            <v>1140.8800000000001</v>
          </cell>
          <cell r="AI251">
            <v>71.31</v>
          </cell>
          <cell r="AJ251">
            <v>0</v>
          </cell>
          <cell r="AK251" t="str">
            <v/>
          </cell>
          <cell r="AL251">
            <v>0</v>
          </cell>
          <cell r="AM251" t="str">
            <v/>
          </cell>
          <cell r="AN251">
            <v>45.1</v>
          </cell>
          <cell r="AO251">
            <v>2.82</v>
          </cell>
          <cell r="AP251">
            <v>3874.42</v>
          </cell>
          <cell r="AQ251">
            <v>0</v>
          </cell>
          <cell r="AS251">
            <v>3942.6903501083998</v>
          </cell>
          <cell r="AT251">
            <v>0</v>
          </cell>
          <cell r="AU251">
            <v>46.435224736999999</v>
          </cell>
          <cell r="AV251">
            <v>3989.1255748453996</v>
          </cell>
          <cell r="AW251">
            <v>114.7055748453995</v>
          </cell>
          <cell r="AY251">
            <v>985.67</v>
          </cell>
          <cell r="AZ251">
            <v>1182.8</v>
          </cell>
          <cell r="BA251">
            <v>0</v>
          </cell>
          <cell r="BB251">
            <v>0</v>
          </cell>
          <cell r="BC251">
            <v>11.61</v>
          </cell>
          <cell r="BD251">
            <v>13.93</v>
          </cell>
          <cell r="BE251">
            <v>1196.7359999999999</v>
          </cell>
        </row>
        <row r="252">
          <cell r="C252">
            <v>4028</v>
          </cell>
          <cell r="D252" t="str">
            <v>85 RUE FONDARY</v>
          </cell>
          <cell r="E252" t="str">
            <v>85 rue fondary</v>
          </cell>
          <cell r="F252">
            <v>75015</v>
          </cell>
          <cell r="G252" t="str">
            <v>PARIS</v>
          </cell>
          <cell r="H252">
            <v>1</v>
          </cell>
          <cell r="I252">
            <v>2</v>
          </cell>
          <cell r="J252">
            <v>7</v>
          </cell>
          <cell r="K252">
            <v>21</v>
          </cell>
          <cell r="L252">
            <v>0</v>
          </cell>
          <cell r="M252">
            <v>1</v>
          </cell>
          <cell r="N252">
            <v>0</v>
          </cell>
          <cell r="O252">
            <v>3747.12</v>
          </cell>
          <cell r="Q252">
            <v>2770.04</v>
          </cell>
          <cell r="AA252">
            <v>59.2</v>
          </cell>
          <cell r="AB252">
            <v>6576.36</v>
          </cell>
          <cell r="AC252">
            <v>210.53</v>
          </cell>
          <cell r="AF252">
            <v>3747.12</v>
          </cell>
          <cell r="AG252">
            <v>178.43</v>
          </cell>
          <cell r="AH252">
            <v>2770.04</v>
          </cell>
          <cell r="AI252">
            <v>131.91</v>
          </cell>
          <cell r="AJ252">
            <v>0</v>
          </cell>
          <cell r="AK252" t="str">
            <v/>
          </cell>
          <cell r="AL252">
            <v>0</v>
          </cell>
          <cell r="AM252" t="str">
            <v/>
          </cell>
          <cell r="AN252">
            <v>59.2</v>
          </cell>
          <cell r="AO252">
            <v>2.82</v>
          </cell>
          <cell r="AP252">
            <v>6576.36</v>
          </cell>
          <cell r="AQ252">
            <v>0</v>
          </cell>
          <cell r="AS252">
            <v>6710.1061917291991</v>
          </cell>
          <cell r="AT252">
            <v>0</v>
          </cell>
          <cell r="AU252">
            <v>60.952667503999997</v>
          </cell>
          <cell r="AV252">
            <v>6771.0588592331987</v>
          </cell>
          <cell r="AW252">
            <v>194.69885923319907</v>
          </cell>
          <cell r="AY252">
            <v>1677.53</v>
          </cell>
          <cell r="AZ252">
            <v>2013.04</v>
          </cell>
          <cell r="BA252">
            <v>0</v>
          </cell>
          <cell r="BB252">
            <v>0</v>
          </cell>
          <cell r="BC252">
            <v>15.24</v>
          </cell>
          <cell r="BD252">
            <v>18.29</v>
          </cell>
          <cell r="BE252">
            <v>2031.3239999999998</v>
          </cell>
        </row>
        <row r="253">
          <cell r="C253">
            <v>4029</v>
          </cell>
          <cell r="D253" t="str">
            <v>124 RUE BLOMET</v>
          </cell>
          <cell r="E253" t="str">
            <v>124 rue blomet</v>
          </cell>
          <cell r="F253">
            <v>75015</v>
          </cell>
          <cell r="G253" t="str">
            <v>PARIS</v>
          </cell>
          <cell r="H253">
            <v>1</v>
          </cell>
          <cell r="I253">
            <v>1</v>
          </cell>
          <cell r="J253">
            <v>5</v>
          </cell>
          <cell r="K253">
            <v>10</v>
          </cell>
          <cell r="L253">
            <v>2</v>
          </cell>
          <cell r="M253">
            <v>1</v>
          </cell>
          <cell r="N253">
            <v>12</v>
          </cell>
          <cell r="O253">
            <v>2055.6799999999998</v>
          </cell>
          <cell r="P253">
            <v>325.52</v>
          </cell>
          <cell r="Q253">
            <v>1222</v>
          </cell>
          <cell r="S253">
            <v>641.28</v>
          </cell>
          <cell r="AA253">
            <v>28.2</v>
          </cell>
          <cell r="AB253">
            <v>4272.6799999999994</v>
          </cell>
          <cell r="AC253">
            <v>238.17</v>
          </cell>
          <cell r="AF253">
            <v>2381.1999999999998</v>
          </cell>
          <cell r="AG253">
            <v>238.12</v>
          </cell>
          <cell r="AH253">
            <v>1222</v>
          </cell>
          <cell r="AI253">
            <v>122.2</v>
          </cell>
          <cell r="AJ253">
            <v>0</v>
          </cell>
          <cell r="AK253" t="str">
            <v/>
          </cell>
          <cell r="AL253">
            <v>641.28</v>
          </cell>
          <cell r="AM253">
            <v>53.44</v>
          </cell>
          <cell r="AN253">
            <v>28.2</v>
          </cell>
          <cell r="AO253">
            <v>2.82</v>
          </cell>
          <cell r="AP253">
            <v>4272.6799999999994</v>
          </cell>
          <cell r="AQ253">
            <v>0</v>
          </cell>
          <cell r="AS253">
            <v>3709.8758707839997</v>
          </cell>
          <cell r="AT253">
            <v>660.26565231359996</v>
          </cell>
          <cell r="AU253">
            <v>29.034885533999997</v>
          </cell>
          <cell r="AV253">
            <v>4399.1764086315998</v>
          </cell>
          <cell r="AW253">
            <v>126.49640863160039</v>
          </cell>
          <cell r="AY253">
            <v>927.47</v>
          </cell>
          <cell r="AZ253">
            <v>1112.96</v>
          </cell>
          <cell r="BA253">
            <v>165.07</v>
          </cell>
          <cell r="BB253">
            <v>198.08</v>
          </cell>
          <cell r="BC253">
            <v>7.26</v>
          </cell>
          <cell r="BD253">
            <v>8.7100000000000009</v>
          </cell>
          <cell r="BE253">
            <v>1319.76</v>
          </cell>
        </row>
        <row r="254">
          <cell r="C254">
            <v>4030</v>
          </cell>
          <cell r="D254" t="str">
            <v>VAUGIRARD</v>
          </cell>
          <cell r="E254" t="str">
            <v>242  rue de vaugirard</v>
          </cell>
          <cell r="F254">
            <v>75015</v>
          </cell>
          <cell r="G254" t="str">
            <v>PARIS</v>
          </cell>
          <cell r="H254">
            <v>1</v>
          </cell>
          <cell r="I254">
            <v>1</v>
          </cell>
          <cell r="J254">
            <v>6</v>
          </cell>
          <cell r="K254">
            <v>23</v>
          </cell>
          <cell r="L254">
            <v>1</v>
          </cell>
          <cell r="M254">
            <v>1</v>
          </cell>
          <cell r="N254">
            <v>0</v>
          </cell>
          <cell r="O254">
            <v>3933.2</v>
          </cell>
          <cell r="P254">
            <v>382.16</v>
          </cell>
          <cell r="Q254">
            <v>1561.7593984962402</v>
          </cell>
          <cell r="AA254">
            <v>64.900000000000006</v>
          </cell>
          <cell r="AB254">
            <v>5942.0193984962398</v>
          </cell>
          <cell r="AC254">
            <v>107.35</v>
          </cell>
          <cell r="AF254">
            <v>4315.3599999999997</v>
          </cell>
          <cell r="AG254">
            <v>187.62</v>
          </cell>
          <cell r="AH254">
            <v>1561.7593984962402</v>
          </cell>
          <cell r="AI254">
            <v>67.900000000000006</v>
          </cell>
          <cell r="AJ254">
            <v>0</v>
          </cell>
          <cell r="AK254" t="str">
            <v/>
          </cell>
          <cell r="AL254">
            <v>0</v>
          </cell>
          <cell r="AM254" t="str">
            <v/>
          </cell>
          <cell r="AN254">
            <v>64.900000000000006</v>
          </cell>
          <cell r="AO254">
            <v>2.82</v>
          </cell>
          <cell r="AP254">
            <v>5942.0193984962398</v>
          </cell>
          <cell r="AQ254">
            <v>0</v>
          </cell>
          <cell r="AS254">
            <v>6051.1166313825979</v>
          </cell>
          <cell r="AT254">
            <v>0</v>
          </cell>
          <cell r="AU254">
            <v>66.821420962999994</v>
          </cell>
          <cell r="AV254">
            <v>6117.9380523455975</v>
          </cell>
          <cell r="AW254">
            <v>175.91865384935772</v>
          </cell>
          <cell r="AY254">
            <v>1512.78</v>
          </cell>
          <cell r="AZ254">
            <v>1815.34</v>
          </cell>
          <cell r="BA254">
            <v>0</v>
          </cell>
          <cell r="BB254">
            <v>0</v>
          </cell>
          <cell r="BC254">
            <v>16.71</v>
          </cell>
          <cell r="BD254">
            <v>20.05</v>
          </cell>
          <cell r="BE254">
            <v>1835.3879999999999</v>
          </cell>
        </row>
        <row r="255">
          <cell r="C255">
            <v>4031</v>
          </cell>
          <cell r="D255" t="str">
            <v>5/13 VILLA MONT TONNERRE</v>
          </cell>
          <cell r="E255" t="str">
            <v>5/13 villa mont tonnerre</v>
          </cell>
          <cell r="F255">
            <v>75015</v>
          </cell>
          <cell r="G255" t="str">
            <v>PARIS</v>
          </cell>
          <cell r="H255">
            <v>1</v>
          </cell>
          <cell r="I255">
            <v>1</v>
          </cell>
          <cell r="J255">
            <v>2</v>
          </cell>
          <cell r="K255">
            <v>18</v>
          </cell>
          <cell r="L255">
            <v>1</v>
          </cell>
          <cell r="M255">
            <v>1</v>
          </cell>
          <cell r="N255">
            <v>39</v>
          </cell>
          <cell r="O255">
            <v>2020.76</v>
          </cell>
          <cell r="P255">
            <v>244.92</v>
          </cell>
          <cell r="Q255">
            <v>1710.8000000000002</v>
          </cell>
          <cell r="S255">
            <v>1254.24</v>
          </cell>
          <cell r="AA255">
            <v>50.8</v>
          </cell>
          <cell r="AB255">
            <v>5281.52</v>
          </cell>
          <cell r="AC255">
            <v>414.33</v>
          </cell>
          <cell r="AF255">
            <v>2265.6799999999998</v>
          </cell>
          <cell r="AG255">
            <v>125.87</v>
          </cell>
          <cell r="AH255">
            <v>1710.8000000000002</v>
          </cell>
          <cell r="AI255">
            <v>95.04</v>
          </cell>
          <cell r="AJ255">
            <v>0</v>
          </cell>
          <cell r="AK255" t="str">
            <v/>
          </cell>
          <cell r="AL255">
            <v>1254.24</v>
          </cell>
          <cell r="AM255">
            <v>32.159999999999997</v>
          </cell>
          <cell r="AN255">
            <v>50.8</v>
          </cell>
          <cell r="AO255">
            <v>2.82</v>
          </cell>
          <cell r="AP255">
            <v>5281.52</v>
          </cell>
          <cell r="AQ255">
            <v>0</v>
          </cell>
          <cell r="AS255">
            <v>4094.2071499375998</v>
          </cell>
          <cell r="AT255">
            <v>1291.3728663887998</v>
          </cell>
          <cell r="AU255">
            <v>52.303978195999996</v>
          </cell>
          <cell r="AV255">
            <v>5437.883994522399</v>
          </cell>
          <cell r="AW255">
            <v>156.36399452239857</v>
          </cell>
          <cell r="AY255">
            <v>1023.55</v>
          </cell>
          <cell r="AZ255">
            <v>1228.26</v>
          </cell>
          <cell r="BA255">
            <v>322.83999999999997</v>
          </cell>
          <cell r="BB255">
            <v>387.41</v>
          </cell>
          <cell r="BC255">
            <v>13.08</v>
          </cell>
          <cell r="BD255">
            <v>15.7</v>
          </cell>
          <cell r="BE255">
            <v>1631.3639999999998</v>
          </cell>
        </row>
        <row r="256">
          <cell r="C256">
            <v>4034</v>
          </cell>
          <cell r="D256" t="str">
            <v>CROIX NIVERT (32/36)</v>
          </cell>
          <cell r="E256" t="str">
            <v>32/36 rue de la Croix Nivert</v>
          </cell>
          <cell r="F256">
            <v>75015</v>
          </cell>
          <cell r="G256" t="str">
            <v>PARIS</v>
          </cell>
          <cell r="H256" t="str">
            <v>-</v>
          </cell>
          <cell r="I256" t="str">
            <v>-</v>
          </cell>
          <cell r="J256" t="str">
            <v>-</v>
          </cell>
          <cell r="K256">
            <v>81</v>
          </cell>
          <cell r="L256" t="str">
            <v>-</v>
          </cell>
          <cell r="M256">
            <v>1</v>
          </cell>
          <cell r="N256">
            <v>112</v>
          </cell>
          <cell r="R256">
            <v>2557.6799999999998</v>
          </cell>
          <cell r="AB256">
            <v>2557.6799999999998</v>
          </cell>
          <cell r="AC256">
            <v>0</v>
          </cell>
          <cell r="AF256">
            <v>0</v>
          </cell>
          <cell r="AG256" t="str">
            <v/>
          </cell>
          <cell r="AH256">
            <v>2557.6799999999998</v>
          </cell>
          <cell r="AI256">
            <v>31.58</v>
          </cell>
          <cell r="AJ256">
            <v>0</v>
          </cell>
          <cell r="AK256" t="str">
            <v/>
          </cell>
          <cell r="AL256">
            <v>0</v>
          </cell>
          <cell r="AM256" t="str">
            <v/>
          </cell>
          <cell r="AN256">
            <v>0</v>
          </cell>
          <cell r="AO256" t="str">
            <v/>
          </cell>
          <cell r="AP256">
            <v>2557.6799999999998</v>
          </cell>
          <cell r="AQ256">
            <v>0</v>
          </cell>
          <cell r="AS256">
            <v>2633.4023415815996</v>
          </cell>
          <cell r="AT256">
            <v>0</v>
          </cell>
          <cell r="AU256">
            <v>0</v>
          </cell>
          <cell r="AV256">
            <v>2633.4023415815996</v>
          </cell>
          <cell r="AW256">
            <v>75.722341581599721</v>
          </cell>
          <cell r="AY256">
            <v>658.35</v>
          </cell>
          <cell r="AZ256">
            <v>790.02</v>
          </cell>
          <cell r="BA256">
            <v>0</v>
          </cell>
          <cell r="BB256">
            <v>0</v>
          </cell>
          <cell r="BC256">
            <v>0</v>
          </cell>
          <cell r="BD256">
            <v>0</v>
          </cell>
          <cell r="BE256">
            <v>790.02</v>
          </cell>
        </row>
        <row r="257">
          <cell r="C257">
            <v>4037</v>
          </cell>
          <cell r="D257" t="str">
            <v>13 RUE D'ALLERAY</v>
          </cell>
          <cell r="E257" t="str">
            <v>13 rue d alleray</v>
          </cell>
          <cell r="F257">
            <v>75015</v>
          </cell>
          <cell r="G257" t="str">
            <v>PARIS</v>
          </cell>
          <cell r="H257">
            <v>1</v>
          </cell>
          <cell r="I257">
            <v>1</v>
          </cell>
          <cell r="J257">
            <v>5</v>
          </cell>
          <cell r="K257">
            <v>13</v>
          </cell>
          <cell r="L257">
            <v>1</v>
          </cell>
          <cell r="M257">
            <v>1</v>
          </cell>
          <cell r="N257">
            <v>18</v>
          </cell>
          <cell r="O257">
            <v>2707.24</v>
          </cell>
          <cell r="P257">
            <v>244.92</v>
          </cell>
          <cell r="Q257">
            <v>1384.76</v>
          </cell>
          <cell r="S257">
            <v>1043.1599999999999</v>
          </cell>
          <cell r="AA257">
            <v>36.700000000000003</v>
          </cell>
          <cell r="AB257">
            <v>5416.78</v>
          </cell>
          <cell r="AC257">
            <v>240.83</v>
          </cell>
          <cell r="AF257">
            <v>2952.16</v>
          </cell>
          <cell r="AG257">
            <v>227.09</v>
          </cell>
          <cell r="AH257">
            <v>1384.76</v>
          </cell>
          <cell r="AI257">
            <v>106.52</v>
          </cell>
          <cell r="AJ257">
            <v>0</v>
          </cell>
          <cell r="AK257" t="str">
            <v/>
          </cell>
          <cell r="AL257">
            <v>1043.1599999999999</v>
          </cell>
          <cell r="AM257">
            <v>57.95</v>
          </cell>
          <cell r="AN257">
            <v>36.700000000000003</v>
          </cell>
          <cell r="AO257">
            <v>2.82</v>
          </cell>
          <cell r="AP257">
            <v>5416.78</v>
          </cell>
          <cell r="AQ257">
            <v>0</v>
          </cell>
          <cell r="AS257">
            <v>4465.3182897203988</v>
          </cell>
          <cell r="AT257">
            <v>1074.0436593491997</v>
          </cell>
          <cell r="AU257">
            <v>37.786535428999997</v>
          </cell>
          <cell r="AV257">
            <v>5577.148484498598</v>
          </cell>
          <cell r="AW257">
            <v>160.36848449859826</v>
          </cell>
          <cell r="AY257">
            <v>1116.33</v>
          </cell>
          <cell r="AZ257">
            <v>1339.6</v>
          </cell>
          <cell r="BA257">
            <v>268.51</v>
          </cell>
          <cell r="BB257">
            <v>322.20999999999998</v>
          </cell>
          <cell r="BC257">
            <v>9.4499999999999993</v>
          </cell>
          <cell r="BD257">
            <v>11.34</v>
          </cell>
          <cell r="BE257">
            <v>1673.1479999999999</v>
          </cell>
        </row>
        <row r="258">
          <cell r="C258">
            <v>4039</v>
          </cell>
          <cell r="D258" t="str">
            <v>16 RUE CAMULOGENE</v>
          </cell>
          <cell r="E258" t="str">
            <v>16 rue camulogene</v>
          </cell>
          <cell r="F258">
            <v>75015</v>
          </cell>
          <cell r="G258" t="str">
            <v>PARIS</v>
          </cell>
          <cell r="H258">
            <v>1</v>
          </cell>
          <cell r="I258">
            <v>1</v>
          </cell>
          <cell r="J258">
            <v>3</v>
          </cell>
          <cell r="K258">
            <v>7</v>
          </cell>
          <cell r="L258">
            <v>0</v>
          </cell>
          <cell r="M258">
            <v>1</v>
          </cell>
          <cell r="N258">
            <v>0</v>
          </cell>
          <cell r="O258">
            <v>1159.2</v>
          </cell>
          <cell r="Q258">
            <v>651.55999999999995</v>
          </cell>
          <cell r="AA258">
            <v>19.7</v>
          </cell>
          <cell r="AB258">
            <v>1830.46</v>
          </cell>
          <cell r="AC258">
            <v>368.5</v>
          </cell>
          <cell r="AF258">
            <v>1159.2</v>
          </cell>
          <cell r="AG258">
            <v>165.6</v>
          </cell>
          <cell r="AH258">
            <v>651.55999999999995</v>
          </cell>
          <cell r="AI258">
            <v>93.08</v>
          </cell>
          <cell r="AJ258">
            <v>0</v>
          </cell>
          <cell r="AK258" t="str">
            <v/>
          </cell>
          <cell r="AL258">
            <v>0</v>
          </cell>
          <cell r="AM258" t="str">
            <v/>
          </cell>
          <cell r="AN258">
            <v>19.7</v>
          </cell>
          <cell r="AO258">
            <v>2.81</v>
          </cell>
          <cell r="AP258">
            <v>1830.46</v>
          </cell>
          <cell r="AQ258">
            <v>0</v>
          </cell>
          <cell r="AS258">
            <v>1864.3691251611999</v>
          </cell>
          <cell r="AT258">
            <v>0</v>
          </cell>
          <cell r="AU258">
            <v>20.283235638999997</v>
          </cell>
          <cell r="AV258">
            <v>1884.6523608001999</v>
          </cell>
          <cell r="AW258">
            <v>54.192360800199822</v>
          </cell>
          <cell r="AY258">
            <v>466.09</v>
          </cell>
          <cell r="AZ258">
            <v>559.30999999999995</v>
          </cell>
          <cell r="BA258">
            <v>0</v>
          </cell>
          <cell r="BB258">
            <v>0</v>
          </cell>
          <cell r="BC258">
            <v>5.07</v>
          </cell>
          <cell r="BD258">
            <v>6.08</v>
          </cell>
          <cell r="BE258">
            <v>565.39199999999994</v>
          </cell>
        </row>
        <row r="259">
          <cell r="C259">
            <v>4040</v>
          </cell>
          <cell r="D259" t="str">
            <v>126/130 RUE BRANCION</v>
          </cell>
          <cell r="E259" t="str">
            <v>126/130 rue brancion</v>
          </cell>
          <cell r="F259">
            <v>75015</v>
          </cell>
          <cell r="G259" t="str">
            <v>PARIS</v>
          </cell>
          <cell r="H259">
            <v>1</v>
          </cell>
          <cell r="I259">
            <v>1</v>
          </cell>
          <cell r="J259">
            <v>7</v>
          </cell>
          <cell r="K259">
            <v>29</v>
          </cell>
          <cell r="L259">
            <v>2</v>
          </cell>
          <cell r="M259">
            <v>3</v>
          </cell>
          <cell r="N259">
            <v>0</v>
          </cell>
          <cell r="O259">
            <v>4855.3</v>
          </cell>
          <cell r="P259">
            <v>687.64</v>
          </cell>
          <cell r="Q259">
            <v>3681.18</v>
          </cell>
          <cell r="AA259">
            <v>90.24</v>
          </cell>
          <cell r="AB259">
            <v>9314.36</v>
          </cell>
          <cell r="AC259">
            <v>84.91</v>
          </cell>
          <cell r="AF259">
            <v>5542.9400000000005</v>
          </cell>
          <cell r="AG259">
            <v>191.14</v>
          </cell>
          <cell r="AH259">
            <v>3681.18</v>
          </cell>
          <cell r="AI259">
            <v>126.94</v>
          </cell>
          <cell r="AJ259">
            <v>0</v>
          </cell>
          <cell r="AK259" t="str">
            <v/>
          </cell>
          <cell r="AL259">
            <v>0</v>
          </cell>
          <cell r="AM259" t="str">
            <v/>
          </cell>
          <cell r="AN259">
            <v>90.24</v>
          </cell>
          <cell r="AO259">
            <v>3.11</v>
          </cell>
          <cell r="AP259">
            <v>9314.36</v>
          </cell>
          <cell r="AQ259">
            <v>0</v>
          </cell>
          <cell r="AS259">
            <v>9497.2080975844001</v>
          </cell>
          <cell r="AT259">
            <v>0</v>
          </cell>
          <cell r="AU259">
            <v>92.911633708799982</v>
          </cell>
          <cell r="AV259">
            <v>9590.1197312931999</v>
          </cell>
          <cell r="AW259">
            <v>275.75973129319937</v>
          </cell>
          <cell r="AY259">
            <v>2374.3000000000002</v>
          </cell>
          <cell r="AZ259">
            <v>2849.16</v>
          </cell>
          <cell r="BA259">
            <v>0</v>
          </cell>
          <cell r="BB259">
            <v>0</v>
          </cell>
          <cell r="BC259">
            <v>23.23</v>
          </cell>
          <cell r="BD259">
            <v>27.88</v>
          </cell>
          <cell r="BE259">
            <v>2877.0360000000001</v>
          </cell>
        </row>
        <row r="260">
          <cell r="C260">
            <v>4041</v>
          </cell>
          <cell r="D260" t="str">
            <v>135/137/141 RUE BRANCION</v>
          </cell>
          <cell r="E260" t="str">
            <v>135/137/141 rue brancion</v>
          </cell>
          <cell r="F260">
            <v>75015</v>
          </cell>
          <cell r="G260" t="str">
            <v>PARIS</v>
          </cell>
          <cell r="H260">
            <v>1</v>
          </cell>
          <cell r="I260">
            <v>3</v>
          </cell>
          <cell r="J260">
            <v>14</v>
          </cell>
          <cell r="K260">
            <v>30</v>
          </cell>
          <cell r="L260">
            <v>3</v>
          </cell>
          <cell r="M260">
            <v>3</v>
          </cell>
          <cell r="N260">
            <v>82</v>
          </cell>
          <cell r="O260">
            <v>4491.16</v>
          </cell>
          <cell r="P260">
            <v>636.07000000000005</v>
          </cell>
          <cell r="Q260">
            <v>3405.1</v>
          </cell>
          <cell r="S260">
            <v>1100</v>
          </cell>
          <cell r="AA260">
            <v>83.47</v>
          </cell>
          <cell r="AB260">
            <v>9715.7999999999993</v>
          </cell>
          <cell r="AC260">
            <v>78.55</v>
          </cell>
          <cell r="AF260">
            <v>5127.2299999999996</v>
          </cell>
          <cell r="AG260">
            <v>170.91</v>
          </cell>
          <cell r="AH260">
            <v>3405.1</v>
          </cell>
          <cell r="AI260">
            <v>113.5</v>
          </cell>
          <cell r="AJ260">
            <v>0</v>
          </cell>
          <cell r="AK260" t="str">
            <v/>
          </cell>
          <cell r="AL260">
            <v>1100</v>
          </cell>
          <cell r="AM260">
            <v>13.41</v>
          </cell>
          <cell r="AN260">
            <v>83.47</v>
          </cell>
          <cell r="AO260">
            <v>2.78</v>
          </cell>
          <cell r="AP260">
            <v>9715.7999999999993</v>
          </cell>
          <cell r="AQ260">
            <v>0</v>
          </cell>
          <cell r="AS260">
            <v>8784.9370527770989</v>
          </cell>
          <cell r="AT260">
            <v>1132.5664569999999</v>
          </cell>
          <cell r="AU260">
            <v>85.941201968899989</v>
          </cell>
          <cell r="AV260">
            <v>10003.444711746</v>
          </cell>
          <cell r="AW260">
            <v>287.64471174600112</v>
          </cell>
          <cell r="AY260">
            <v>2196.23</v>
          </cell>
          <cell r="AZ260">
            <v>2635.48</v>
          </cell>
          <cell r="BA260">
            <v>283.14</v>
          </cell>
          <cell r="BB260">
            <v>339.77</v>
          </cell>
          <cell r="BC260">
            <v>21.49</v>
          </cell>
          <cell r="BD260">
            <v>25.79</v>
          </cell>
          <cell r="BE260">
            <v>3001.0319999999997</v>
          </cell>
        </row>
        <row r="261">
          <cell r="C261">
            <v>4042</v>
          </cell>
          <cell r="D261" t="str">
            <v>169 BIS BOULEVARD LEFEBVRE</v>
          </cell>
          <cell r="E261" t="str">
            <v>169 bis boulevard lefebvre</v>
          </cell>
          <cell r="F261">
            <v>75015</v>
          </cell>
          <cell r="G261" t="str">
            <v>PARIS</v>
          </cell>
          <cell r="H261">
            <v>1</v>
          </cell>
          <cell r="I261">
            <v>1</v>
          </cell>
          <cell r="J261">
            <v>2</v>
          </cell>
          <cell r="K261">
            <v>2</v>
          </cell>
          <cell r="L261">
            <v>0</v>
          </cell>
          <cell r="M261">
            <v>1</v>
          </cell>
          <cell r="N261">
            <v>0</v>
          </cell>
          <cell r="O261">
            <v>364.15</v>
          </cell>
          <cell r="P261">
            <v>51.57</v>
          </cell>
          <cell r="Q261">
            <v>276.08999999999997</v>
          </cell>
          <cell r="AA261">
            <v>6.77</v>
          </cell>
          <cell r="AB261">
            <v>698.57999999999993</v>
          </cell>
          <cell r="AC261">
            <v>158.05000000000001</v>
          </cell>
          <cell r="AF261">
            <v>415.71999999999997</v>
          </cell>
          <cell r="AG261">
            <v>207.86</v>
          </cell>
          <cell r="AH261">
            <v>276.08999999999997</v>
          </cell>
          <cell r="AI261">
            <v>138.05000000000001</v>
          </cell>
          <cell r="AJ261">
            <v>0</v>
          </cell>
          <cell r="AK261" t="str">
            <v/>
          </cell>
          <cell r="AL261">
            <v>0</v>
          </cell>
          <cell r="AM261" t="str">
            <v/>
          </cell>
          <cell r="AN261">
            <v>6.77</v>
          </cell>
          <cell r="AO261">
            <v>3.39</v>
          </cell>
          <cell r="AP261">
            <v>698.57999999999993</v>
          </cell>
          <cell r="AQ261">
            <v>0</v>
          </cell>
          <cell r="AS261">
            <v>712.2916369246999</v>
          </cell>
          <cell r="AT261">
            <v>0</v>
          </cell>
          <cell r="AU261">
            <v>6.9704317398999986</v>
          </cell>
          <cell r="AV261">
            <v>719.26206866459995</v>
          </cell>
          <cell r="AW261">
            <v>20.682068664600024</v>
          </cell>
          <cell r="AY261">
            <v>178.07</v>
          </cell>
          <cell r="AZ261">
            <v>213.68</v>
          </cell>
          <cell r="BA261">
            <v>0</v>
          </cell>
          <cell r="BB261">
            <v>0</v>
          </cell>
          <cell r="BC261">
            <v>1.74</v>
          </cell>
          <cell r="BD261">
            <v>2.09</v>
          </cell>
          <cell r="BE261">
            <v>215.77199999999999</v>
          </cell>
        </row>
        <row r="262">
          <cell r="C262">
            <v>4043</v>
          </cell>
          <cell r="D262" t="str">
            <v>119/127 RUE BRANCION</v>
          </cell>
          <cell r="E262" t="str">
            <v>119/127 rue brancion</v>
          </cell>
          <cell r="F262">
            <v>75015</v>
          </cell>
          <cell r="G262" t="str">
            <v>PARIS</v>
          </cell>
          <cell r="H262">
            <v>1</v>
          </cell>
          <cell r="I262">
            <v>2</v>
          </cell>
          <cell r="J262">
            <v>8</v>
          </cell>
          <cell r="K262">
            <v>16</v>
          </cell>
          <cell r="L262">
            <v>2</v>
          </cell>
          <cell r="M262">
            <v>2</v>
          </cell>
          <cell r="N262">
            <v>0</v>
          </cell>
          <cell r="O262">
            <v>2184.89</v>
          </cell>
          <cell r="P262">
            <v>309.44</v>
          </cell>
          <cell r="Q262">
            <v>1656.53</v>
          </cell>
          <cell r="S262">
            <v>971.04</v>
          </cell>
          <cell r="AA262">
            <v>40.61</v>
          </cell>
          <cell r="AB262">
            <v>5162.5099999999993</v>
          </cell>
          <cell r="AC262">
            <v>131.96</v>
          </cell>
          <cell r="AF262">
            <v>2494.33</v>
          </cell>
          <cell r="AG262">
            <v>155.9</v>
          </cell>
          <cell r="AH262">
            <v>1656.53</v>
          </cell>
          <cell r="AI262">
            <v>103.53</v>
          </cell>
          <cell r="AJ262">
            <v>0</v>
          </cell>
          <cell r="AK262" t="str">
            <v/>
          </cell>
          <cell r="AL262">
            <v>971.04</v>
          </cell>
          <cell r="AM262" t="e">
            <v>#DIV/0!</v>
          </cell>
          <cell r="AN262">
            <v>40.61</v>
          </cell>
          <cell r="AO262">
            <v>2.54</v>
          </cell>
          <cell r="AP262">
            <v>5162.5099999999993</v>
          </cell>
          <cell r="AQ262">
            <v>0</v>
          </cell>
          <cell r="AS262">
            <v>4273.7498215481992</v>
          </cell>
          <cell r="AT262">
            <v>999.7884840047999</v>
          </cell>
          <cell r="AU262">
            <v>41.812294380699996</v>
          </cell>
          <cell r="AV262">
            <v>5315.3505999336994</v>
          </cell>
          <cell r="AW262">
            <v>152.8405999337001</v>
          </cell>
          <cell r="AY262">
            <v>1068.44</v>
          </cell>
          <cell r="AZ262">
            <v>1282.1300000000001</v>
          </cell>
          <cell r="BA262">
            <v>249.95</v>
          </cell>
          <cell r="BB262">
            <v>299.94</v>
          </cell>
          <cell r="BC262">
            <v>10.45</v>
          </cell>
          <cell r="BD262">
            <v>12.54</v>
          </cell>
          <cell r="BE262">
            <v>1594.6080000000002</v>
          </cell>
        </row>
        <row r="263">
          <cell r="C263">
            <v>4044</v>
          </cell>
          <cell r="D263" t="str">
            <v>121 RUE BRANCION</v>
          </cell>
          <cell r="E263" t="str">
            <v>121 rue brancion</v>
          </cell>
          <cell r="F263">
            <v>75015</v>
          </cell>
          <cell r="G263" t="str">
            <v>PARIS</v>
          </cell>
          <cell r="H263">
            <v>1</v>
          </cell>
          <cell r="I263">
            <v>1</v>
          </cell>
          <cell r="J263">
            <v>3</v>
          </cell>
          <cell r="K263">
            <v>3</v>
          </cell>
          <cell r="L263">
            <v>0</v>
          </cell>
          <cell r="M263">
            <v>1</v>
          </cell>
          <cell r="N263">
            <v>0</v>
          </cell>
          <cell r="O263">
            <v>242.77</v>
          </cell>
          <cell r="P263">
            <v>34.380000000000003</v>
          </cell>
          <cell r="Q263">
            <v>184.06</v>
          </cell>
          <cell r="AA263">
            <v>4.51</v>
          </cell>
          <cell r="AB263">
            <v>465.72</v>
          </cell>
          <cell r="AC263">
            <v>99.6</v>
          </cell>
          <cell r="AF263">
            <v>277.15000000000003</v>
          </cell>
          <cell r="AG263">
            <v>92.38</v>
          </cell>
          <cell r="AH263">
            <v>184.06</v>
          </cell>
          <cell r="AI263">
            <v>61.35</v>
          </cell>
          <cell r="AJ263">
            <v>0</v>
          </cell>
          <cell r="AK263" t="str">
            <v/>
          </cell>
          <cell r="AL263">
            <v>0</v>
          </cell>
          <cell r="AM263" t="str">
            <v/>
          </cell>
          <cell r="AN263">
            <v>4.51</v>
          </cell>
          <cell r="AO263">
            <v>1.5</v>
          </cell>
          <cell r="AP263">
            <v>465.72</v>
          </cell>
          <cell r="AQ263">
            <v>0</v>
          </cell>
          <cell r="AS263">
            <v>474.86452330269992</v>
          </cell>
          <cell r="AT263">
            <v>0</v>
          </cell>
          <cell r="AU263">
            <v>4.6435224736999992</v>
          </cell>
          <cell r="AV263">
            <v>479.50804577639991</v>
          </cell>
          <cell r="AW263">
            <v>13.788045776399883</v>
          </cell>
          <cell r="AY263">
            <v>118.72</v>
          </cell>
          <cell r="AZ263">
            <v>142.46</v>
          </cell>
          <cell r="BA263">
            <v>0</v>
          </cell>
          <cell r="BB263">
            <v>0</v>
          </cell>
          <cell r="BC263">
            <v>1.1599999999999999</v>
          </cell>
          <cell r="BD263">
            <v>1.39</v>
          </cell>
          <cell r="BE263">
            <v>143.85599999999999</v>
          </cell>
        </row>
        <row r="264">
          <cell r="C264">
            <v>4046</v>
          </cell>
          <cell r="D264" t="str">
            <v>44 RUE DE LA FEDERATION</v>
          </cell>
          <cell r="E264" t="str">
            <v>44 rue de la federation</v>
          </cell>
          <cell r="F264">
            <v>75015</v>
          </cell>
          <cell r="G264" t="str">
            <v>PARIS</v>
          </cell>
          <cell r="H264">
            <v>1</v>
          </cell>
          <cell r="I264">
            <v>1</v>
          </cell>
          <cell r="J264">
            <v>3</v>
          </cell>
          <cell r="K264">
            <v>6</v>
          </cell>
          <cell r="L264">
            <v>0</v>
          </cell>
          <cell r="M264">
            <v>1</v>
          </cell>
          <cell r="N264">
            <v>0</v>
          </cell>
          <cell r="O264">
            <v>996.44</v>
          </cell>
          <cell r="Q264">
            <v>1222</v>
          </cell>
          <cell r="AA264">
            <v>16.899999999999999</v>
          </cell>
          <cell r="AB264">
            <v>2235.34</v>
          </cell>
          <cell r="AC264">
            <v>131.9</v>
          </cell>
          <cell r="AF264">
            <v>996.44</v>
          </cell>
          <cell r="AG264">
            <v>166.07</v>
          </cell>
          <cell r="AH264">
            <v>1222</v>
          </cell>
          <cell r="AI264">
            <v>203.67</v>
          </cell>
          <cell r="AJ264">
            <v>0</v>
          </cell>
          <cell r="AK264" t="str">
            <v/>
          </cell>
          <cell r="AL264">
            <v>0</v>
          </cell>
          <cell r="AM264" t="str">
            <v/>
          </cell>
          <cell r="AN264">
            <v>16.899999999999999</v>
          </cell>
          <cell r="AO264">
            <v>2.82</v>
          </cell>
          <cell r="AP264">
            <v>2235.34</v>
          </cell>
          <cell r="AQ264">
            <v>0</v>
          </cell>
          <cell r="AS264">
            <v>2284.1188462427999</v>
          </cell>
          <cell r="AT264">
            <v>0</v>
          </cell>
          <cell r="AU264">
            <v>17.400339202999998</v>
          </cell>
          <cell r="AV264">
            <v>2301.5191854457998</v>
          </cell>
          <cell r="AW264">
            <v>66.179185445799703</v>
          </cell>
          <cell r="AY264">
            <v>571.03</v>
          </cell>
          <cell r="AZ264">
            <v>685.24</v>
          </cell>
          <cell r="BA264">
            <v>0</v>
          </cell>
          <cell r="BB264">
            <v>0</v>
          </cell>
          <cell r="BC264">
            <v>4.3499999999999996</v>
          </cell>
          <cell r="BD264">
            <v>5.22</v>
          </cell>
          <cell r="BE264">
            <v>690.45600000000002</v>
          </cell>
        </row>
        <row r="265">
          <cell r="C265">
            <v>4047</v>
          </cell>
          <cell r="D265" t="str">
            <v>GRENELLE</v>
          </cell>
          <cell r="E265" t="str">
            <v>80 boulevard de grenelle</v>
          </cell>
          <cell r="F265">
            <v>75015</v>
          </cell>
          <cell r="G265" t="str">
            <v>PARIS</v>
          </cell>
          <cell r="H265">
            <v>2</v>
          </cell>
          <cell r="I265">
            <v>2</v>
          </cell>
          <cell r="J265">
            <v>5</v>
          </cell>
          <cell r="K265">
            <v>7</v>
          </cell>
          <cell r="L265">
            <v>0</v>
          </cell>
          <cell r="M265">
            <v>1</v>
          </cell>
          <cell r="N265">
            <v>0</v>
          </cell>
          <cell r="O265">
            <v>1974.04</v>
          </cell>
          <cell r="Q265">
            <v>733.2</v>
          </cell>
          <cell r="AA265">
            <v>19.7</v>
          </cell>
          <cell r="AB265">
            <v>2726.9399999999996</v>
          </cell>
          <cell r="AC265">
            <v>171.05</v>
          </cell>
          <cell r="AF265">
            <v>1974.04</v>
          </cell>
          <cell r="AG265">
            <v>282.01</v>
          </cell>
          <cell r="AH265">
            <v>733.2</v>
          </cell>
          <cell r="AI265">
            <v>104.74</v>
          </cell>
          <cell r="AJ265">
            <v>0</v>
          </cell>
          <cell r="AK265" t="str">
            <v/>
          </cell>
          <cell r="AL265">
            <v>0</v>
          </cell>
          <cell r="AM265" t="str">
            <v/>
          </cell>
          <cell r="AN265">
            <v>19.7</v>
          </cell>
          <cell r="AO265">
            <v>2.81</v>
          </cell>
          <cell r="AP265">
            <v>2726.9399999999996</v>
          </cell>
          <cell r="AQ265">
            <v>0</v>
          </cell>
          <cell r="AS265">
            <v>2787.3901954987996</v>
          </cell>
          <cell r="AT265">
            <v>0</v>
          </cell>
          <cell r="AU265">
            <v>20.283235638999997</v>
          </cell>
          <cell r="AV265">
            <v>2807.6734311377995</v>
          </cell>
          <cell r="AW265">
            <v>80.733431137799926</v>
          </cell>
          <cell r="AY265">
            <v>696.85</v>
          </cell>
          <cell r="AZ265">
            <v>836.22</v>
          </cell>
          <cell r="BA265">
            <v>0</v>
          </cell>
          <cell r="BB265">
            <v>0</v>
          </cell>
          <cell r="BC265">
            <v>5.07</v>
          </cell>
          <cell r="BD265">
            <v>6.08</v>
          </cell>
          <cell r="BE265">
            <v>842.30400000000009</v>
          </cell>
        </row>
        <row r="266">
          <cell r="C266">
            <v>4049</v>
          </cell>
          <cell r="D266" t="str">
            <v>CASTAGNARY 68</v>
          </cell>
          <cell r="E266" t="str">
            <v>68 rue castagnary</v>
          </cell>
          <cell r="F266">
            <v>75015</v>
          </cell>
          <cell r="G266" t="str">
            <v>PARIS</v>
          </cell>
          <cell r="H266">
            <v>1</v>
          </cell>
          <cell r="I266">
            <v>1</v>
          </cell>
          <cell r="J266">
            <v>5</v>
          </cell>
          <cell r="K266">
            <v>5</v>
          </cell>
          <cell r="L266">
            <v>1</v>
          </cell>
          <cell r="M266">
            <v>1</v>
          </cell>
          <cell r="N266">
            <v>0</v>
          </cell>
          <cell r="O266">
            <v>1322.48</v>
          </cell>
          <cell r="P266">
            <v>163.28</v>
          </cell>
          <cell r="Q266">
            <v>733.2</v>
          </cell>
          <cell r="AA266">
            <v>14.1</v>
          </cell>
          <cell r="AB266">
            <v>2233.06</v>
          </cell>
          <cell r="AC266">
            <v>127.42</v>
          </cell>
          <cell r="AF266">
            <v>1485.76</v>
          </cell>
          <cell r="AG266">
            <v>297.14999999999998</v>
          </cell>
          <cell r="AH266">
            <v>733.2</v>
          </cell>
          <cell r="AI266">
            <v>146.63999999999999</v>
          </cell>
          <cell r="AJ266">
            <v>0</v>
          </cell>
          <cell r="AK266" t="str">
            <v/>
          </cell>
          <cell r="AL266">
            <v>0</v>
          </cell>
          <cell r="AM266" t="str">
            <v/>
          </cell>
          <cell r="AN266">
            <v>14.1</v>
          </cell>
          <cell r="AO266">
            <v>2.82</v>
          </cell>
          <cell r="AP266">
            <v>2233.06</v>
          </cell>
          <cell r="AQ266">
            <v>0</v>
          </cell>
          <cell r="AS266">
            <v>2284.6542412951999</v>
          </cell>
          <cell r="AT266">
            <v>0</v>
          </cell>
          <cell r="AU266">
            <v>14.517442766999999</v>
          </cell>
          <cell r="AV266">
            <v>2299.1716840621998</v>
          </cell>
          <cell r="AW266">
            <v>66.111684062199856</v>
          </cell>
          <cell r="AY266">
            <v>571.16</v>
          </cell>
          <cell r="AZ266">
            <v>685.39</v>
          </cell>
          <cell r="BA266">
            <v>0</v>
          </cell>
          <cell r="BB266">
            <v>0</v>
          </cell>
          <cell r="BC266">
            <v>3.63</v>
          </cell>
          <cell r="BD266">
            <v>4.3600000000000003</v>
          </cell>
          <cell r="BE266">
            <v>689.74799999999993</v>
          </cell>
        </row>
        <row r="267">
          <cell r="C267">
            <v>4050</v>
          </cell>
          <cell r="D267" t="str">
            <v>CONVENTION 66 (PLOT B LACORDAIRE</v>
          </cell>
          <cell r="E267" t="str">
            <v>66 rue de la convention</v>
          </cell>
          <cell r="F267">
            <v>75015</v>
          </cell>
          <cell r="G267" t="str">
            <v>PARIS</v>
          </cell>
          <cell r="H267">
            <v>1</v>
          </cell>
          <cell r="I267">
            <v>1</v>
          </cell>
          <cell r="J267">
            <v>3</v>
          </cell>
          <cell r="K267">
            <v>20</v>
          </cell>
          <cell r="L267">
            <v>1</v>
          </cell>
          <cell r="M267">
            <v>2</v>
          </cell>
          <cell r="N267">
            <v>56</v>
          </cell>
          <cell r="S267">
            <v>1544.4089191545902</v>
          </cell>
          <cell r="AB267">
            <v>1544.4089191545902</v>
          </cell>
          <cell r="AC267">
            <v>142.16999999999999</v>
          </cell>
          <cell r="AF267">
            <v>0</v>
          </cell>
          <cell r="AG267" t="str">
            <v/>
          </cell>
          <cell r="AH267">
            <v>0</v>
          </cell>
          <cell r="AI267" t="str">
            <v/>
          </cell>
          <cell r="AJ267">
            <v>0</v>
          </cell>
          <cell r="AK267" t="str">
            <v/>
          </cell>
          <cell r="AL267">
            <v>1544.4089191545902</v>
          </cell>
          <cell r="AM267">
            <v>27.58</v>
          </cell>
          <cell r="AN267">
            <v>0</v>
          </cell>
          <cell r="AO267" t="str">
            <v/>
          </cell>
          <cell r="AP267">
            <v>1544.4089191545902</v>
          </cell>
          <cell r="AQ267">
            <v>0</v>
          </cell>
          <cell r="AS267">
            <v>0</v>
          </cell>
          <cell r="AT267">
            <v>1590.1324888419215</v>
          </cell>
          <cell r="AU267">
            <v>0</v>
          </cell>
          <cell r="AV267">
            <v>1590.1324888419215</v>
          </cell>
          <cell r="AW267">
            <v>45.723569687331292</v>
          </cell>
          <cell r="AY267">
            <v>0</v>
          </cell>
          <cell r="AZ267">
            <v>0</v>
          </cell>
          <cell r="BA267">
            <v>397.53</v>
          </cell>
          <cell r="BB267">
            <v>477.04</v>
          </cell>
          <cell r="BC267">
            <v>0</v>
          </cell>
          <cell r="BD267">
            <v>0</v>
          </cell>
          <cell r="BE267">
            <v>477.03599999999994</v>
          </cell>
        </row>
        <row r="268">
          <cell r="C268">
            <v>4051</v>
          </cell>
          <cell r="D268" t="str">
            <v>HAMEAU (23)</v>
          </cell>
          <cell r="E268" t="str">
            <v>23 rue du Hameau</v>
          </cell>
          <cell r="F268">
            <v>75015</v>
          </cell>
          <cell r="G268" t="str">
            <v>PARIS</v>
          </cell>
          <cell r="H268">
            <v>1</v>
          </cell>
          <cell r="I268">
            <v>1</v>
          </cell>
          <cell r="K268">
            <v>20</v>
          </cell>
          <cell r="M268">
            <v>2</v>
          </cell>
          <cell r="O268">
            <v>2310</v>
          </cell>
          <cell r="P268">
            <v>1728.96</v>
          </cell>
          <cell r="Q268">
            <v>3276</v>
          </cell>
          <cell r="AB268">
            <v>7314.96</v>
          </cell>
          <cell r="AC268">
            <v>0</v>
          </cell>
          <cell r="AF268">
            <v>4038.96</v>
          </cell>
          <cell r="AG268">
            <v>201.95</v>
          </cell>
          <cell r="AH268">
            <v>3276</v>
          </cell>
          <cell r="AI268">
            <v>163.80000000000001</v>
          </cell>
          <cell r="AJ268">
            <v>0</v>
          </cell>
          <cell r="AK268" t="str">
            <v/>
          </cell>
          <cell r="AL268">
            <v>0</v>
          </cell>
          <cell r="AM268" t="str">
            <v/>
          </cell>
          <cell r="AN268">
            <v>0</v>
          </cell>
          <cell r="AO268" t="str">
            <v/>
          </cell>
          <cell r="AP268">
            <v>7314.96</v>
          </cell>
          <cell r="AQ268">
            <v>0</v>
          </cell>
          <cell r="AS268">
            <v>7531.5257548151994</v>
          </cell>
          <cell r="AT268">
            <v>0</v>
          </cell>
          <cell r="AU268">
            <v>0</v>
          </cell>
          <cell r="AV268">
            <v>7531.5257548151994</v>
          </cell>
          <cell r="AW268">
            <v>216.5657548151994</v>
          </cell>
          <cell r="AY268">
            <v>1882.88</v>
          </cell>
          <cell r="AZ268">
            <v>2259.46</v>
          </cell>
          <cell r="BA268">
            <v>0</v>
          </cell>
          <cell r="BB268">
            <v>0</v>
          </cell>
          <cell r="BC268">
            <v>0</v>
          </cell>
          <cell r="BD268">
            <v>0</v>
          </cell>
          <cell r="BE268">
            <v>2259.4560000000001</v>
          </cell>
        </row>
        <row r="269">
          <cell r="C269">
            <v>4052</v>
          </cell>
          <cell r="D269" t="str">
            <v>CONVENTION 80 (PLOT A LOURMEL)</v>
          </cell>
          <cell r="E269" t="str">
            <v>80/84 rue de la convention</v>
          </cell>
          <cell r="F269">
            <v>75015</v>
          </cell>
          <cell r="G269" t="str">
            <v>PARIS</v>
          </cell>
          <cell r="H269">
            <v>1</v>
          </cell>
          <cell r="I269">
            <v>1</v>
          </cell>
          <cell r="J269">
            <v>5</v>
          </cell>
          <cell r="K269">
            <v>16</v>
          </cell>
          <cell r="L269">
            <v>2</v>
          </cell>
          <cell r="M269">
            <v>2</v>
          </cell>
          <cell r="N269">
            <v>0</v>
          </cell>
          <cell r="AB269">
            <v>0</v>
          </cell>
          <cell r="AC269">
            <v>129.16999999999999</v>
          </cell>
          <cell r="AF269">
            <v>0</v>
          </cell>
          <cell r="AG269" t="str">
            <v/>
          </cell>
          <cell r="AH269">
            <v>0</v>
          </cell>
          <cell r="AI269" t="str">
            <v/>
          </cell>
          <cell r="AJ269">
            <v>0</v>
          </cell>
          <cell r="AK269" t="str">
            <v/>
          </cell>
          <cell r="AL269">
            <v>0</v>
          </cell>
          <cell r="AM269" t="str">
            <v/>
          </cell>
          <cell r="AN269">
            <v>0</v>
          </cell>
          <cell r="AO269" t="str">
            <v/>
          </cell>
          <cell r="AP269">
            <v>0</v>
          </cell>
          <cell r="AQ269">
            <v>0</v>
          </cell>
          <cell r="AS269">
            <v>0</v>
          </cell>
          <cell r="AT269">
            <v>0</v>
          </cell>
          <cell r="AU269">
            <v>0</v>
          </cell>
          <cell r="AV269">
            <v>0</v>
          </cell>
          <cell r="AW269">
            <v>0</v>
          </cell>
          <cell r="AY269">
            <v>0</v>
          </cell>
          <cell r="AZ269">
            <v>0</v>
          </cell>
          <cell r="BA269">
            <v>0</v>
          </cell>
          <cell r="BB269">
            <v>0</v>
          </cell>
          <cell r="BC269">
            <v>0</v>
          </cell>
          <cell r="BD269">
            <v>0</v>
          </cell>
          <cell r="BE269">
            <v>0</v>
          </cell>
        </row>
        <row r="270">
          <cell r="C270">
            <v>4053</v>
          </cell>
          <cell r="D270" t="str">
            <v>132 CASTAGNARY</v>
          </cell>
          <cell r="E270" t="str">
            <v>132 rue castagnary</v>
          </cell>
          <cell r="F270">
            <v>75015</v>
          </cell>
          <cell r="G270" t="str">
            <v>PARIS</v>
          </cell>
          <cell r="H270">
            <v>1</v>
          </cell>
          <cell r="I270">
            <v>1</v>
          </cell>
          <cell r="J270">
            <v>3</v>
          </cell>
          <cell r="K270">
            <v>5</v>
          </cell>
          <cell r="L270">
            <v>0</v>
          </cell>
          <cell r="M270">
            <v>1</v>
          </cell>
          <cell r="N270">
            <v>0</v>
          </cell>
          <cell r="O270">
            <v>996.44</v>
          </cell>
          <cell r="P270">
            <v>0</v>
          </cell>
          <cell r="Q270">
            <v>733.2</v>
          </cell>
          <cell r="AA270">
            <v>14.1</v>
          </cell>
          <cell r="AB270">
            <v>1743.74</v>
          </cell>
          <cell r="AC270">
            <v>114.42</v>
          </cell>
          <cell r="AF270">
            <v>996.44</v>
          </cell>
          <cell r="AG270">
            <v>199.29</v>
          </cell>
          <cell r="AH270">
            <v>733.2</v>
          </cell>
          <cell r="AI270">
            <v>146.63999999999999</v>
          </cell>
          <cell r="AJ270">
            <v>0</v>
          </cell>
          <cell r="AK270" t="str">
            <v/>
          </cell>
          <cell r="AL270">
            <v>0</v>
          </cell>
          <cell r="AM270" t="str">
            <v/>
          </cell>
          <cell r="AN270">
            <v>14.1</v>
          </cell>
          <cell r="AO270">
            <v>2.82</v>
          </cell>
          <cell r="AP270">
            <v>1743.74</v>
          </cell>
          <cell r="AQ270">
            <v>0</v>
          </cell>
          <cell r="AS270">
            <v>1780.8474969868</v>
          </cell>
          <cell r="AT270">
            <v>0</v>
          </cell>
          <cell r="AU270">
            <v>14.517442766999999</v>
          </cell>
          <cell r="AV270">
            <v>1795.3649397537999</v>
          </cell>
          <cell r="AW270">
            <v>51.624939753799936</v>
          </cell>
          <cell r="AY270">
            <v>445.21</v>
          </cell>
          <cell r="AZ270">
            <v>534.25</v>
          </cell>
          <cell r="BA270">
            <v>0</v>
          </cell>
          <cell r="BB270">
            <v>0</v>
          </cell>
          <cell r="BC270">
            <v>3.63</v>
          </cell>
          <cell r="BD270">
            <v>4.3600000000000003</v>
          </cell>
          <cell r="BE270">
            <v>538.60799999999995</v>
          </cell>
        </row>
        <row r="271">
          <cell r="C271">
            <v>4054</v>
          </cell>
          <cell r="D271" t="str">
            <v>139-141 CASTAGNARY</v>
          </cell>
          <cell r="E271" t="str">
            <v>139-141 rue castagnary</v>
          </cell>
          <cell r="F271">
            <v>75015</v>
          </cell>
          <cell r="G271" t="str">
            <v>PARIS</v>
          </cell>
          <cell r="H271">
            <v>1</v>
          </cell>
          <cell r="I271">
            <v>1</v>
          </cell>
          <cell r="J271">
            <v>4</v>
          </cell>
          <cell r="K271">
            <v>16</v>
          </cell>
          <cell r="L271">
            <v>1</v>
          </cell>
          <cell r="M271">
            <v>2</v>
          </cell>
          <cell r="N271">
            <v>15</v>
          </cell>
          <cell r="O271">
            <v>2951.56</v>
          </cell>
          <cell r="P271">
            <v>244.92</v>
          </cell>
          <cell r="Q271">
            <v>1710.8000000000002</v>
          </cell>
          <cell r="S271">
            <v>801.59999999999991</v>
          </cell>
          <cell r="AA271">
            <v>45.1</v>
          </cell>
          <cell r="AB271">
            <v>5753.9800000000014</v>
          </cell>
          <cell r="AC271">
            <v>118.6</v>
          </cell>
          <cell r="AF271">
            <v>3196.48</v>
          </cell>
          <cell r="AG271">
            <v>199.78</v>
          </cell>
          <cell r="AH271">
            <v>1710.8000000000002</v>
          </cell>
          <cell r="AI271">
            <v>106.93</v>
          </cell>
          <cell r="AJ271">
            <v>0</v>
          </cell>
          <cell r="AK271" t="str">
            <v/>
          </cell>
          <cell r="AL271">
            <v>801.59999999999991</v>
          </cell>
          <cell r="AM271">
            <v>53.44</v>
          </cell>
          <cell r="AN271">
            <v>45.1</v>
          </cell>
          <cell r="AO271">
            <v>2.82</v>
          </cell>
          <cell r="AP271">
            <v>5753.9800000000014</v>
          </cell>
          <cell r="AQ271">
            <v>0</v>
          </cell>
          <cell r="AS271">
            <v>5052.5642937335997</v>
          </cell>
          <cell r="AT271">
            <v>825.33206539199989</v>
          </cell>
          <cell r="AU271">
            <v>46.435224736999999</v>
          </cell>
          <cell r="AV271">
            <v>5924.3315838625995</v>
          </cell>
          <cell r="AW271">
            <v>170.35158386259809</v>
          </cell>
          <cell r="AY271">
            <v>1263.1400000000001</v>
          </cell>
          <cell r="AZ271">
            <v>1515.77</v>
          </cell>
          <cell r="BA271">
            <v>206.33</v>
          </cell>
          <cell r="BB271">
            <v>247.6</v>
          </cell>
          <cell r="BC271">
            <v>11.61</v>
          </cell>
          <cell r="BD271">
            <v>13.93</v>
          </cell>
          <cell r="BE271">
            <v>1777.2959999999998</v>
          </cell>
        </row>
        <row r="272">
          <cell r="C272">
            <v>4055</v>
          </cell>
          <cell r="D272" t="str">
            <v>CASTAGNARY 72</v>
          </cell>
          <cell r="E272" t="str">
            <v>72 rue castagnary</v>
          </cell>
          <cell r="F272">
            <v>75015</v>
          </cell>
          <cell r="G272" t="str">
            <v>PARIS</v>
          </cell>
          <cell r="H272">
            <v>1</v>
          </cell>
          <cell r="I272">
            <v>1</v>
          </cell>
          <cell r="J272">
            <v>5</v>
          </cell>
          <cell r="K272">
            <v>10</v>
          </cell>
          <cell r="L272">
            <v>1</v>
          </cell>
          <cell r="M272">
            <v>1</v>
          </cell>
          <cell r="N272">
            <v>0</v>
          </cell>
          <cell r="O272">
            <v>1485.24</v>
          </cell>
          <cell r="P272">
            <v>163.28</v>
          </cell>
          <cell r="Q272">
            <v>651.55999999999995</v>
          </cell>
          <cell r="AA272">
            <v>28.2</v>
          </cell>
          <cell r="AB272">
            <v>2328.2799999999997</v>
          </cell>
          <cell r="AC272">
            <v>198.5</v>
          </cell>
          <cell r="AF272">
            <v>1648.52</v>
          </cell>
          <cell r="AG272">
            <v>164.85</v>
          </cell>
          <cell r="AH272">
            <v>651.55999999999995</v>
          </cell>
          <cell r="AI272">
            <v>65.16</v>
          </cell>
          <cell r="AJ272">
            <v>0</v>
          </cell>
          <cell r="AK272" t="str">
            <v/>
          </cell>
          <cell r="AL272">
            <v>0</v>
          </cell>
          <cell r="AM272" t="str">
            <v/>
          </cell>
          <cell r="AN272">
            <v>28.2</v>
          </cell>
          <cell r="AO272">
            <v>2.82</v>
          </cell>
          <cell r="AP272">
            <v>2328.2799999999997</v>
          </cell>
          <cell r="AQ272">
            <v>0</v>
          </cell>
          <cell r="AS272">
            <v>2368.1758694696</v>
          </cell>
          <cell r="AT272">
            <v>0</v>
          </cell>
          <cell r="AU272">
            <v>29.034885533999997</v>
          </cell>
          <cell r="AV272">
            <v>2397.2107550035998</v>
          </cell>
          <cell r="AW272">
            <v>68.930755003600098</v>
          </cell>
          <cell r="AY272">
            <v>592.04</v>
          </cell>
          <cell r="AZ272">
            <v>710.45</v>
          </cell>
          <cell r="BA272">
            <v>0</v>
          </cell>
          <cell r="BB272">
            <v>0</v>
          </cell>
          <cell r="BC272">
            <v>7.26</v>
          </cell>
          <cell r="BD272">
            <v>8.7100000000000009</v>
          </cell>
          <cell r="BE272">
            <v>719.16</v>
          </cell>
        </row>
        <row r="273">
          <cell r="C273">
            <v>4056</v>
          </cell>
          <cell r="D273" t="str">
            <v>131-133 CASTAGNARY</v>
          </cell>
          <cell r="E273" t="str">
            <v>131-133 rue castagnary</v>
          </cell>
          <cell r="F273">
            <v>75015</v>
          </cell>
          <cell r="G273" t="str">
            <v>PARIS</v>
          </cell>
          <cell r="H273">
            <v>1</v>
          </cell>
          <cell r="I273">
            <v>1</v>
          </cell>
          <cell r="J273">
            <v>4</v>
          </cell>
          <cell r="K273">
            <v>10</v>
          </cell>
          <cell r="L273">
            <v>1</v>
          </cell>
          <cell r="M273">
            <v>1</v>
          </cell>
          <cell r="N273">
            <v>0</v>
          </cell>
          <cell r="O273">
            <v>2299.6</v>
          </cell>
          <cell r="P273">
            <v>163.28</v>
          </cell>
          <cell r="Q273">
            <v>896</v>
          </cell>
          <cell r="AA273">
            <v>28.2</v>
          </cell>
          <cell r="AB273">
            <v>3387.08</v>
          </cell>
          <cell r="AC273">
            <v>142.16999999999999</v>
          </cell>
          <cell r="AF273">
            <v>2462.88</v>
          </cell>
          <cell r="AG273">
            <v>246.29</v>
          </cell>
          <cell r="AH273">
            <v>896</v>
          </cell>
          <cell r="AI273">
            <v>89.6</v>
          </cell>
          <cell r="AJ273">
            <v>0</v>
          </cell>
          <cell r="AK273" t="str">
            <v/>
          </cell>
          <cell r="AL273">
            <v>0</v>
          </cell>
          <cell r="AM273" t="str">
            <v/>
          </cell>
          <cell r="AN273">
            <v>28.2</v>
          </cell>
          <cell r="AO273">
            <v>2.82</v>
          </cell>
          <cell r="AP273">
            <v>3387.08</v>
          </cell>
          <cell r="AQ273">
            <v>0</v>
          </cell>
          <cell r="AS273">
            <v>3458.3225646256001</v>
          </cell>
          <cell r="AT273">
            <v>0</v>
          </cell>
          <cell r="AU273">
            <v>29.034885533999997</v>
          </cell>
          <cell r="AV273">
            <v>3487.3574501595999</v>
          </cell>
          <cell r="AW273">
            <v>100.27745015959999</v>
          </cell>
          <cell r="AY273">
            <v>864.58</v>
          </cell>
          <cell r="AZ273">
            <v>1037.5</v>
          </cell>
          <cell r="BA273">
            <v>0</v>
          </cell>
          <cell r="BB273">
            <v>0</v>
          </cell>
          <cell r="BC273">
            <v>7.26</v>
          </cell>
          <cell r="BD273">
            <v>8.7100000000000009</v>
          </cell>
          <cell r="BE273">
            <v>1046.2080000000001</v>
          </cell>
        </row>
        <row r="274">
          <cell r="C274">
            <v>4058</v>
          </cell>
          <cell r="D274" t="str">
            <v>FONTENAY AUX ROSES</v>
          </cell>
          <cell r="E274" t="str">
            <v>2/4/6/8/10/12/14 allee des peupliers-4/4bis avenue lombart</v>
          </cell>
          <cell r="F274">
            <v>92260</v>
          </cell>
          <cell r="G274" t="str">
            <v>FONTENAY AUX ROSES</v>
          </cell>
          <cell r="K274">
            <v>103</v>
          </cell>
          <cell r="M274">
            <v>2</v>
          </cell>
          <cell r="N274">
            <v>81</v>
          </cell>
          <cell r="O274">
            <v>1439.4</v>
          </cell>
          <cell r="Q274">
            <v>5686.4592000000002</v>
          </cell>
          <cell r="S274">
            <v>486</v>
          </cell>
          <cell r="AA274">
            <v>0</v>
          </cell>
          <cell r="AB274">
            <v>7611.8592000000008</v>
          </cell>
          <cell r="AC274">
            <v>0</v>
          </cell>
          <cell r="AF274">
            <v>1439.4</v>
          </cell>
          <cell r="AG274">
            <v>13.97</v>
          </cell>
          <cell r="AH274">
            <v>5686.4592000000002</v>
          </cell>
          <cell r="AI274">
            <v>55.21</v>
          </cell>
          <cell r="AJ274">
            <v>0</v>
          </cell>
          <cell r="AK274" t="str">
            <v/>
          </cell>
          <cell r="AL274">
            <v>486</v>
          </cell>
          <cell r="AM274">
            <v>6</v>
          </cell>
          <cell r="AN274">
            <v>0</v>
          </cell>
          <cell r="AO274" t="str">
            <v/>
          </cell>
          <cell r="AP274">
            <v>7611.8592000000008</v>
          </cell>
          <cell r="AQ274">
            <v>0</v>
          </cell>
          <cell r="AS274">
            <v>7257.2172884928004</v>
          </cell>
          <cell r="AT274">
            <v>494.95892400000002</v>
          </cell>
          <cell r="AU274">
            <v>0</v>
          </cell>
          <cell r="AV274">
            <v>7752.1762124928009</v>
          </cell>
          <cell r="AW274">
            <v>140.31701249280013</v>
          </cell>
          <cell r="AY274">
            <v>1814.3</v>
          </cell>
          <cell r="AZ274">
            <v>2177.16</v>
          </cell>
          <cell r="BA274">
            <v>123.74</v>
          </cell>
          <cell r="BB274">
            <v>148.49</v>
          </cell>
          <cell r="BC274">
            <v>0</v>
          </cell>
          <cell r="BD274">
            <v>0</v>
          </cell>
          <cell r="BE274">
            <v>2325.6479999999997</v>
          </cell>
        </row>
        <row r="275">
          <cell r="C275">
            <v>4059</v>
          </cell>
          <cell r="D275" t="str">
            <v>VILLEJUIF</v>
          </cell>
          <cell r="E275" t="str">
            <v>70/88 rue de chevilly</v>
          </cell>
          <cell r="F275">
            <v>94800</v>
          </cell>
          <cell r="G275" t="str">
            <v>VILLEJUIF</v>
          </cell>
          <cell r="K275">
            <v>123</v>
          </cell>
          <cell r="N275">
            <v>138</v>
          </cell>
          <cell r="O275">
            <v>0</v>
          </cell>
          <cell r="P275">
            <v>0</v>
          </cell>
          <cell r="Q275">
            <v>6718.32</v>
          </cell>
          <cell r="S275">
            <v>0</v>
          </cell>
          <cell r="AA275">
            <v>0</v>
          </cell>
          <cell r="AB275">
            <v>6718.32</v>
          </cell>
          <cell r="AC275">
            <v>0</v>
          </cell>
          <cell r="AF275">
            <v>0</v>
          </cell>
          <cell r="AG275" t="str">
            <v/>
          </cell>
          <cell r="AH275">
            <v>6718.32</v>
          </cell>
          <cell r="AI275">
            <v>54.62</v>
          </cell>
          <cell r="AJ275">
            <v>0</v>
          </cell>
          <cell r="AK275" t="str">
            <v/>
          </cell>
          <cell r="AL275">
            <v>0</v>
          </cell>
          <cell r="AM275" t="str">
            <v/>
          </cell>
          <cell r="AN275">
            <v>0</v>
          </cell>
          <cell r="AO275" t="str">
            <v/>
          </cell>
          <cell r="AP275">
            <v>6718.32</v>
          </cell>
          <cell r="AQ275">
            <v>0</v>
          </cell>
          <cell r="AS275">
            <v>6842.1655108800005</v>
          </cell>
          <cell r="AT275">
            <v>0</v>
          </cell>
          <cell r="AU275">
            <v>0</v>
          </cell>
          <cell r="AV275">
            <v>6842.1655108800005</v>
          </cell>
          <cell r="AW275">
            <v>123.8455108800008</v>
          </cell>
          <cell r="AY275">
            <v>1710.54</v>
          </cell>
          <cell r="AZ275">
            <v>2052.65</v>
          </cell>
          <cell r="BA275">
            <v>0</v>
          </cell>
          <cell r="BB275">
            <v>0</v>
          </cell>
          <cell r="BC275">
            <v>0</v>
          </cell>
          <cell r="BD275">
            <v>0</v>
          </cell>
          <cell r="BE275">
            <v>2052.6479999999997</v>
          </cell>
        </row>
        <row r="276">
          <cell r="C276">
            <v>4062</v>
          </cell>
          <cell r="D276" t="str">
            <v>55 ALESIA</v>
          </cell>
          <cell r="E276" t="str">
            <v>55 rue d'Alésia</v>
          </cell>
          <cell r="F276">
            <v>75014</v>
          </cell>
          <cell r="G276" t="str">
            <v>PARIS</v>
          </cell>
          <cell r="H276">
            <v>1</v>
          </cell>
          <cell r="I276">
            <v>1</v>
          </cell>
          <cell r="K276">
            <v>8</v>
          </cell>
          <cell r="M276">
            <v>2</v>
          </cell>
          <cell r="R276">
            <v>540.84</v>
          </cell>
          <cell r="AB276">
            <v>540.84</v>
          </cell>
          <cell r="AC276">
            <v>0</v>
          </cell>
          <cell r="AF276">
            <v>0</v>
          </cell>
          <cell r="AG276" t="str">
            <v/>
          </cell>
          <cell r="AH276">
            <v>540.84</v>
          </cell>
          <cell r="AI276">
            <v>67.61</v>
          </cell>
          <cell r="AJ276">
            <v>0</v>
          </cell>
          <cell r="AK276" t="str">
            <v/>
          </cell>
          <cell r="AL276">
            <v>0</v>
          </cell>
          <cell r="AM276" t="str">
            <v/>
          </cell>
          <cell r="AN276">
            <v>0</v>
          </cell>
          <cell r="AO276" t="str">
            <v/>
          </cell>
          <cell r="AP276">
            <v>540.84</v>
          </cell>
          <cell r="AQ276">
            <v>0</v>
          </cell>
          <cell r="AS276">
            <v>556.85203873080002</v>
          </cell>
          <cell r="AT276">
            <v>0</v>
          </cell>
          <cell r="AU276">
            <v>0</v>
          </cell>
          <cell r="AV276">
            <v>556.85203873080002</v>
          </cell>
          <cell r="AW276">
            <v>16.012038730799986</v>
          </cell>
          <cell r="AY276">
            <v>139.21</v>
          </cell>
          <cell r="AZ276">
            <v>167.05</v>
          </cell>
          <cell r="BA276">
            <v>0</v>
          </cell>
          <cell r="BB276">
            <v>0</v>
          </cell>
          <cell r="BC276">
            <v>0</v>
          </cell>
          <cell r="BD276">
            <v>0</v>
          </cell>
          <cell r="BE276">
            <v>167.05199999999999</v>
          </cell>
        </row>
        <row r="277">
          <cell r="C277">
            <v>4063</v>
          </cell>
          <cell r="D277" t="str">
            <v>85 CEVENNES</v>
          </cell>
          <cell r="E277" t="str">
            <v>85 Cévennes</v>
          </cell>
          <cell r="F277">
            <v>75015</v>
          </cell>
          <cell r="G277" t="str">
            <v>PARIS</v>
          </cell>
          <cell r="H277" t="str">
            <v>-</v>
          </cell>
          <cell r="I277" t="str">
            <v>-</v>
          </cell>
          <cell r="J277" t="str">
            <v>-</v>
          </cell>
          <cell r="K277">
            <v>24</v>
          </cell>
          <cell r="L277" t="str">
            <v>-</v>
          </cell>
          <cell r="M277">
            <v>1</v>
          </cell>
          <cell r="N277">
            <v>18</v>
          </cell>
          <cell r="O277">
            <v>4947.4799999999996</v>
          </cell>
          <cell r="Q277">
            <v>4352.3999999999996</v>
          </cell>
          <cell r="AA277">
            <v>0</v>
          </cell>
          <cell r="AB277">
            <v>9299.8799999999992</v>
          </cell>
          <cell r="AC277">
            <v>434.76</v>
          </cell>
          <cell r="AF277">
            <v>4947.4799999999996</v>
          </cell>
          <cell r="AG277">
            <v>206.15</v>
          </cell>
          <cell r="AH277">
            <v>4352.3999999999996</v>
          </cell>
          <cell r="AI277">
            <v>181.35</v>
          </cell>
          <cell r="AJ277">
            <v>0</v>
          </cell>
          <cell r="AK277" t="str">
            <v/>
          </cell>
          <cell r="AL277">
            <v>0</v>
          </cell>
          <cell r="AM277" t="str">
            <v/>
          </cell>
          <cell r="AN277">
            <v>0</v>
          </cell>
          <cell r="AO277" t="str">
            <v/>
          </cell>
          <cell r="AP277">
            <v>9299.8799999999992</v>
          </cell>
          <cell r="AQ277">
            <v>0</v>
          </cell>
          <cell r="AS277">
            <v>9575.211038295598</v>
          </cell>
          <cell r="AT277">
            <v>0</v>
          </cell>
          <cell r="AU277">
            <v>0</v>
          </cell>
          <cell r="AV277">
            <v>9575.211038295598</v>
          </cell>
          <cell r="AW277">
            <v>275.33103829559877</v>
          </cell>
          <cell r="AY277">
            <v>2393.8000000000002</v>
          </cell>
          <cell r="AZ277">
            <v>2872.56</v>
          </cell>
          <cell r="BA277">
            <v>0</v>
          </cell>
          <cell r="BB277">
            <v>0</v>
          </cell>
          <cell r="BC277">
            <v>0</v>
          </cell>
          <cell r="BD277">
            <v>0</v>
          </cell>
          <cell r="BE277">
            <v>2872.56</v>
          </cell>
        </row>
        <row r="278">
          <cell r="C278">
            <v>4064</v>
          </cell>
          <cell r="D278" t="str">
            <v>88 RUE BIS CASTAGNARY</v>
          </cell>
          <cell r="E278" t="str">
            <v>88 rue bis Castagnary</v>
          </cell>
          <cell r="F278">
            <v>75015</v>
          </cell>
          <cell r="G278" t="str">
            <v>PARIS</v>
          </cell>
          <cell r="H278">
            <v>1</v>
          </cell>
          <cell r="I278">
            <v>1</v>
          </cell>
          <cell r="J278">
            <v>4</v>
          </cell>
          <cell r="K278">
            <v>10</v>
          </cell>
          <cell r="L278">
            <v>0</v>
          </cell>
          <cell r="M278">
            <v>1</v>
          </cell>
          <cell r="N278">
            <v>0</v>
          </cell>
          <cell r="O278">
            <v>1321.96</v>
          </cell>
          <cell r="Q278">
            <v>950.24</v>
          </cell>
          <cell r="AA278">
            <v>28.2</v>
          </cell>
          <cell r="AB278">
            <v>2300.3999999999996</v>
          </cell>
          <cell r="AC278">
            <v>133.5</v>
          </cell>
          <cell r="AF278">
            <v>1321.96</v>
          </cell>
          <cell r="AG278">
            <v>132.19999999999999</v>
          </cell>
          <cell r="AH278">
            <v>950.24</v>
          </cell>
          <cell r="AI278">
            <v>95.02</v>
          </cell>
          <cell r="AJ278">
            <v>0</v>
          </cell>
          <cell r="AK278" t="str">
            <v/>
          </cell>
          <cell r="AL278">
            <v>0</v>
          </cell>
          <cell r="AM278" t="str">
            <v/>
          </cell>
          <cell r="AN278">
            <v>28.2</v>
          </cell>
          <cell r="AO278">
            <v>2.82</v>
          </cell>
          <cell r="AP278">
            <v>2300.3999999999996</v>
          </cell>
          <cell r="AQ278">
            <v>0</v>
          </cell>
          <cell r="AS278">
            <v>2339.4704578139999</v>
          </cell>
          <cell r="AT278">
            <v>0</v>
          </cell>
          <cell r="AU278">
            <v>29.034885533999997</v>
          </cell>
          <cell r="AV278">
            <v>2368.5053433479998</v>
          </cell>
          <cell r="AW278">
            <v>68.105343348000133</v>
          </cell>
          <cell r="AY278">
            <v>584.87</v>
          </cell>
          <cell r="AZ278">
            <v>701.84</v>
          </cell>
          <cell r="BA278">
            <v>0</v>
          </cell>
          <cell r="BB278">
            <v>0</v>
          </cell>
          <cell r="BC278">
            <v>7.26</v>
          </cell>
          <cell r="BD278">
            <v>8.7100000000000009</v>
          </cell>
          <cell r="BE278">
            <v>710.55599999999993</v>
          </cell>
        </row>
        <row r="279">
          <cell r="C279">
            <v>4067</v>
          </cell>
          <cell r="D279" t="str">
            <v>LETELLIER (57)</v>
          </cell>
          <cell r="E279" t="str">
            <v>57 rue letellier</v>
          </cell>
          <cell r="F279">
            <v>75015</v>
          </cell>
          <cell r="G279" t="str">
            <v>PARIS</v>
          </cell>
          <cell r="H279">
            <v>1</v>
          </cell>
          <cell r="I279">
            <v>1</v>
          </cell>
          <cell r="J279">
            <v>3</v>
          </cell>
          <cell r="K279">
            <v>4</v>
          </cell>
          <cell r="L279">
            <v>0</v>
          </cell>
          <cell r="M279">
            <v>1</v>
          </cell>
          <cell r="N279">
            <v>0</v>
          </cell>
          <cell r="O279">
            <v>1321.96</v>
          </cell>
          <cell r="Q279">
            <v>651.55999999999995</v>
          </cell>
          <cell r="AA279">
            <v>11.3</v>
          </cell>
          <cell r="AB279">
            <v>1984.82</v>
          </cell>
          <cell r="AC279">
            <v>1487</v>
          </cell>
          <cell r="AF279">
            <v>1321.96</v>
          </cell>
          <cell r="AG279">
            <v>330.49</v>
          </cell>
          <cell r="AH279">
            <v>651.55999999999995</v>
          </cell>
          <cell r="AI279">
            <v>162.88999999999999</v>
          </cell>
          <cell r="AJ279">
            <v>0</v>
          </cell>
          <cell r="AK279" t="str">
            <v/>
          </cell>
          <cell r="AL279">
            <v>0</v>
          </cell>
          <cell r="AM279" t="str">
            <v/>
          </cell>
          <cell r="AN279">
            <v>11.3</v>
          </cell>
          <cell r="AO279">
            <v>2.83</v>
          </cell>
          <cell r="AP279">
            <v>1984.82</v>
          </cell>
          <cell r="AQ279">
            <v>0</v>
          </cell>
          <cell r="AS279">
            <v>2031.9477765623999</v>
          </cell>
          <cell r="AT279">
            <v>0</v>
          </cell>
          <cell r="AU279">
            <v>11.634546330999999</v>
          </cell>
          <cell r="AV279">
            <v>2043.5823228933998</v>
          </cell>
          <cell r="AW279">
            <v>58.762322893399869</v>
          </cell>
          <cell r="AY279">
            <v>507.99</v>
          </cell>
          <cell r="AZ279">
            <v>609.59</v>
          </cell>
          <cell r="BA279">
            <v>0</v>
          </cell>
          <cell r="BB279">
            <v>0</v>
          </cell>
          <cell r="BC279">
            <v>2.91</v>
          </cell>
          <cell r="BD279">
            <v>3.49</v>
          </cell>
          <cell r="BE279">
            <v>613.08000000000004</v>
          </cell>
        </row>
        <row r="280">
          <cell r="C280">
            <v>4068</v>
          </cell>
          <cell r="D280" t="str">
            <v>LAKANAL</v>
          </cell>
          <cell r="E280" t="str">
            <v>28 rue Lakanal</v>
          </cell>
          <cell r="F280">
            <v>75015</v>
          </cell>
          <cell r="G280" t="str">
            <v>PARIS</v>
          </cell>
          <cell r="H280">
            <v>1</v>
          </cell>
          <cell r="I280">
            <v>1</v>
          </cell>
          <cell r="J280">
            <v>4</v>
          </cell>
          <cell r="K280">
            <v>10</v>
          </cell>
          <cell r="L280">
            <v>1</v>
          </cell>
          <cell r="M280">
            <v>2</v>
          </cell>
          <cell r="N280">
            <v>0</v>
          </cell>
          <cell r="O280">
            <v>2900.52</v>
          </cell>
          <cell r="P280">
            <v>434.16</v>
          </cell>
          <cell r="Q280">
            <v>1560</v>
          </cell>
          <cell r="AA280">
            <v>31</v>
          </cell>
          <cell r="AB280">
            <v>4925.68</v>
          </cell>
          <cell r="AC280">
            <v>0</v>
          </cell>
          <cell r="AF280">
            <v>3334.68</v>
          </cell>
          <cell r="AG280">
            <v>333.47</v>
          </cell>
          <cell r="AH280">
            <v>1560</v>
          </cell>
          <cell r="AI280">
            <v>156</v>
          </cell>
          <cell r="AJ280">
            <v>0</v>
          </cell>
          <cell r="AK280" t="str">
            <v/>
          </cell>
          <cell r="AL280">
            <v>0</v>
          </cell>
          <cell r="AM280" t="str">
            <v/>
          </cell>
          <cell r="AN280">
            <v>31</v>
          </cell>
          <cell r="AO280">
            <v>3.1</v>
          </cell>
          <cell r="AP280">
            <v>4925.68</v>
          </cell>
          <cell r="AQ280">
            <v>0</v>
          </cell>
          <cell r="AS280">
            <v>5039.5912597715997</v>
          </cell>
          <cell r="AT280">
            <v>0</v>
          </cell>
          <cell r="AU280">
            <v>31.917781969999997</v>
          </cell>
          <cell r="AV280">
            <v>5071.5090417415995</v>
          </cell>
          <cell r="AW280">
            <v>145.82904174159921</v>
          </cell>
          <cell r="AY280">
            <v>1259.9000000000001</v>
          </cell>
          <cell r="AZ280">
            <v>1511.88</v>
          </cell>
          <cell r="BA280">
            <v>0</v>
          </cell>
          <cell r="BB280">
            <v>0</v>
          </cell>
          <cell r="BC280">
            <v>7.98</v>
          </cell>
          <cell r="BD280">
            <v>9.58</v>
          </cell>
          <cell r="BE280">
            <v>1521.4560000000001</v>
          </cell>
        </row>
        <row r="281">
          <cell r="C281">
            <v>4070</v>
          </cell>
          <cell r="D281" t="str">
            <v>8 RUE ROSA BONHEUR</v>
          </cell>
          <cell r="E281" t="str">
            <v>8 rue Rosa Bonheur</v>
          </cell>
          <cell r="F281">
            <v>75015</v>
          </cell>
          <cell r="G281" t="str">
            <v>PARIS</v>
          </cell>
          <cell r="H281">
            <v>1</v>
          </cell>
          <cell r="I281">
            <v>1</v>
          </cell>
          <cell r="J281">
            <v>6</v>
          </cell>
          <cell r="K281">
            <v>11</v>
          </cell>
          <cell r="L281">
            <v>1</v>
          </cell>
          <cell r="M281">
            <v>1</v>
          </cell>
          <cell r="N281">
            <v>0</v>
          </cell>
          <cell r="O281">
            <v>2381.1999999999998</v>
          </cell>
          <cell r="P281">
            <v>244.92</v>
          </cell>
          <cell r="Q281">
            <v>1408.12</v>
          </cell>
          <cell r="AA281">
            <v>31</v>
          </cell>
          <cell r="AB281">
            <v>4065.24</v>
          </cell>
          <cell r="AC281">
            <v>631.89</v>
          </cell>
          <cell r="AF281">
            <v>2626.12</v>
          </cell>
          <cell r="AG281">
            <v>238.74</v>
          </cell>
          <cell r="AH281">
            <v>1408.12</v>
          </cell>
          <cell r="AI281">
            <v>128.01</v>
          </cell>
          <cell r="AJ281">
            <v>0</v>
          </cell>
          <cell r="AK281" t="str">
            <v/>
          </cell>
          <cell r="AL281">
            <v>0</v>
          </cell>
          <cell r="AM281" t="str">
            <v/>
          </cell>
          <cell r="AN281">
            <v>31</v>
          </cell>
          <cell r="AO281">
            <v>2.82</v>
          </cell>
          <cell r="AP281">
            <v>4065.24</v>
          </cell>
          <cell r="AQ281">
            <v>0</v>
          </cell>
          <cell r="AS281">
            <v>4153.6771849887991</v>
          </cell>
          <cell r="AT281">
            <v>0</v>
          </cell>
          <cell r="AU281">
            <v>31.917781969999997</v>
          </cell>
          <cell r="AV281">
            <v>4185.594966958799</v>
          </cell>
          <cell r="AW281">
            <v>120.3549669587992</v>
          </cell>
          <cell r="AY281">
            <v>1038.42</v>
          </cell>
          <cell r="AZ281">
            <v>1246.0999999999999</v>
          </cell>
          <cell r="BA281">
            <v>0</v>
          </cell>
          <cell r="BB281">
            <v>0</v>
          </cell>
          <cell r="BC281">
            <v>7.98</v>
          </cell>
          <cell r="BD281">
            <v>9.58</v>
          </cell>
          <cell r="BE281">
            <v>1255.68</v>
          </cell>
        </row>
        <row r="282">
          <cell r="C282">
            <v>4072</v>
          </cell>
          <cell r="D282" t="str">
            <v>76 RUE MADEMOISELLE</v>
          </cell>
          <cell r="E282" t="str">
            <v>76 rue Mademoiselle</v>
          </cell>
          <cell r="F282">
            <v>75015</v>
          </cell>
          <cell r="G282" t="str">
            <v>PARIS</v>
          </cell>
          <cell r="H282">
            <v>1</v>
          </cell>
          <cell r="I282">
            <v>1</v>
          </cell>
          <cell r="J282">
            <v>6</v>
          </cell>
          <cell r="K282">
            <v>16</v>
          </cell>
          <cell r="L282">
            <v>0</v>
          </cell>
          <cell r="M282">
            <v>1</v>
          </cell>
          <cell r="N282">
            <v>0</v>
          </cell>
          <cell r="O282">
            <v>5816.72</v>
          </cell>
          <cell r="Q282">
            <v>3503.24</v>
          </cell>
          <cell r="AA282">
            <v>45.1</v>
          </cell>
          <cell r="AB282">
            <v>9365.06</v>
          </cell>
          <cell r="AC282">
            <v>0</v>
          </cell>
          <cell r="AF282">
            <v>5816.72</v>
          </cell>
          <cell r="AG282">
            <v>363.55</v>
          </cell>
          <cell r="AH282">
            <v>3503.24</v>
          </cell>
          <cell r="AI282">
            <v>218.95</v>
          </cell>
          <cell r="AJ282">
            <v>0</v>
          </cell>
          <cell r="AK282" t="str">
            <v/>
          </cell>
          <cell r="AL282">
            <v>0</v>
          </cell>
          <cell r="AM282" t="str">
            <v/>
          </cell>
          <cell r="AN282">
            <v>45.1</v>
          </cell>
          <cell r="AO282">
            <v>2.82</v>
          </cell>
          <cell r="AP282">
            <v>9365.06</v>
          </cell>
          <cell r="AQ282">
            <v>0</v>
          </cell>
          <cell r="AS282">
            <v>9595.8855241651981</v>
          </cell>
          <cell r="AT282">
            <v>0</v>
          </cell>
          <cell r="AU282">
            <v>46.435224736999999</v>
          </cell>
          <cell r="AV282">
            <v>9642.3207489021988</v>
          </cell>
          <cell r="AW282">
            <v>277.26074890219934</v>
          </cell>
          <cell r="AY282">
            <v>2398.9699999999998</v>
          </cell>
          <cell r="AZ282">
            <v>2878.76</v>
          </cell>
          <cell r="BA282">
            <v>0</v>
          </cell>
          <cell r="BB282">
            <v>0</v>
          </cell>
          <cell r="BC282">
            <v>11.61</v>
          </cell>
          <cell r="BD282">
            <v>13.93</v>
          </cell>
          <cell r="BE282">
            <v>2892.6959999999999</v>
          </cell>
        </row>
        <row r="283">
          <cell r="C283">
            <v>4075</v>
          </cell>
          <cell r="D283" t="str">
            <v>141 RUE CROIX NIVERT</v>
          </cell>
          <cell r="E283" t="str">
            <v>141 rue Croix Nivert</v>
          </cell>
          <cell r="F283">
            <v>75015</v>
          </cell>
          <cell r="G283" t="str">
            <v>PARIS</v>
          </cell>
          <cell r="K283">
            <v>16</v>
          </cell>
          <cell r="M283">
            <v>2</v>
          </cell>
          <cell r="O283">
            <v>5744.16</v>
          </cell>
          <cell r="Q283">
            <v>2048.7600000000002</v>
          </cell>
          <cell r="AA283">
            <v>45.1</v>
          </cell>
          <cell r="AB283">
            <v>7838.02</v>
          </cell>
          <cell r="AC283">
            <v>432.93</v>
          </cell>
          <cell r="AF283">
            <v>5744.16</v>
          </cell>
          <cell r="AG283">
            <v>359.01</v>
          </cell>
          <cell r="AH283">
            <v>2048.7600000000002</v>
          </cell>
          <cell r="AI283">
            <v>128.05000000000001</v>
          </cell>
          <cell r="AJ283">
            <v>0</v>
          </cell>
          <cell r="AK283" t="str">
            <v/>
          </cell>
          <cell r="AL283">
            <v>0</v>
          </cell>
          <cell r="AM283" t="str">
            <v/>
          </cell>
          <cell r="AN283">
            <v>45.1</v>
          </cell>
          <cell r="AO283">
            <v>2.82</v>
          </cell>
          <cell r="AP283">
            <v>7838.02</v>
          </cell>
          <cell r="AQ283">
            <v>0</v>
          </cell>
          <cell r="AS283">
            <v>8023.6361764403991</v>
          </cell>
          <cell r="AT283">
            <v>0</v>
          </cell>
          <cell r="AU283">
            <v>46.435224736999999</v>
          </cell>
          <cell r="AV283">
            <v>8070.0714011773989</v>
          </cell>
          <cell r="AW283">
            <v>232.05140117739847</v>
          </cell>
          <cell r="AY283">
            <v>2005.91</v>
          </cell>
          <cell r="AZ283">
            <v>2407.09</v>
          </cell>
          <cell r="BA283">
            <v>0</v>
          </cell>
          <cell r="BB283">
            <v>0</v>
          </cell>
          <cell r="BC283">
            <v>11.61</v>
          </cell>
          <cell r="BD283">
            <v>13.93</v>
          </cell>
          <cell r="BE283">
            <v>2421.0239999999999</v>
          </cell>
        </row>
        <row r="284">
          <cell r="C284">
            <v>5001</v>
          </cell>
          <cell r="D284" t="str">
            <v>LEBLANC 40/42</v>
          </cell>
          <cell r="E284" t="str">
            <v>40-42 rue Leblanc</v>
          </cell>
          <cell r="F284">
            <v>75015</v>
          </cell>
          <cell r="G284" t="str">
            <v>PARIS</v>
          </cell>
          <cell r="H284">
            <v>3</v>
          </cell>
          <cell r="K284">
            <v>52</v>
          </cell>
          <cell r="N284">
            <v>78</v>
          </cell>
          <cell r="R284">
            <v>2078.4</v>
          </cell>
          <cell r="AB284">
            <v>2078.4</v>
          </cell>
          <cell r="AC284">
            <v>0</v>
          </cell>
          <cell r="AF284">
            <v>0</v>
          </cell>
          <cell r="AG284" t="str">
            <v/>
          </cell>
          <cell r="AH284">
            <v>2078.4</v>
          </cell>
          <cell r="AI284">
            <v>39.97</v>
          </cell>
          <cell r="AJ284">
            <v>0</v>
          </cell>
          <cell r="AK284" t="str">
            <v/>
          </cell>
          <cell r="AL284">
            <v>0</v>
          </cell>
          <cell r="AM284" t="str">
            <v/>
          </cell>
          <cell r="AN284">
            <v>0</v>
          </cell>
          <cell r="AO284" t="str">
            <v/>
          </cell>
          <cell r="AP284">
            <v>2078.4</v>
          </cell>
          <cell r="AQ284">
            <v>0</v>
          </cell>
          <cell r="AS284">
            <v>2139.932840208</v>
          </cell>
          <cell r="AT284">
            <v>0</v>
          </cell>
          <cell r="AU284">
            <v>0</v>
          </cell>
          <cell r="AV284">
            <v>2139.932840208</v>
          </cell>
          <cell r="AW284">
            <v>61.532840207999925</v>
          </cell>
          <cell r="AY284">
            <v>534.98</v>
          </cell>
          <cell r="AZ284">
            <v>641.98</v>
          </cell>
          <cell r="BA284">
            <v>0</v>
          </cell>
          <cell r="BB284">
            <v>0</v>
          </cell>
          <cell r="BC284">
            <v>0</v>
          </cell>
          <cell r="BD284">
            <v>0</v>
          </cell>
          <cell r="BE284">
            <v>641.976</v>
          </cell>
        </row>
        <row r="285">
          <cell r="C285">
            <v>5002</v>
          </cell>
          <cell r="D285" t="str">
            <v>CAUCHY 14/18</v>
          </cell>
          <cell r="E285" t="str">
            <v>14/18 rue cauchy-7 rue du mont aigoual</v>
          </cell>
          <cell r="F285">
            <v>75015</v>
          </cell>
          <cell r="G285" t="str">
            <v>PARIS</v>
          </cell>
          <cell r="H285">
            <v>1</v>
          </cell>
          <cell r="I285">
            <v>4</v>
          </cell>
          <cell r="J285">
            <v>28</v>
          </cell>
          <cell r="K285">
            <v>92</v>
          </cell>
          <cell r="L285">
            <v>4</v>
          </cell>
          <cell r="M285">
            <v>2</v>
          </cell>
          <cell r="N285">
            <v>97</v>
          </cell>
          <cell r="R285">
            <v>2171.1999999999998</v>
          </cell>
          <cell r="S285">
            <v>2147.62</v>
          </cell>
          <cell r="AA285">
            <v>259.39999999999998</v>
          </cell>
          <cell r="AB285">
            <v>4578.2199999999993</v>
          </cell>
          <cell r="AC285">
            <v>932.87</v>
          </cell>
          <cell r="AF285">
            <v>0</v>
          </cell>
          <cell r="AG285" t="str">
            <v/>
          </cell>
          <cell r="AH285">
            <v>2171.1999999999998</v>
          </cell>
          <cell r="AI285">
            <v>23.6</v>
          </cell>
          <cell r="AJ285">
            <v>0</v>
          </cell>
          <cell r="AK285" t="str">
            <v/>
          </cell>
          <cell r="AL285">
            <v>2147.62</v>
          </cell>
          <cell r="AM285">
            <v>22.14</v>
          </cell>
          <cell r="AN285">
            <v>259.39999999999998</v>
          </cell>
          <cell r="AO285">
            <v>2.82</v>
          </cell>
          <cell r="AP285">
            <v>4578.2199999999993</v>
          </cell>
          <cell r="AQ285">
            <v>0</v>
          </cell>
          <cell r="AS285">
            <v>2235.4802649439998</v>
          </cell>
          <cell r="AT285">
            <v>2211.2021585293996</v>
          </cell>
          <cell r="AU285">
            <v>267.07976267799995</v>
          </cell>
          <cell r="AV285">
            <v>4713.7621861513999</v>
          </cell>
          <cell r="AW285">
            <v>135.54218615140053</v>
          </cell>
          <cell r="AY285">
            <v>558.87</v>
          </cell>
          <cell r="AZ285">
            <v>670.64</v>
          </cell>
          <cell r="BA285">
            <v>552.79999999999995</v>
          </cell>
          <cell r="BB285">
            <v>663.36</v>
          </cell>
          <cell r="BC285">
            <v>66.77</v>
          </cell>
          <cell r="BD285">
            <v>80.12</v>
          </cell>
          <cell r="BE285">
            <v>1414.1279999999999</v>
          </cell>
        </row>
        <row r="286">
          <cell r="C286">
            <v>5003</v>
          </cell>
          <cell r="D286" t="str">
            <v>MONTAGNE DE LA FAGE 25/27</v>
          </cell>
          <cell r="E286" t="str">
            <v>25/27 rue de la montagne de la fage</v>
          </cell>
          <cell r="F286">
            <v>75015</v>
          </cell>
          <cell r="G286" t="str">
            <v>PARIS</v>
          </cell>
          <cell r="H286">
            <v>1</v>
          </cell>
          <cell r="I286">
            <v>5</v>
          </cell>
          <cell r="J286">
            <v>20</v>
          </cell>
          <cell r="K286">
            <v>67</v>
          </cell>
          <cell r="L286">
            <v>5</v>
          </cell>
          <cell r="M286">
            <v>2</v>
          </cell>
          <cell r="N286">
            <v>101</v>
          </cell>
          <cell r="O286">
            <v>13541.36</v>
          </cell>
          <cell r="P286">
            <v>2035.8</v>
          </cell>
          <cell r="Q286">
            <v>7332</v>
          </cell>
          <cell r="S286">
            <v>2236.1</v>
          </cell>
          <cell r="AA286">
            <v>188.9</v>
          </cell>
          <cell r="AB286">
            <v>25334.16</v>
          </cell>
          <cell r="AC286">
            <v>357.83</v>
          </cell>
          <cell r="AF286">
            <v>15577.16</v>
          </cell>
          <cell r="AG286">
            <v>232.49</v>
          </cell>
          <cell r="AH286">
            <v>7332</v>
          </cell>
          <cell r="AI286">
            <v>109.43</v>
          </cell>
          <cell r="AJ286">
            <v>0</v>
          </cell>
          <cell r="AK286" t="str">
            <v/>
          </cell>
          <cell r="AL286">
            <v>2236.1</v>
          </cell>
          <cell r="AM286">
            <v>22.14</v>
          </cell>
          <cell r="AN286">
            <v>188.9</v>
          </cell>
          <cell r="AO286">
            <v>2.82</v>
          </cell>
          <cell r="AP286">
            <v>25334.16</v>
          </cell>
          <cell r="AQ286">
            <v>0</v>
          </cell>
          <cell r="AS286">
            <v>23587.405612769198</v>
          </cell>
          <cell r="AT286">
            <v>2302.3016859069999</v>
          </cell>
          <cell r="AU286">
            <v>194.49254884299998</v>
          </cell>
          <cell r="AV286">
            <v>26084.199847519201</v>
          </cell>
          <cell r="AW286">
            <v>750.03984751920143</v>
          </cell>
          <cell r="AY286">
            <v>5896.85</v>
          </cell>
          <cell r="AZ286">
            <v>7076.22</v>
          </cell>
          <cell r="BA286">
            <v>575.58000000000004</v>
          </cell>
          <cell r="BB286">
            <v>690.7</v>
          </cell>
          <cell r="BC286">
            <v>48.62</v>
          </cell>
          <cell r="BD286">
            <v>58.34</v>
          </cell>
          <cell r="BE286">
            <v>7825.26</v>
          </cell>
        </row>
        <row r="287">
          <cell r="C287">
            <v>5005</v>
          </cell>
          <cell r="D287" t="str">
            <v>LEBLANC 68/76</v>
          </cell>
          <cell r="E287" t="str">
            <v>68/76 rue leblanc</v>
          </cell>
          <cell r="F287">
            <v>75015</v>
          </cell>
          <cell r="G287" t="str">
            <v>PARIS</v>
          </cell>
          <cell r="H287">
            <v>4</v>
          </cell>
          <cell r="I287">
            <v>4</v>
          </cell>
          <cell r="J287">
            <v>20</v>
          </cell>
          <cell r="K287">
            <v>46</v>
          </cell>
          <cell r="L287">
            <v>4</v>
          </cell>
          <cell r="M287">
            <v>5</v>
          </cell>
          <cell r="N287">
            <v>51</v>
          </cell>
          <cell r="O287">
            <v>0</v>
          </cell>
          <cell r="P287">
            <v>0</v>
          </cell>
          <cell r="Q287">
            <v>0</v>
          </cell>
          <cell r="R287">
            <v>2078.4</v>
          </cell>
          <cell r="S287">
            <v>1008.6</v>
          </cell>
          <cell r="AA287">
            <v>130.80000000000001</v>
          </cell>
          <cell r="AB287">
            <v>3217.8</v>
          </cell>
          <cell r="AC287">
            <v>105.9</v>
          </cell>
          <cell r="AF287">
            <v>0</v>
          </cell>
          <cell r="AG287" t="str">
            <v/>
          </cell>
          <cell r="AH287">
            <v>2078.4</v>
          </cell>
          <cell r="AI287">
            <v>45.18</v>
          </cell>
          <cell r="AJ287">
            <v>0</v>
          </cell>
          <cell r="AK287" t="str">
            <v/>
          </cell>
          <cell r="AL287">
            <v>1008.6</v>
          </cell>
          <cell r="AM287">
            <v>19.78</v>
          </cell>
          <cell r="AN287">
            <v>130.80000000000001</v>
          </cell>
          <cell r="AO287">
            <v>2.84</v>
          </cell>
          <cell r="AP287">
            <v>3217.8</v>
          </cell>
          <cell r="AQ287">
            <v>0</v>
          </cell>
          <cell r="AS287">
            <v>2139.932840208</v>
          </cell>
          <cell r="AT287">
            <v>1038.4604804819999</v>
          </cell>
          <cell r="AU287">
            <v>134.672447796</v>
          </cell>
          <cell r="AV287">
            <v>3313.0657684860003</v>
          </cell>
          <cell r="AW287">
            <v>95.26576848600007</v>
          </cell>
          <cell r="AY287">
            <v>534.98</v>
          </cell>
          <cell r="AZ287">
            <v>641.98</v>
          </cell>
          <cell r="BA287">
            <v>259.62</v>
          </cell>
          <cell r="BB287">
            <v>311.54000000000002</v>
          </cell>
          <cell r="BC287">
            <v>33.67</v>
          </cell>
          <cell r="BD287">
            <v>40.4</v>
          </cell>
          <cell r="BE287">
            <v>993.92399999999998</v>
          </cell>
        </row>
        <row r="288">
          <cell r="C288">
            <v>5006</v>
          </cell>
          <cell r="D288" t="str">
            <v>AUTEUIL</v>
          </cell>
          <cell r="E288" t="str">
            <v>164 quai louis bleriot</v>
          </cell>
          <cell r="F288">
            <v>75016</v>
          </cell>
          <cell r="G288" t="str">
            <v>PARIS</v>
          </cell>
          <cell r="H288">
            <v>6</v>
          </cell>
          <cell r="I288">
            <v>6</v>
          </cell>
          <cell r="J288">
            <v>8</v>
          </cell>
          <cell r="K288">
            <v>129</v>
          </cell>
          <cell r="L288">
            <v>7</v>
          </cell>
          <cell r="M288">
            <v>3</v>
          </cell>
          <cell r="N288">
            <v>33</v>
          </cell>
          <cell r="R288">
            <v>3044.4</v>
          </cell>
          <cell r="S288">
            <v>937.2</v>
          </cell>
          <cell r="AA288">
            <v>363.8</v>
          </cell>
          <cell r="AB288">
            <v>4345.4000000000005</v>
          </cell>
          <cell r="AC288">
            <v>194.17</v>
          </cell>
          <cell r="AF288">
            <v>0</v>
          </cell>
          <cell r="AG288" t="str">
            <v/>
          </cell>
          <cell r="AH288">
            <v>3044.4</v>
          </cell>
          <cell r="AI288">
            <v>23.6</v>
          </cell>
          <cell r="AJ288">
            <v>0</v>
          </cell>
          <cell r="AK288" t="str">
            <v/>
          </cell>
          <cell r="AL288">
            <v>937.2</v>
          </cell>
          <cell r="AM288">
            <v>28.4</v>
          </cell>
          <cell r="AN288">
            <v>363.8</v>
          </cell>
          <cell r="AO288">
            <v>2.82</v>
          </cell>
          <cell r="AP288">
            <v>4345.4000000000005</v>
          </cell>
          <cell r="AQ288">
            <v>0</v>
          </cell>
          <cell r="AS288">
            <v>3134.5321106279998</v>
          </cell>
          <cell r="AT288">
            <v>964.94662136399995</v>
          </cell>
          <cell r="AU288">
            <v>374.57061550599997</v>
          </cell>
          <cell r="AV288">
            <v>4474.0493474979994</v>
          </cell>
          <cell r="AW288">
            <v>128.64934749799886</v>
          </cell>
          <cell r="AY288">
            <v>783.63</v>
          </cell>
          <cell r="AZ288">
            <v>940.36</v>
          </cell>
          <cell r="BA288">
            <v>241.24</v>
          </cell>
          <cell r="BB288">
            <v>289.49</v>
          </cell>
          <cell r="BC288">
            <v>93.64</v>
          </cell>
          <cell r="BD288">
            <v>112.37</v>
          </cell>
          <cell r="BE288">
            <v>1342.212</v>
          </cell>
        </row>
        <row r="289">
          <cell r="C289">
            <v>5008</v>
          </cell>
          <cell r="D289" t="str">
            <v>PARC DES PRINCES</v>
          </cell>
          <cell r="E289" t="str">
            <v>2-4 place du gal stefanik</v>
          </cell>
          <cell r="F289">
            <v>75016</v>
          </cell>
          <cell r="G289" t="str">
            <v>PARIS</v>
          </cell>
          <cell r="H289">
            <v>1</v>
          </cell>
          <cell r="I289">
            <v>2</v>
          </cell>
          <cell r="J289" t="str">
            <v>8+8</v>
          </cell>
          <cell r="K289">
            <v>38</v>
          </cell>
          <cell r="L289">
            <v>2</v>
          </cell>
          <cell r="M289">
            <v>1</v>
          </cell>
          <cell r="N289">
            <v>0</v>
          </cell>
          <cell r="O289">
            <v>10371.48</v>
          </cell>
          <cell r="P289">
            <v>677.21</v>
          </cell>
          <cell r="Q289">
            <v>5132.3999999999996</v>
          </cell>
          <cell r="AA289">
            <v>107.2</v>
          </cell>
          <cell r="AB289">
            <v>16288.289999999999</v>
          </cell>
          <cell r="AC289">
            <v>0</v>
          </cell>
          <cell r="AF289">
            <v>11048.689999999999</v>
          </cell>
          <cell r="AG289">
            <v>290.76</v>
          </cell>
          <cell r="AH289">
            <v>5132.3999999999996</v>
          </cell>
          <cell r="AI289">
            <v>135.06</v>
          </cell>
          <cell r="AJ289">
            <v>0</v>
          </cell>
          <cell r="AK289" t="str">
            <v/>
          </cell>
          <cell r="AL289">
            <v>0</v>
          </cell>
          <cell r="AM289" t="str">
            <v/>
          </cell>
          <cell r="AN289">
            <v>107.2</v>
          </cell>
          <cell r="AO289">
            <v>2.82</v>
          </cell>
          <cell r="AP289">
            <v>16288.289999999999</v>
          </cell>
          <cell r="AQ289">
            <v>0</v>
          </cell>
          <cell r="AS289">
            <v>16660.145246998298</v>
          </cell>
          <cell r="AT289">
            <v>0</v>
          </cell>
          <cell r="AU289">
            <v>110.373749264</v>
          </cell>
          <cell r="AV289">
            <v>16770.518996262297</v>
          </cell>
          <cell r="AW289">
            <v>482.2289962622981</v>
          </cell>
          <cell r="AY289">
            <v>4165.04</v>
          </cell>
          <cell r="AZ289">
            <v>4998.05</v>
          </cell>
          <cell r="BA289">
            <v>0</v>
          </cell>
          <cell r="BB289">
            <v>0</v>
          </cell>
          <cell r="BC289">
            <v>27.59</v>
          </cell>
          <cell r="BD289">
            <v>33.11</v>
          </cell>
          <cell r="BE289">
            <v>5031.1559999999999</v>
          </cell>
        </row>
        <row r="290">
          <cell r="C290">
            <v>5009</v>
          </cell>
          <cell r="D290" t="str">
            <v>MICHEL ANGE</v>
          </cell>
          <cell r="E290" t="str">
            <v>116/118 rue michel ange</v>
          </cell>
          <cell r="F290">
            <v>75016</v>
          </cell>
          <cell r="G290" t="str">
            <v>PARIS</v>
          </cell>
          <cell r="H290">
            <v>1</v>
          </cell>
          <cell r="I290">
            <v>1</v>
          </cell>
          <cell r="J290">
            <v>5</v>
          </cell>
          <cell r="K290">
            <v>20</v>
          </cell>
          <cell r="L290">
            <v>2</v>
          </cell>
          <cell r="M290">
            <v>1</v>
          </cell>
          <cell r="N290">
            <v>0</v>
          </cell>
          <cell r="O290">
            <v>2663.2</v>
          </cell>
          <cell r="P290">
            <v>488.28</v>
          </cell>
          <cell r="Q290">
            <v>5132.3599999999997</v>
          </cell>
          <cell r="T290">
            <v>964</v>
          </cell>
          <cell r="AA290">
            <v>56.4</v>
          </cell>
          <cell r="AB290">
            <v>9304.24</v>
          </cell>
          <cell r="AC290">
            <v>0</v>
          </cell>
          <cell r="AF290">
            <v>3151.4799999999996</v>
          </cell>
          <cell r="AG290">
            <v>157.57</v>
          </cell>
          <cell r="AH290">
            <v>5132.3599999999997</v>
          </cell>
          <cell r="AI290">
            <v>256.62</v>
          </cell>
          <cell r="AJ290">
            <v>964</v>
          </cell>
          <cell r="AK290">
            <v>48.2</v>
          </cell>
          <cell r="AL290">
            <v>0</v>
          </cell>
          <cell r="AM290" t="str">
            <v/>
          </cell>
          <cell r="AN290">
            <v>56.4</v>
          </cell>
          <cell r="AO290">
            <v>2.82</v>
          </cell>
          <cell r="AP290">
            <v>9304.24</v>
          </cell>
          <cell r="AQ290">
            <v>0</v>
          </cell>
          <cell r="AS290">
            <v>9521.6303488207977</v>
          </cell>
          <cell r="AT290">
            <v>0</v>
          </cell>
          <cell r="AU290">
            <v>58.069771067999994</v>
          </cell>
          <cell r="AV290">
            <v>9579.7001198887974</v>
          </cell>
          <cell r="AW290">
            <v>275.46011988879764</v>
          </cell>
          <cell r="AY290">
            <v>2380.41</v>
          </cell>
          <cell r="AZ290">
            <v>2856.49</v>
          </cell>
          <cell r="BA290">
            <v>0</v>
          </cell>
          <cell r="BB290">
            <v>0</v>
          </cell>
          <cell r="BC290">
            <v>14.52</v>
          </cell>
          <cell r="BD290">
            <v>17.420000000000002</v>
          </cell>
          <cell r="BE290">
            <v>2873.9159999999997</v>
          </cell>
        </row>
        <row r="291">
          <cell r="C291">
            <v>5010</v>
          </cell>
          <cell r="D291" t="str">
            <v>CLICHY I</v>
          </cell>
          <cell r="E291" t="str">
            <v xml:space="preserve">3-11 rue emile level/ 4-6 rue boulay </v>
          </cell>
          <cell r="F291">
            <v>75017</v>
          </cell>
          <cell r="G291" t="str">
            <v>PARIS</v>
          </cell>
          <cell r="H291">
            <v>4</v>
          </cell>
          <cell r="I291">
            <v>9</v>
          </cell>
          <cell r="J291">
            <v>54</v>
          </cell>
          <cell r="K291">
            <v>204</v>
          </cell>
          <cell r="L291">
            <v>9</v>
          </cell>
          <cell r="M291">
            <v>0</v>
          </cell>
          <cell r="N291">
            <v>9</v>
          </cell>
          <cell r="R291">
            <v>6811.31</v>
          </cell>
          <cell r="S291">
            <v>0</v>
          </cell>
          <cell r="AA291">
            <v>589.4</v>
          </cell>
          <cell r="AB291">
            <v>7400.71</v>
          </cell>
          <cell r="AC291">
            <v>507.62</v>
          </cell>
          <cell r="AF291">
            <v>0</v>
          </cell>
          <cell r="AG291" t="str">
            <v/>
          </cell>
          <cell r="AH291">
            <v>6811.31</v>
          </cell>
          <cell r="AI291">
            <v>33.39</v>
          </cell>
          <cell r="AJ291">
            <v>0</v>
          </cell>
          <cell r="AK291" t="str">
            <v/>
          </cell>
          <cell r="AL291">
            <v>0</v>
          </cell>
          <cell r="AM291" t="str">
            <v/>
          </cell>
          <cell r="AN291">
            <v>589.4</v>
          </cell>
          <cell r="AO291">
            <v>2.89</v>
          </cell>
          <cell r="AP291">
            <v>7400.71</v>
          </cell>
          <cell r="AQ291">
            <v>0</v>
          </cell>
          <cell r="AS291">
            <v>7012.9647583896995</v>
          </cell>
          <cell r="AT291">
            <v>0</v>
          </cell>
          <cell r="AU291">
            <v>606.84969977799994</v>
          </cell>
          <cell r="AV291">
            <v>7619.8144581676997</v>
          </cell>
          <cell r="AW291">
            <v>219.1044581676997</v>
          </cell>
          <cell r="AY291">
            <v>1753.24</v>
          </cell>
          <cell r="AZ291">
            <v>2103.89</v>
          </cell>
          <cell r="BA291">
            <v>0</v>
          </cell>
          <cell r="BB291">
            <v>0</v>
          </cell>
          <cell r="BC291">
            <v>151.71</v>
          </cell>
          <cell r="BD291">
            <v>182.05</v>
          </cell>
          <cell r="BE291">
            <v>2285.94</v>
          </cell>
        </row>
        <row r="292">
          <cell r="C292">
            <v>5010</v>
          </cell>
          <cell r="D292" t="str">
            <v>CLICHY 1</v>
          </cell>
          <cell r="E292" t="str">
            <v>9-11 rue Emile Level</v>
          </cell>
          <cell r="F292">
            <v>75017</v>
          </cell>
          <cell r="G292" t="str">
            <v>PARIS</v>
          </cell>
          <cell r="H292">
            <v>4</v>
          </cell>
          <cell r="I292">
            <v>9</v>
          </cell>
          <cell r="J292">
            <v>54</v>
          </cell>
          <cell r="K292">
            <v>204</v>
          </cell>
          <cell r="L292">
            <v>9</v>
          </cell>
          <cell r="M292">
            <v>0</v>
          </cell>
          <cell r="N292">
            <v>9</v>
          </cell>
          <cell r="O292">
            <v>11760</v>
          </cell>
          <cell r="Q292">
            <v>16392</v>
          </cell>
          <cell r="AB292">
            <v>28152</v>
          </cell>
          <cell r="AC292">
            <v>1309</v>
          </cell>
          <cell r="AF292">
            <v>11760</v>
          </cell>
          <cell r="AG292">
            <v>57.65</v>
          </cell>
          <cell r="AH292">
            <v>16392</v>
          </cell>
          <cell r="AI292">
            <v>80.349999999999994</v>
          </cell>
          <cell r="AJ292">
            <v>0</v>
          </cell>
          <cell r="AK292" t="str">
            <v/>
          </cell>
          <cell r="AL292">
            <v>0</v>
          </cell>
          <cell r="AM292" t="str">
            <v/>
          </cell>
          <cell r="AN292">
            <v>0</v>
          </cell>
          <cell r="AO292" t="str">
            <v/>
          </cell>
          <cell r="AP292">
            <v>28152</v>
          </cell>
          <cell r="AQ292">
            <v>0</v>
          </cell>
          <cell r="AS292">
            <v>28152</v>
          </cell>
          <cell r="AT292">
            <v>0</v>
          </cell>
          <cell r="AU292">
            <v>0</v>
          </cell>
          <cell r="AV292">
            <v>28152</v>
          </cell>
          <cell r="AW292">
            <v>0</v>
          </cell>
          <cell r="AY292">
            <v>2346</v>
          </cell>
          <cell r="BA292">
            <v>0</v>
          </cell>
          <cell r="BC292">
            <v>0</v>
          </cell>
          <cell r="BE292">
            <v>2346</v>
          </cell>
        </row>
        <row r="293">
          <cell r="C293">
            <v>5011</v>
          </cell>
          <cell r="D293" t="str">
            <v>CLICHY II</v>
          </cell>
          <cell r="E293" t="str">
            <v>174 avenue de clichy/ 1-12 rue paulm bodin/ 1-3 rue ernest gouin/ 2 rue boulay</v>
          </cell>
          <cell r="F293">
            <v>75017</v>
          </cell>
          <cell r="G293" t="str">
            <v>PARIS</v>
          </cell>
          <cell r="H293">
            <v>4</v>
          </cell>
          <cell r="I293">
            <v>16</v>
          </cell>
          <cell r="J293">
            <v>98</v>
          </cell>
          <cell r="K293">
            <v>420</v>
          </cell>
          <cell r="L293">
            <v>18</v>
          </cell>
          <cell r="M293">
            <v>0</v>
          </cell>
          <cell r="N293">
            <v>0</v>
          </cell>
          <cell r="R293">
            <v>10502.31</v>
          </cell>
          <cell r="AA293">
            <v>1184.4000000000001</v>
          </cell>
          <cell r="AB293">
            <v>11686.71</v>
          </cell>
          <cell r="AC293">
            <v>801.6</v>
          </cell>
          <cell r="AF293">
            <v>0</v>
          </cell>
          <cell r="AG293" t="str">
            <v/>
          </cell>
          <cell r="AH293">
            <v>10502.31</v>
          </cell>
          <cell r="AI293">
            <v>25.01</v>
          </cell>
          <cell r="AJ293">
            <v>0</v>
          </cell>
          <cell r="AK293" t="str">
            <v/>
          </cell>
          <cell r="AL293">
            <v>0</v>
          </cell>
          <cell r="AM293" t="str">
            <v/>
          </cell>
          <cell r="AN293">
            <v>1184.4000000000001</v>
          </cell>
          <cell r="AO293">
            <v>2.82</v>
          </cell>
          <cell r="AP293">
            <v>11686.71</v>
          </cell>
          <cell r="AQ293">
            <v>0</v>
          </cell>
          <cell r="AS293">
            <v>10813.240024559698</v>
          </cell>
          <cell r="AT293">
            <v>0</v>
          </cell>
          <cell r="AU293">
            <v>1219.4651924279999</v>
          </cell>
          <cell r="AV293">
            <v>12032.705216987699</v>
          </cell>
          <cell r="AW293">
            <v>345.99521698769968</v>
          </cell>
          <cell r="AY293">
            <v>2703.31</v>
          </cell>
          <cell r="AZ293">
            <v>3243.97</v>
          </cell>
          <cell r="BA293">
            <v>0</v>
          </cell>
          <cell r="BB293">
            <v>0</v>
          </cell>
          <cell r="BC293">
            <v>304.87</v>
          </cell>
          <cell r="BD293">
            <v>365.84</v>
          </cell>
          <cell r="BE293">
            <v>3609.8159999999998</v>
          </cell>
        </row>
        <row r="294">
          <cell r="C294">
            <v>5012</v>
          </cell>
          <cell r="D294" t="str">
            <v>JONQUIERE</v>
          </cell>
          <cell r="E294" t="str">
            <v>90 rue de la jonquiere</v>
          </cell>
          <cell r="F294">
            <v>75017</v>
          </cell>
          <cell r="G294" t="str">
            <v>PARIS</v>
          </cell>
          <cell r="H294">
            <v>1</v>
          </cell>
          <cell r="I294">
            <v>2</v>
          </cell>
          <cell r="J294">
            <v>12</v>
          </cell>
          <cell r="K294">
            <v>44</v>
          </cell>
          <cell r="L294">
            <v>2</v>
          </cell>
          <cell r="M294">
            <v>0</v>
          </cell>
          <cell r="N294">
            <v>0</v>
          </cell>
          <cell r="R294">
            <v>1433.96</v>
          </cell>
          <cell r="AA294">
            <v>124.1</v>
          </cell>
          <cell r="AB294">
            <v>1558.06</v>
          </cell>
          <cell r="AC294">
            <v>106.87</v>
          </cell>
          <cell r="AF294">
            <v>0</v>
          </cell>
          <cell r="AG294" t="str">
            <v/>
          </cell>
          <cell r="AH294">
            <v>1433.96</v>
          </cell>
          <cell r="AI294">
            <v>32.590000000000003</v>
          </cell>
          <cell r="AJ294">
            <v>0</v>
          </cell>
          <cell r="AK294" t="str">
            <v/>
          </cell>
          <cell r="AL294">
            <v>0</v>
          </cell>
          <cell r="AM294" t="str">
            <v/>
          </cell>
          <cell r="AN294">
            <v>124.1</v>
          </cell>
          <cell r="AO294">
            <v>2.82</v>
          </cell>
          <cell r="AP294">
            <v>1558.06</v>
          </cell>
          <cell r="AQ294">
            <v>0</v>
          </cell>
          <cell r="AS294">
            <v>1476.4136333452</v>
          </cell>
          <cell r="AT294">
            <v>0</v>
          </cell>
          <cell r="AU294">
            <v>127.77408846699998</v>
          </cell>
          <cell r="AV294">
            <v>1604.1877218121999</v>
          </cell>
          <cell r="AW294">
            <v>46.127721812199979</v>
          </cell>
          <cell r="AY294">
            <v>369.1</v>
          </cell>
          <cell r="AZ294">
            <v>442.92</v>
          </cell>
          <cell r="BA294">
            <v>0</v>
          </cell>
          <cell r="BB294">
            <v>0</v>
          </cell>
          <cell r="BC294">
            <v>31.94</v>
          </cell>
          <cell r="BD294">
            <v>38.33</v>
          </cell>
          <cell r="BE294">
            <v>481.24799999999999</v>
          </cell>
        </row>
        <row r="295">
          <cell r="C295">
            <v>5013</v>
          </cell>
          <cell r="D295" t="str">
            <v>105 ROME</v>
          </cell>
          <cell r="E295" t="str">
            <v>105 rue de Rome</v>
          </cell>
          <cell r="F295">
            <v>75017</v>
          </cell>
          <cell r="G295" t="str">
            <v>PARIS</v>
          </cell>
          <cell r="H295">
            <v>1</v>
          </cell>
          <cell r="I295">
            <v>1</v>
          </cell>
          <cell r="J295">
            <v>6</v>
          </cell>
          <cell r="K295">
            <v>9</v>
          </cell>
          <cell r="L295">
            <v>0</v>
          </cell>
          <cell r="N295">
            <v>0</v>
          </cell>
          <cell r="O295">
            <v>4260</v>
          </cell>
          <cell r="Q295">
            <v>2079.96</v>
          </cell>
          <cell r="AB295">
            <v>6339.96</v>
          </cell>
          <cell r="AC295">
            <v>0</v>
          </cell>
          <cell r="AF295">
            <v>4260</v>
          </cell>
          <cell r="AG295">
            <v>473.33</v>
          </cell>
          <cell r="AH295">
            <v>2079.96</v>
          </cell>
          <cell r="AI295">
            <v>231.11</v>
          </cell>
          <cell r="AJ295">
            <v>0</v>
          </cell>
          <cell r="AK295" t="str">
            <v/>
          </cell>
          <cell r="AL295">
            <v>0</v>
          </cell>
          <cell r="AM295" t="str">
            <v/>
          </cell>
          <cell r="AN295">
            <v>0</v>
          </cell>
          <cell r="AO295" t="str">
            <v/>
          </cell>
          <cell r="AP295">
            <v>6339.96</v>
          </cell>
          <cell r="AQ295">
            <v>0</v>
          </cell>
          <cell r="AS295">
            <v>6527.6600315651995</v>
          </cell>
          <cell r="AT295">
            <v>0</v>
          </cell>
          <cell r="AU295">
            <v>0</v>
          </cell>
          <cell r="AV295">
            <v>6527.6600315651995</v>
          </cell>
          <cell r="AW295">
            <v>187.70003156519942</v>
          </cell>
          <cell r="AY295">
            <v>1631.92</v>
          </cell>
          <cell r="AZ295">
            <v>1958.3</v>
          </cell>
          <cell r="BA295">
            <v>0</v>
          </cell>
          <cell r="BB295">
            <v>0</v>
          </cell>
          <cell r="BC295">
            <v>0</v>
          </cell>
          <cell r="BD295">
            <v>0</v>
          </cell>
          <cell r="BE295">
            <v>1958.3040000000001</v>
          </cell>
        </row>
        <row r="296">
          <cell r="C296">
            <v>5014</v>
          </cell>
          <cell r="D296" t="str">
            <v>TRIOMPHE</v>
          </cell>
          <cell r="E296" t="str">
            <v>3 rue de l arc de triomphe</v>
          </cell>
          <cell r="F296">
            <v>75017</v>
          </cell>
          <cell r="G296" t="str">
            <v>PARIS</v>
          </cell>
          <cell r="H296">
            <v>1</v>
          </cell>
          <cell r="I296">
            <v>1</v>
          </cell>
          <cell r="J296">
            <v>6</v>
          </cell>
          <cell r="K296">
            <v>12</v>
          </cell>
          <cell r="L296">
            <v>0</v>
          </cell>
          <cell r="M296">
            <v>2</v>
          </cell>
          <cell r="N296">
            <v>0</v>
          </cell>
          <cell r="O296">
            <v>4203.6400000000003</v>
          </cell>
          <cell r="Q296">
            <v>1710.8000000000002</v>
          </cell>
          <cell r="T296">
            <v>0</v>
          </cell>
          <cell r="AA296">
            <v>33.799999999999997</v>
          </cell>
          <cell r="AB296">
            <v>5948.2400000000007</v>
          </cell>
          <cell r="AC296">
            <v>377.15</v>
          </cell>
          <cell r="AF296">
            <v>4203.6400000000003</v>
          </cell>
          <cell r="AG296">
            <v>350.3</v>
          </cell>
          <cell r="AH296">
            <v>1710.8000000000002</v>
          </cell>
          <cell r="AI296">
            <v>142.57</v>
          </cell>
          <cell r="AJ296">
            <v>0</v>
          </cell>
          <cell r="AK296" t="str">
            <v/>
          </cell>
          <cell r="AL296">
            <v>0</v>
          </cell>
          <cell r="AM296" t="str">
            <v/>
          </cell>
          <cell r="AN296">
            <v>33.799999999999997</v>
          </cell>
          <cell r="AO296">
            <v>2.82</v>
          </cell>
          <cell r="AP296">
            <v>5948.2400000000007</v>
          </cell>
          <cell r="AQ296">
            <v>0</v>
          </cell>
          <cell r="AS296">
            <v>6089.5421417627995</v>
          </cell>
          <cell r="AT296">
            <v>0</v>
          </cell>
          <cell r="AU296">
            <v>34.800678405999996</v>
          </cell>
          <cell r="AV296">
            <v>6124.3428201687993</v>
          </cell>
          <cell r="AW296">
            <v>176.10282016879864</v>
          </cell>
          <cell r="AY296">
            <v>1522.39</v>
          </cell>
          <cell r="AZ296">
            <v>1826.87</v>
          </cell>
          <cell r="BA296">
            <v>0</v>
          </cell>
          <cell r="BB296">
            <v>0</v>
          </cell>
          <cell r="BC296">
            <v>8.6999999999999993</v>
          </cell>
          <cell r="BD296">
            <v>10.44</v>
          </cell>
          <cell r="BE296">
            <v>1837.3080000000002</v>
          </cell>
        </row>
        <row r="297">
          <cell r="C297">
            <v>5015</v>
          </cell>
          <cell r="D297" t="str">
            <v>COURBEVOIE</v>
          </cell>
          <cell r="E297" t="str">
            <v>12/14/16 passage hanriot-15/21 rue jean baptiste charcot</v>
          </cell>
          <cell r="F297">
            <v>92400</v>
          </cell>
          <cell r="G297" t="str">
            <v>COURBEVOIE</v>
          </cell>
          <cell r="H297">
            <v>2</v>
          </cell>
          <cell r="I297">
            <v>3</v>
          </cell>
          <cell r="J297">
            <v>13</v>
          </cell>
          <cell r="K297">
            <v>47</v>
          </cell>
          <cell r="L297">
            <v>2</v>
          </cell>
          <cell r="M297">
            <v>1</v>
          </cell>
          <cell r="N297">
            <v>55</v>
          </cell>
          <cell r="R297">
            <v>1531.73</v>
          </cell>
          <cell r="S297">
            <v>1424.5</v>
          </cell>
          <cell r="AA297">
            <v>132.5</v>
          </cell>
          <cell r="AB297">
            <v>3088.73</v>
          </cell>
          <cell r="AC297">
            <v>211.86</v>
          </cell>
          <cell r="AF297">
            <v>0</v>
          </cell>
          <cell r="AG297" t="str">
            <v/>
          </cell>
          <cell r="AH297">
            <v>1531.73</v>
          </cell>
          <cell r="AI297">
            <v>32.590000000000003</v>
          </cell>
          <cell r="AJ297">
            <v>0</v>
          </cell>
          <cell r="AK297" t="str">
            <v/>
          </cell>
          <cell r="AL297">
            <v>1424.5</v>
          </cell>
          <cell r="AM297">
            <v>25.9</v>
          </cell>
          <cell r="AN297">
            <v>132.5</v>
          </cell>
          <cell r="AO297">
            <v>2.82</v>
          </cell>
          <cell r="AP297">
            <v>3088.73</v>
          </cell>
          <cell r="AQ297">
            <v>0</v>
          </cell>
          <cell r="AS297">
            <v>1577.0781992550999</v>
          </cell>
          <cell r="AT297">
            <v>1466.6735618149999</v>
          </cell>
          <cell r="AU297">
            <v>136.42277777499999</v>
          </cell>
          <cell r="AV297">
            <v>3180.1745388451</v>
          </cell>
          <cell r="AW297">
            <v>91.444538845099942</v>
          </cell>
          <cell r="AY297">
            <v>394.27</v>
          </cell>
          <cell r="AZ297">
            <v>473.12</v>
          </cell>
          <cell r="BA297">
            <v>366.67</v>
          </cell>
          <cell r="BB297">
            <v>440</v>
          </cell>
          <cell r="BC297">
            <v>34.11</v>
          </cell>
          <cell r="BD297">
            <v>40.93</v>
          </cell>
          <cell r="BE297">
            <v>954.06000000000006</v>
          </cell>
        </row>
        <row r="298">
          <cell r="C298">
            <v>5016</v>
          </cell>
          <cell r="D298" t="str">
            <v>15/17 RUE GROS</v>
          </cell>
          <cell r="E298" t="str">
            <v>15/17 rue gros</v>
          </cell>
          <cell r="F298">
            <v>75016</v>
          </cell>
          <cell r="G298" t="str">
            <v>PARIS</v>
          </cell>
          <cell r="H298">
            <v>1</v>
          </cell>
          <cell r="I298">
            <v>1</v>
          </cell>
          <cell r="J298">
            <v>4</v>
          </cell>
          <cell r="K298">
            <v>6</v>
          </cell>
          <cell r="L298">
            <v>0</v>
          </cell>
          <cell r="M298">
            <v>1</v>
          </cell>
          <cell r="N298">
            <v>0</v>
          </cell>
          <cell r="O298">
            <v>1159.24</v>
          </cell>
          <cell r="Q298">
            <v>733.24</v>
          </cell>
          <cell r="R298">
            <v>488.76</v>
          </cell>
          <cell r="T298">
            <v>624</v>
          </cell>
          <cell r="AA298">
            <v>16.899999999999999</v>
          </cell>
          <cell r="AB298">
            <v>3022.14</v>
          </cell>
          <cell r="AC298">
            <v>0</v>
          </cell>
          <cell r="AF298">
            <v>1159.24</v>
          </cell>
          <cell r="AG298">
            <v>193.21</v>
          </cell>
          <cell r="AH298">
            <v>1222</v>
          </cell>
          <cell r="AI298">
            <v>203.67</v>
          </cell>
          <cell r="AJ298">
            <v>624</v>
          </cell>
          <cell r="AK298">
            <v>104</v>
          </cell>
          <cell r="AL298">
            <v>0</v>
          </cell>
          <cell r="AM298" t="str">
            <v/>
          </cell>
          <cell r="AN298">
            <v>16.899999999999999</v>
          </cell>
          <cell r="AO298">
            <v>2.82</v>
          </cell>
          <cell r="AP298">
            <v>3022.14</v>
          </cell>
          <cell r="AQ298">
            <v>0</v>
          </cell>
          <cell r="AS298">
            <v>3094.2127447587995</v>
          </cell>
          <cell r="AT298">
            <v>0</v>
          </cell>
          <cell r="AU298">
            <v>17.400339202999998</v>
          </cell>
          <cell r="AV298">
            <v>3111.6130839617995</v>
          </cell>
          <cell r="AW298">
            <v>89.473083961799603</v>
          </cell>
          <cell r="AY298">
            <v>773.55</v>
          </cell>
          <cell r="AZ298">
            <v>928.26</v>
          </cell>
          <cell r="BA298">
            <v>0</v>
          </cell>
          <cell r="BB298">
            <v>0</v>
          </cell>
          <cell r="BC298">
            <v>4.3499999999999996</v>
          </cell>
          <cell r="BD298">
            <v>5.22</v>
          </cell>
          <cell r="BE298">
            <v>933.4799999999999</v>
          </cell>
        </row>
        <row r="299">
          <cell r="C299">
            <v>5017</v>
          </cell>
          <cell r="D299" t="str">
            <v>FRANÇOISE DORIN</v>
          </cell>
          <cell r="E299" t="str">
            <v>9-15 place Françoise Dorin</v>
          </cell>
          <cell r="F299">
            <v>75017</v>
          </cell>
          <cell r="G299" t="str">
            <v>PARIS</v>
          </cell>
          <cell r="K299">
            <v>79</v>
          </cell>
          <cell r="N299">
            <v>0</v>
          </cell>
          <cell r="O299">
            <v>14625</v>
          </cell>
          <cell r="AB299">
            <v>14625</v>
          </cell>
          <cell r="AC299">
            <v>680</v>
          </cell>
          <cell r="AF299">
            <v>14625</v>
          </cell>
          <cell r="AG299">
            <v>185.13</v>
          </cell>
          <cell r="AH299">
            <v>0</v>
          </cell>
          <cell r="AI299" t="str">
            <v/>
          </cell>
          <cell r="AJ299">
            <v>0</v>
          </cell>
          <cell r="AK299" t="str">
            <v/>
          </cell>
          <cell r="AL299">
            <v>0</v>
          </cell>
          <cell r="AM299" t="str">
            <v/>
          </cell>
          <cell r="AN299">
            <v>0</v>
          </cell>
          <cell r="AO299" t="str">
            <v/>
          </cell>
          <cell r="AP299">
            <v>14625</v>
          </cell>
          <cell r="AQ299">
            <v>0</v>
          </cell>
          <cell r="AS299">
            <v>14625</v>
          </cell>
          <cell r="AT299">
            <v>0</v>
          </cell>
          <cell r="AU299">
            <v>0</v>
          </cell>
          <cell r="AV299">
            <v>14625</v>
          </cell>
          <cell r="AW299">
            <v>0</v>
          </cell>
          <cell r="AY299">
            <v>1218.75</v>
          </cell>
          <cell r="BA299">
            <v>0</v>
          </cell>
          <cell r="BC299">
            <v>0</v>
          </cell>
          <cell r="BE299">
            <v>1218.75</v>
          </cell>
        </row>
        <row r="300">
          <cell r="C300">
            <v>5021</v>
          </cell>
          <cell r="D300" t="str">
            <v>98 DAMES</v>
          </cell>
          <cell r="E300" t="str">
            <v>98 rue des Dames</v>
          </cell>
          <cell r="F300">
            <v>75017</v>
          </cell>
          <cell r="G300" t="str">
            <v>PARIS</v>
          </cell>
          <cell r="H300">
            <v>4</v>
          </cell>
          <cell r="I300">
            <v>6</v>
          </cell>
          <cell r="J300" t="str">
            <v>5+1+1+2+3+3</v>
          </cell>
          <cell r="K300">
            <v>29</v>
          </cell>
          <cell r="L300">
            <v>0</v>
          </cell>
          <cell r="M300">
            <v>2</v>
          </cell>
          <cell r="N300">
            <v>0</v>
          </cell>
          <cell r="O300">
            <v>10059</v>
          </cell>
          <cell r="Q300">
            <v>2859.96</v>
          </cell>
          <cell r="AB300">
            <v>12918.96</v>
          </cell>
          <cell r="AC300">
            <v>0</v>
          </cell>
          <cell r="AF300">
            <v>10059</v>
          </cell>
          <cell r="AG300">
            <v>346.86</v>
          </cell>
          <cell r="AH300">
            <v>2859.96</v>
          </cell>
          <cell r="AI300">
            <v>98.62</v>
          </cell>
          <cell r="AJ300">
            <v>0</v>
          </cell>
          <cell r="AK300" t="str">
            <v/>
          </cell>
          <cell r="AL300">
            <v>0</v>
          </cell>
          <cell r="AM300" t="str">
            <v/>
          </cell>
          <cell r="AN300">
            <v>0</v>
          </cell>
          <cell r="AO300" t="str">
            <v/>
          </cell>
          <cell r="AP300">
            <v>12918.96</v>
          </cell>
          <cell r="AQ300">
            <v>0</v>
          </cell>
          <cell r="AS300">
            <v>13301.437050295199</v>
          </cell>
          <cell r="AT300">
            <v>0</v>
          </cell>
          <cell r="AU300">
            <v>0</v>
          </cell>
          <cell r="AV300">
            <v>13301.437050295199</v>
          </cell>
          <cell r="AW300">
            <v>382.47705029519966</v>
          </cell>
          <cell r="AY300">
            <v>3325.36</v>
          </cell>
          <cell r="AZ300">
            <v>3990.43</v>
          </cell>
          <cell r="BA300">
            <v>0</v>
          </cell>
          <cell r="BB300">
            <v>0</v>
          </cell>
          <cell r="BC300">
            <v>0</v>
          </cell>
          <cell r="BD300">
            <v>0</v>
          </cell>
          <cell r="BE300">
            <v>3990.4319999999998</v>
          </cell>
        </row>
        <row r="301">
          <cell r="C301">
            <v>5023</v>
          </cell>
          <cell r="D301" t="str">
            <v>CHARDON LAGACHE</v>
          </cell>
          <cell r="E301" t="str">
            <v>95 rue chardon lagache</v>
          </cell>
          <cell r="F301">
            <v>75016</v>
          </cell>
          <cell r="G301" t="str">
            <v>PARIS</v>
          </cell>
          <cell r="H301">
            <v>1</v>
          </cell>
          <cell r="I301">
            <v>1</v>
          </cell>
          <cell r="J301">
            <v>7</v>
          </cell>
          <cell r="K301">
            <v>8</v>
          </cell>
          <cell r="L301">
            <v>1</v>
          </cell>
          <cell r="M301">
            <v>1</v>
          </cell>
          <cell r="N301">
            <v>0</v>
          </cell>
          <cell r="O301">
            <v>0</v>
          </cell>
          <cell r="P301">
            <v>0</v>
          </cell>
          <cell r="Q301">
            <v>0</v>
          </cell>
          <cell r="R301">
            <v>488.76</v>
          </cell>
          <cell r="AA301">
            <v>22.6</v>
          </cell>
          <cell r="AB301">
            <v>511.36</v>
          </cell>
          <cell r="AC301">
            <v>0</v>
          </cell>
          <cell r="AF301">
            <v>0</v>
          </cell>
          <cell r="AG301" t="str">
            <v/>
          </cell>
          <cell r="AH301">
            <v>488.76</v>
          </cell>
          <cell r="AI301">
            <v>61.1</v>
          </cell>
          <cell r="AJ301">
            <v>0</v>
          </cell>
          <cell r="AK301" t="str">
            <v/>
          </cell>
          <cell r="AL301">
            <v>0</v>
          </cell>
          <cell r="AM301" t="str">
            <v/>
          </cell>
          <cell r="AN301">
            <v>22.6</v>
          </cell>
          <cell r="AO301">
            <v>2.83</v>
          </cell>
          <cell r="AP301">
            <v>511.36</v>
          </cell>
          <cell r="AQ301">
            <v>0</v>
          </cell>
          <cell r="AS301">
            <v>503.23016502119998</v>
          </cell>
          <cell r="AT301">
            <v>0</v>
          </cell>
          <cell r="AU301">
            <v>23.269092661999998</v>
          </cell>
          <cell r="AV301">
            <v>526.49925768319997</v>
          </cell>
          <cell r="AW301">
            <v>15.139257683199958</v>
          </cell>
          <cell r="AY301">
            <v>125.81</v>
          </cell>
          <cell r="AZ301">
            <v>150.97</v>
          </cell>
          <cell r="BA301">
            <v>0</v>
          </cell>
          <cell r="BB301">
            <v>0</v>
          </cell>
          <cell r="BC301">
            <v>5.82</v>
          </cell>
          <cell r="BD301">
            <v>6.98</v>
          </cell>
          <cell r="BE301">
            <v>157.95599999999999</v>
          </cell>
        </row>
        <row r="302">
          <cell r="C302">
            <v>5026</v>
          </cell>
          <cell r="D302" t="str">
            <v>GUY MOQUET</v>
          </cell>
          <cell r="E302" t="str">
            <v>62 rue Guy Moquet</v>
          </cell>
          <cell r="F302">
            <v>75017</v>
          </cell>
          <cell r="G302" t="str">
            <v>PARIS</v>
          </cell>
          <cell r="K302">
            <v>13</v>
          </cell>
          <cell r="O302">
            <v>2454.12</v>
          </cell>
          <cell r="Q302">
            <v>1877.76</v>
          </cell>
          <cell r="AA302">
            <v>28.2</v>
          </cell>
          <cell r="AB302">
            <v>4360.08</v>
          </cell>
          <cell r="AC302">
            <v>226.31</v>
          </cell>
          <cell r="AF302">
            <v>2454.12</v>
          </cell>
          <cell r="AG302">
            <v>188.78</v>
          </cell>
          <cell r="AH302">
            <v>1877.76</v>
          </cell>
          <cell r="AI302">
            <v>144.44</v>
          </cell>
          <cell r="AJ302">
            <v>0</v>
          </cell>
          <cell r="AK302" t="str">
            <v/>
          </cell>
          <cell r="AL302">
            <v>0</v>
          </cell>
          <cell r="AM302" t="str">
            <v/>
          </cell>
          <cell r="AN302">
            <v>28.2</v>
          </cell>
          <cell r="AO302">
            <v>2.17</v>
          </cell>
          <cell r="AP302">
            <v>4360.08</v>
          </cell>
          <cell r="AQ302">
            <v>0</v>
          </cell>
          <cell r="AS302">
            <v>4460.1290761355995</v>
          </cell>
          <cell r="AT302">
            <v>0</v>
          </cell>
          <cell r="AU302">
            <v>29.034885533999997</v>
          </cell>
          <cell r="AV302">
            <v>4489.1639616695993</v>
          </cell>
          <cell r="AW302">
            <v>129.08396166959938</v>
          </cell>
          <cell r="AY302">
            <v>1115.03</v>
          </cell>
          <cell r="AZ302">
            <v>1338.04</v>
          </cell>
          <cell r="BA302">
            <v>0</v>
          </cell>
          <cell r="BB302">
            <v>0</v>
          </cell>
          <cell r="BC302">
            <v>7.26</v>
          </cell>
          <cell r="BD302">
            <v>8.7100000000000009</v>
          </cell>
          <cell r="BE302">
            <v>1346.7479999999998</v>
          </cell>
        </row>
        <row r="303">
          <cell r="C303">
            <v>6001</v>
          </cell>
          <cell r="D303" t="str">
            <v>AQUEDUC</v>
          </cell>
          <cell r="E303" t="str">
            <v>15 rue de l aqueduc</v>
          </cell>
          <cell r="F303">
            <v>75010</v>
          </cell>
          <cell r="G303" t="str">
            <v>PARIS</v>
          </cell>
          <cell r="H303">
            <v>2</v>
          </cell>
          <cell r="I303">
            <v>2</v>
          </cell>
          <cell r="J303">
            <v>12</v>
          </cell>
          <cell r="K303">
            <v>23</v>
          </cell>
          <cell r="L303">
            <v>1</v>
          </cell>
          <cell r="M303">
            <v>1</v>
          </cell>
          <cell r="N303">
            <v>0</v>
          </cell>
          <cell r="O303">
            <v>3866.6592000000001</v>
          </cell>
          <cell r="P303">
            <v>390.06000000000006</v>
          </cell>
          <cell r="Q303">
            <v>1560.2400000000002</v>
          </cell>
          <cell r="Z303">
            <v>528</v>
          </cell>
          <cell r="AA303">
            <v>154</v>
          </cell>
          <cell r="AB303">
            <v>6498.9592000000011</v>
          </cell>
          <cell r="AC303">
            <v>364.09</v>
          </cell>
          <cell r="AF303">
            <v>4256.7192000000005</v>
          </cell>
          <cell r="AG303">
            <v>185.07</v>
          </cell>
          <cell r="AH303">
            <v>1560.2400000000002</v>
          </cell>
          <cell r="AI303">
            <v>67.84</v>
          </cell>
          <cell r="AJ303">
            <v>0</v>
          </cell>
          <cell r="AK303" t="str">
            <v/>
          </cell>
          <cell r="AL303">
            <v>0</v>
          </cell>
          <cell r="AM303" t="str">
            <v/>
          </cell>
          <cell r="AN303">
            <v>682</v>
          </cell>
          <cell r="AO303">
            <v>29.65</v>
          </cell>
          <cell r="AP303">
            <v>6498.9592000000011</v>
          </cell>
          <cell r="AQ303">
            <v>0</v>
          </cell>
          <cell r="AS303">
            <v>5816.9592000000011</v>
          </cell>
          <cell r="AT303">
            <v>0</v>
          </cell>
          <cell r="AU303">
            <v>682</v>
          </cell>
          <cell r="AV303">
            <v>6498.9592000000011</v>
          </cell>
          <cell r="AW303">
            <v>0</v>
          </cell>
          <cell r="AY303">
            <v>1454.24</v>
          </cell>
          <cell r="AZ303">
            <v>1745.09</v>
          </cell>
          <cell r="BA303">
            <v>0</v>
          </cell>
          <cell r="BB303">
            <v>0</v>
          </cell>
          <cell r="BC303">
            <v>170.5</v>
          </cell>
          <cell r="BD303">
            <v>204.6</v>
          </cell>
          <cell r="BE303">
            <v>1949.6879999999999</v>
          </cell>
        </row>
        <row r="304">
          <cell r="C304">
            <v>6002</v>
          </cell>
          <cell r="D304" t="str">
            <v>HAUTEVILLE (3BIS)</v>
          </cell>
          <cell r="E304" t="str">
            <v>3b cite d hauteville</v>
          </cell>
          <cell r="F304">
            <v>75010</v>
          </cell>
          <cell r="G304" t="str">
            <v>PARIS</v>
          </cell>
          <cell r="H304">
            <v>1</v>
          </cell>
          <cell r="I304">
            <v>1</v>
          </cell>
          <cell r="J304">
            <v>6</v>
          </cell>
          <cell r="K304">
            <v>13</v>
          </cell>
          <cell r="L304">
            <v>1</v>
          </cell>
          <cell r="M304">
            <v>1</v>
          </cell>
          <cell r="N304">
            <v>0</v>
          </cell>
          <cell r="O304">
            <v>0</v>
          </cell>
          <cell r="P304">
            <v>0</v>
          </cell>
          <cell r="Q304">
            <v>0</v>
          </cell>
          <cell r="R304">
            <v>467.96</v>
          </cell>
          <cell r="Z304">
            <v>264</v>
          </cell>
          <cell r="AA304">
            <v>77</v>
          </cell>
          <cell r="AB304">
            <v>808.96</v>
          </cell>
          <cell r="AC304">
            <v>45.32</v>
          </cell>
          <cell r="AF304">
            <v>0</v>
          </cell>
          <cell r="AG304" t="str">
            <v/>
          </cell>
          <cell r="AH304">
            <v>467.96</v>
          </cell>
          <cell r="AI304">
            <v>36</v>
          </cell>
          <cell r="AJ304">
            <v>0</v>
          </cell>
          <cell r="AK304" t="str">
            <v/>
          </cell>
          <cell r="AL304">
            <v>0</v>
          </cell>
          <cell r="AM304" t="str">
            <v/>
          </cell>
          <cell r="AN304">
            <v>341</v>
          </cell>
          <cell r="AO304">
            <v>26.23</v>
          </cell>
          <cell r="AP304">
            <v>808.96</v>
          </cell>
          <cell r="AQ304">
            <v>0</v>
          </cell>
          <cell r="AS304">
            <v>467.96</v>
          </cell>
          <cell r="AT304">
            <v>0</v>
          </cell>
          <cell r="AU304">
            <v>341</v>
          </cell>
          <cell r="AV304">
            <v>808.96</v>
          </cell>
          <cell r="AW304">
            <v>0</v>
          </cell>
          <cell r="AY304">
            <v>116.99</v>
          </cell>
          <cell r="AZ304">
            <v>140.38999999999999</v>
          </cell>
          <cell r="BA304">
            <v>0</v>
          </cell>
          <cell r="BB304">
            <v>0</v>
          </cell>
          <cell r="BC304">
            <v>85.25</v>
          </cell>
          <cell r="BD304">
            <v>102.3</v>
          </cell>
          <cell r="BE304">
            <v>242.68799999999999</v>
          </cell>
        </row>
        <row r="305">
          <cell r="C305">
            <v>6004</v>
          </cell>
          <cell r="D305" t="str">
            <v>STRASBOURG (2 BLD)</v>
          </cell>
          <cell r="E305" t="str">
            <v>2 boulevard de strasbourg</v>
          </cell>
          <cell r="F305">
            <v>75010</v>
          </cell>
          <cell r="G305" t="str">
            <v>PARIS</v>
          </cell>
          <cell r="H305">
            <v>2</v>
          </cell>
          <cell r="I305">
            <v>1</v>
          </cell>
          <cell r="J305">
            <v>12</v>
          </cell>
          <cell r="K305">
            <v>19</v>
          </cell>
          <cell r="L305">
            <v>0</v>
          </cell>
          <cell r="M305">
            <v>1</v>
          </cell>
          <cell r="N305">
            <v>0</v>
          </cell>
          <cell r="O305">
            <v>3959.35</v>
          </cell>
          <cell r="Q305">
            <v>0</v>
          </cell>
          <cell r="R305">
            <v>467.96</v>
          </cell>
          <cell r="Z305">
            <v>264</v>
          </cell>
          <cell r="AA305">
            <v>154</v>
          </cell>
          <cell r="AB305">
            <v>4845.3099999999995</v>
          </cell>
          <cell r="AC305">
            <v>283.83999999999997</v>
          </cell>
          <cell r="AF305">
            <v>3959.35</v>
          </cell>
          <cell r="AG305">
            <v>208.39</v>
          </cell>
          <cell r="AH305">
            <v>467.96</v>
          </cell>
          <cell r="AI305">
            <v>24.63</v>
          </cell>
          <cell r="AJ305">
            <v>0</v>
          </cell>
          <cell r="AK305" t="str">
            <v/>
          </cell>
          <cell r="AL305">
            <v>0</v>
          </cell>
          <cell r="AM305" t="str">
            <v/>
          </cell>
          <cell r="AN305">
            <v>418</v>
          </cell>
          <cell r="AO305">
            <v>22</v>
          </cell>
          <cell r="AP305">
            <v>4845.3099999999995</v>
          </cell>
          <cell r="AQ305">
            <v>0</v>
          </cell>
          <cell r="AS305">
            <v>4427.3099999999995</v>
          </cell>
          <cell r="AT305">
            <v>0</v>
          </cell>
          <cell r="AU305">
            <v>418</v>
          </cell>
          <cell r="AV305">
            <v>4845.3099999999995</v>
          </cell>
          <cell r="AW305">
            <v>0</v>
          </cell>
          <cell r="AY305">
            <v>1106.83</v>
          </cell>
          <cell r="AZ305">
            <v>1328.2</v>
          </cell>
          <cell r="BA305">
            <v>0</v>
          </cell>
          <cell r="BB305">
            <v>0</v>
          </cell>
          <cell r="BC305">
            <v>104.5</v>
          </cell>
          <cell r="BD305">
            <v>125.4</v>
          </cell>
          <cell r="BE305">
            <v>1453.5959999999998</v>
          </cell>
        </row>
        <row r="306">
          <cell r="C306">
            <v>6005</v>
          </cell>
          <cell r="D306" t="str">
            <v>HEGESIPPE MOREAU 18</v>
          </cell>
          <cell r="E306" t="str">
            <v>18 rue hegesippe moreau</v>
          </cell>
          <cell r="F306">
            <v>75018</v>
          </cell>
          <cell r="G306" t="str">
            <v>PARIS</v>
          </cell>
          <cell r="H306">
            <v>1</v>
          </cell>
          <cell r="I306">
            <v>1</v>
          </cell>
          <cell r="J306">
            <v>5</v>
          </cell>
          <cell r="K306">
            <v>5</v>
          </cell>
          <cell r="L306">
            <v>1</v>
          </cell>
          <cell r="M306">
            <v>1</v>
          </cell>
          <cell r="N306">
            <v>0</v>
          </cell>
          <cell r="O306">
            <v>1679.16</v>
          </cell>
          <cell r="P306">
            <v>163.28</v>
          </cell>
          <cell r="Q306">
            <v>733.2</v>
          </cell>
          <cell r="AA306">
            <v>14.1</v>
          </cell>
          <cell r="AB306">
            <v>2589.7400000000002</v>
          </cell>
          <cell r="AC306">
            <v>146.81</v>
          </cell>
          <cell r="AF306">
            <v>1842.44</v>
          </cell>
          <cell r="AG306">
            <v>368.49</v>
          </cell>
          <cell r="AH306">
            <v>733.2</v>
          </cell>
          <cell r="AI306">
            <v>146.63999999999999</v>
          </cell>
          <cell r="AJ306">
            <v>0</v>
          </cell>
          <cell r="AK306" t="str">
            <v/>
          </cell>
          <cell r="AL306">
            <v>0</v>
          </cell>
          <cell r="AM306" t="str">
            <v/>
          </cell>
          <cell r="AN306">
            <v>14.1</v>
          </cell>
          <cell r="AO306">
            <v>2.82</v>
          </cell>
          <cell r="AP306">
            <v>2589.7400000000002</v>
          </cell>
          <cell r="AQ306">
            <v>0</v>
          </cell>
          <cell r="AS306">
            <v>2651.8940630068</v>
          </cell>
          <cell r="AT306">
            <v>0</v>
          </cell>
          <cell r="AU306">
            <v>14.517442766999999</v>
          </cell>
          <cell r="AV306">
            <v>2666.4115057737999</v>
          </cell>
          <cell r="AW306">
            <v>76.671505773799709</v>
          </cell>
          <cell r="AY306">
            <v>662.97</v>
          </cell>
          <cell r="AZ306">
            <v>795.56</v>
          </cell>
          <cell r="BA306">
            <v>0</v>
          </cell>
          <cell r="BB306">
            <v>0</v>
          </cell>
          <cell r="BC306">
            <v>3.63</v>
          </cell>
          <cell r="BD306">
            <v>4.3600000000000003</v>
          </cell>
          <cell r="BE306">
            <v>799.92</v>
          </cell>
        </row>
        <row r="307">
          <cell r="C307">
            <v>6006</v>
          </cell>
          <cell r="D307" t="str">
            <v>BURQ</v>
          </cell>
          <cell r="E307" t="str">
            <v>10 rue burq</v>
          </cell>
          <cell r="F307">
            <v>75018</v>
          </cell>
          <cell r="G307" t="str">
            <v>PARIS</v>
          </cell>
          <cell r="H307">
            <v>1</v>
          </cell>
          <cell r="I307">
            <v>1</v>
          </cell>
          <cell r="J307">
            <v>5</v>
          </cell>
          <cell r="K307">
            <v>11</v>
          </cell>
          <cell r="L307">
            <v>1</v>
          </cell>
          <cell r="M307">
            <v>1</v>
          </cell>
          <cell r="N307">
            <v>0</v>
          </cell>
          <cell r="O307">
            <v>1533.24</v>
          </cell>
          <cell r="Q307">
            <v>2366.52</v>
          </cell>
          <cell r="R307">
            <v>0</v>
          </cell>
          <cell r="AA307">
            <v>31</v>
          </cell>
          <cell r="AB307">
            <v>3930.76</v>
          </cell>
          <cell r="AC307">
            <v>233.3</v>
          </cell>
          <cell r="AF307">
            <v>1533.24</v>
          </cell>
          <cell r="AG307">
            <v>139.38999999999999</v>
          </cell>
          <cell r="AH307">
            <v>2366.52</v>
          </cell>
          <cell r="AI307">
            <v>215.14</v>
          </cell>
          <cell r="AJ307">
            <v>0</v>
          </cell>
          <cell r="AK307" t="str">
            <v/>
          </cell>
          <cell r="AL307">
            <v>0</v>
          </cell>
          <cell r="AM307" t="str">
            <v/>
          </cell>
          <cell r="AN307">
            <v>31</v>
          </cell>
          <cell r="AO307">
            <v>2.82</v>
          </cell>
          <cell r="AP307">
            <v>3930.76</v>
          </cell>
          <cell r="AQ307">
            <v>0</v>
          </cell>
          <cell r="AS307">
            <v>4015.2157875911998</v>
          </cell>
          <cell r="AT307">
            <v>0</v>
          </cell>
          <cell r="AU307">
            <v>31.917781969999997</v>
          </cell>
          <cell r="AV307">
            <v>4047.1335695611997</v>
          </cell>
          <cell r="AW307">
            <v>116.37356956119947</v>
          </cell>
          <cell r="AY307">
            <v>1003.8</v>
          </cell>
          <cell r="AZ307">
            <v>1204.56</v>
          </cell>
          <cell r="BA307">
            <v>0</v>
          </cell>
          <cell r="BB307">
            <v>0</v>
          </cell>
          <cell r="BC307">
            <v>7.98</v>
          </cell>
          <cell r="BD307">
            <v>9.58</v>
          </cell>
          <cell r="BE307">
            <v>1214.136</v>
          </cell>
        </row>
        <row r="308">
          <cell r="C308">
            <v>6007</v>
          </cell>
          <cell r="D308" t="str">
            <v>COUSTOU</v>
          </cell>
          <cell r="E308" t="str">
            <v>2 bis/2 ter rue coustou</v>
          </cell>
          <cell r="F308">
            <v>75018</v>
          </cell>
          <cell r="G308" t="str">
            <v>PARIS</v>
          </cell>
          <cell r="H308">
            <v>2</v>
          </cell>
          <cell r="I308">
            <v>2</v>
          </cell>
          <cell r="J308">
            <v>8</v>
          </cell>
          <cell r="K308">
            <v>36</v>
          </cell>
          <cell r="L308">
            <v>1</v>
          </cell>
          <cell r="M308">
            <v>1</v>
          </cell>
          <cell r="N308">
            <v>0</v>
          </cell>
          <cell r="Q308">
            <v>4050.84</v>
          </cell>
          <cell r="R308">
            <v>1173.24</v>
          </cell>
          <cell r="AA308">
            <v>101.5</v>
          </cell>
          <cell r="AB308">
            <v>5325.58</v>
          </cell>
          <cell r="AC308">
            <v>766.41</v>
          </cell>
          <cell r="AF308">
            <v>0</v>
          </cell>
          <cell r="AG308" t="str">
            <v/>
          </cell>
          <cell r="AH308">
            <v>5224.08</v>
          </cell>
          <cell r="AI308">
            <v>145.11000000000001</v>
          </cell>
          <cell r="AJ308">
            <v>0</v>
          </cell>
          <cell r="AK308" t="str">
            <v/>
          </cell>
          <cell r="AL308">
            <v>0</v>
          </cell>
          <cell r="AM308" t="str">
            <v/>
          </cell>
          <cell r="AN308">
            <v>101.5</v>
          </cell>
          <cell r="AO308">
            <v>2.82</v>
          </cell>
          <cell r="AP308">
            <v>5325.58</v>
          </cell>
          <cell r="AQ308">
            <v>0</v>
          </cell>
          <cell r="AS308">
            <v>5378.7434333495994</v>
          </cell>
          <cell r="AT308">
            <v>0</v>
          </cell>
          <cell r="AU308">
            <v>104.50499580499999</v>
          </cell>
          <cell r="AV308">
            <v>5483.2484291545998</v>
          </cell>
          <cell r="AW308">
            <v>157.66842915459983</v>
          </cell>
          <cell r="AY308">
            <v>1344.69</v>
          </cell>
          <cell r="AZ308">
            <v>1613.63</v>
          </cell>
          <cell r="BA308">
            <v>0</v>
          </cell>
          <cell r="BB308">
            <v>0</v>
          </cell>
          <cell r="BC308">
            <v>26.13</v>
          </cell>
          <cell r="BD308">
            <v>31.36</v>
          </cell>
          <cell r="BE308">
            <v>1644.9840000000002</v>
          </cell>
        </row>
        <row r="309">
          <cell r="C309">
            <v>6008</v>
          </cell>
          <cell r="D309" t="str">
            <v>MARCADET</v>
          </cell>
          <cell r="E309" t="str">
            <v>169 rue marcadet</v>
          </cell>
          <cell r="F309">
            <v>75018</v>
          </cell>
          <cell r="G309" t="str">
            <v>PARIS</v>
          </cell>
          <cell r="H309">
            <v>3</v>
          </cell>
          <cell r="I309">
            <v>2</v>
          </cell>
          <cell r="J309">
            <v>9</v>
          </cell>
          <cell r="K309">
            <v>44</v>
          </cell>
          <cell r="L309">
            <v>1</v>
          </cell>
          <cell r="M309">
            <v>2</v>
          </cell>
          <cell r="N309">
            <v>52</v>
          </cell>
          <cell r="O309">
            <v>0</v>
          </cell>
          <cell r="P309">
            <v>0</v>
          </cell>
          <cell r="Q309">
            <v>0</v>
          </cell>
          <cell r="R309">
            <v>1040</v>
          </cell>
          <cell r="S309">
            <v>1346.8</v>
          </cell>
          <cell r="AA309">
            <v>0</v>
          </cell>
          <cell r="AB309">
            <v>2386.8000000000002</v>
          </cell>
          <cell r="AC309">
            <v>69</v>
          </cell>
          <cell r="AF309">
            <v>0</v>
          </cell>
          <cell r="AG309" t="str">
            <v/>
          </cell>
          <cell r="AH309">
            <v>1040</v>
          </cell>
          <cell r="AI309">
            <v>23.64</v>
          </cell>
          <cell r="AJ309">
            <v>0</v>
          </cell>
          <cell r="AK309" t="str">
            <v/>
          </cell>
          <cell r="AL309">
            <v>1346.8</v>
          </cell>
          <cell r="AM309">
            <v>25.9</v>
          </cell>
          <cell r="AN309">
            <v>0</v>
          </cell>
          <cell r="AO309" t="str">
            <v/>
          </cell>
          <cell r="AP309">
            <v>2386.8000000000002</v>
          </cell>
          <cell r="AQ309">
            <v>0</v>
          </cell>
          <cell r="AS309">
            <v>1070.7901047999999</v>
          </cell>
          <cell r="AT309">
            <v>1386.6731857159998</v>
          </cell>
          <cell r="AU309">
            <v>0</v>
          </cell>
          <cell r="AV309">
            <v>2457.4632905159997</v>
          </cell>
          <cell r="AW309">
            <v>70.663290515999506</v>
          </cell>
          <cell r="AY309">
            <v>267.7</v>
          </cell>
          <cell r="AZ309">
            <v>321.24</v>
          </cell>
          <cell r="BA309">
            <v>346.67</v>
          </cell>
          <cell r="BB309">
            <v>416</v>
          </cell>
          <cell r="BC309">
            <v>0</v>
          </cell>
          <cell r="BD309">
            <v>0</v>
          </cell>
          <cell r="BE309">
            <v>737.24400000000003</v>
          </cell>
        </row>
        <row r="310">
          <cell r="C310">
            <v>6009</v>
          </cell>
          <cell r="D310" t="str">
            <v>-</v>
          </cell>
          <cell r="E310" t="str">
            <v>19 rue Caulaincourt</v>
          </cell>
          <cell r="F310">
            <v>75018</v>
          </cell>
          <cell r="G310" t="str">
            <v>PARIS</v>
          </cell>
          <cell r="H310">
            <v>1</v>
          </cell>
          <cell r="I310">
            <v>1</v>
          </cell>
          <cell r="J310">
            <v>6</v>
          </cell>
          <cell r="K310">
            <v>13</v>
          </cell>
          <cell r="L310">
            <v>0</v>
          </cell>
          <cell r="M310">
            <v>1</v>
          </cell>
          <cell r="N310">
            <v>0</v>
          </cell>
          <cell r="Q310">
            <v>0</v>
          </cell>
          <cell r="R310">
            <v>488.8</v>
          </cell>
          <cell r="AA310">
            <v>0</v>
          </cell>
          <cell r="AB310">
            <v>488.8</v>
          </cell>
          <cell r="AC310">
            <v>18</v>
          </cell>
          <cell r="AF310">
            <v>0</v>
          </cell>
          <cell r="AG310" t="str">
            <v/>
          </cell>
          <cell r="AH310">
            <v>488.8</v>
          </cell>
          <cell r="AI310">
            <v>37.6</v>
          </cell>
          <cell r="AJ310">
            <v>0</v>
          </cell>
          <cell r="AK310" t="str">
            <v/>
          </cell>
          <cell r="AL310">
            <v>0</v>
          </cell>
          <cell r="AM310" t="str">
            <v/>
          </cell>
          <cell r="AN310">
            <v>0</v>
          </cell>
          <cell r="AO310" t="str">
            <v/>
          </cell>
          <cell r="AP310">
            <v>488.8</v>
          </cell>
          <cell r="AQ310">
            <v>0</v>
          </cell>
          <cell r="AS310">
            <v>503.27134925599995</v>
          </cell>
          <cell r="AT310">
            <v>0</v>
          </cell>
          <cell r="AU310">
            <v>0</v>
          </cell>
          <cell r="AV310">
            <v>503.27134925599995</v>
          </cell>
          <cell r="AW310">
            <v>14.471349255999939</v>
          </cell>
          <cell r="AY310">
            <v>125.82</v>
          </cell>
          <cell r="AZ310">
            <v>150.97999999999999</v>
          </cell>
          <cell r="BA310">
            <v>0</v>
          </cell>
          <cell r="BB310">
            <v>0</v>
          </cell>
          <cell r="BC310">
            <v>0</v>
          </cell>
          <cell r="BD310">
            <v>0</v>
          </cell>
          <cell r="BE310">
            <v>150.98399999999998</v>
          </cell>
        </row>
        <row r="311">
          <cell r="C311">
            <v>6010</v>
          </cell>
          <cell r="D311" t="str">
            <v>POTEAU (23)</v>
          </cell>
          <cell r="E311" t="str">
            <v>23 rue du poteau</v>
          </cell>
          <cell r="F311">
            <v>75018</v>
          </cell>
          <cell r="G311" t="str">
            <v>PARIS</v>
          </cell>
          <cell r="H311">
            <v>2</v>
          </cell>
          <cell r="I311">
            <v>2</v>
          </cell>
          <cell r="J311">
            <v>5</v>
          </cell>
          <cell r="K311">
            <v>10</v>
          </cell>
          <cell r="L311">
            <v>0</v>
          </cell>
          <cell r="M311">
            <v>1</v>
          </cell>
          <cell r="N311">
            <v>0</v>
          </cell>
          <cell r="O311">
            <v>2381.1999999999998</v>
          </cell>
          <cell r="Q311">
            <v>488.8</v>
          </cell>
          <cell r="AA311">
            <v>28.2</v>
          </cell>
          <cell r="AB311">
            <v>2898.2</v>
          </cell>
          <cell r="AC311">
            <v>172.5</v>
          </cell>
          <cell r="AF311">
            <v>2381.1999999999998</v>
          </cell>
          <cell r="AG311">
            <v>238.12</v>
          </cell>
          <cell r="AH311">
            <v>488.8</v>
          </cell>
          <cell r="AI311">
            <v>48.88</v>
          </cell>
          <cell r="AJ311">
            <v>0</v>
          </cell>
          <cell r="AK311" t="str">
            <v/>
          </cell>
          <cell r="AL311">
            <v>0</v>
          </cell>
          <cell r="AM311" t="str">
            <v/>
          </cell>
          <cell r="AN311">
            <v>28.2</v>
          </cell>
          <cell r="AO311">
            <v>2.82</v>
          </cell>
          <cell r="AP311">
            <v>2898.2</v>
          </cell>
          <cell r="AQ311">
            <v>0</v>
          </cell>
          <cell r="AS311">
            <v>2954.9688468999998</v>
          </cell>
          <cell r="AT311">
            <v>0</v>
          </cell>
          <cell r="AU311">
            <v>29.034885533999997</v>
          </cell>
          <cell r="AV311">
            <v>2984.0037324339996</v>
          </cell>
          <cell r="AW311">
            <v>85.803732433999812</v>
          </cell>
          <cell r="AY311">
            <v>738.74</v>
          </cell>
          <cell r="AZ311">
            <v>886.49</v>
          </cell>
          <cell r="BA311">
            <v>0</v>
          </cell>
          <cell r="BB311">
            <v>0</v>
          </cell>
          <cell r="BC311">
            <v>7.26</v>
          </cell>
          <cell r="BD311">
            <v>8.7100000000000009</v>
          </cell>
          <cell r="BE311">
            <v>895.19999999999993</v>
          </cell>
        </row>
        <row r="312">
          <cell r="C312">
            <v>6012</v>
          </cell>
          <cell r="D312" t="str">
            <v>RUE DE L'OURCQ</v>
          </cell>
          <cell r="E312" t="str">
            <v>62 rue de l'Ourcq / 143 rue de Flandres</v>
          </cell>
          <cell r="F312">
            <v>75019</v>
          </cell>
          <cell r="G312" t="str">
            <v>PARIS</v>
          </cell>
          <cell r="H312" t="str">
            <v>-</v>
          </cell>
          <cell r="I312" t="str">
            <v>-</v>
          </cell>
          <cell r="J312" t="str">
            <v>-</v>
          </cell>
          <cell r="K312">
            <v>64</v>
          </cell>
          <cell r="L312" t="str">
            <v>-</v>
          </cell>
          <cell r="M312" t="str">
            <v>-</v>
          </cell>
          <cell r="N312">
            <v>110</v>
          </cell>
          <cell r="R312">
            <v>1023.84</v>
          </cell>
          <cell r="AA312">
            <v>36.700000000000003</v>
          </cell>
          <cell r="AB312">
            <v>1060.54</v>
          </cell>
          <cell r="AC312">
            <v>0</v>
          </cell>
          <cell r="AF312">
            <v>0</v>
          </cell>
          <cell r="AG312" t="str">
            <v/>
          </cell>
          <cell r="AH312">
            <v>1023.84</v>
          </cell>
          <cell r="AI312">
            <v>16</v>
          </cell>
          <cell r="AJ312">
            <v>0</v>
          </cell>
          <cell r="AK312" t="str">
            <v/>
          </cell>
          <cell r="AL312">
            <v>0</v>
          </cell>
          <cell r="AM312" t="str">
            <v/>
          </cell>
          <cell r="AN312">
            <v>36.700000000000003</v>
          </cell>
          <cell r="AO312">
            <v>0.56999999999999995</v>
          </cell>
          <cell r="AP312">
            <v>1060.54</v>
          </cell>
          <cell r="AQ312">
            <v>0</v>
          </cell>
          <cell r="AS312">
            <v>1054.1516739408</v>
          </cell>
          <cell r="AT312">
            <v>0</v>
          </cell>
          <cell r="AU312">
            <v>37.786535428999997</v>
          </cell>
          <cell r="AV312">
            <v>1091.9382093698</v>
          </cell>
          <cell r="AW312">
            <v>31.398209369800043</v>
          </cell>
          <cell r="AY312">
            <v>263.54000000000002</v>
          </cell>
          <cell r="AZ312">
            <v>316.25</v>
          </cell>
          <cell r="BA312">
            <v>0</v>
          </cell>
          <cell r="BB312">
            <v>0</v>
          </cell>
          <cell r="BC312">
            <v>9.4499999999999993</v>
          </cell>
          <cell r="BD312">
            <v>11.34</v>
          </cell>
          <cell r="BE312">
            <v>327.58800000000002</v>
          </cell>
        </row>
        <row r="313">
          <cell r="C313">
            <v>6013</v>
          </cell>
          <cell r="D313" t="str">
            <v>AURIC-HAUTPOUL</v>
          </cell>
          <cell r="E313" t="str">
            <v>4/8 rue georges auric-51 rue d hautpoul</v>
          </cell>
          <cell r="F313">
            <v>75019</v>
          </cell>
          <cell r="G313" t="str">
            <v>PARIS</v>
          </cell>
          <cell r="H313">
            <v>3</v>
          </cell>
          <cell r="I313">
            <v>3</v>
          </cell>
          <cell r="J313">
            <v>20</v>
          </cell>
          <cell r="K313">
            <v>79</v>
          </cell>
          <cell r="L313">
            <v>3</v>
          </cell>
          <cell r="M313">
            <v>3</v>
          </cell>
          <cell r="N313">
            <v>104</v>
          </cell>
          <cell r="R313">
            <v>2574.61</v>
          </cell>
          <cell r="S313">
            <v>1520.48</v>
          </cell>
          <cell r="AA313">
            <v>222.8</v>
          </cell>
          <cell r="AB313">
            <v>4317.8900000000003</v>
          </cell>
          <cell r="AC313">
            <v>296.17</v>
          </cell>
          <cell r="AF313">
            <v>0</v>
          </cell>
          <cell r="AG313" t="str">
            <v/>
          </cell>
          <cell r="AH313">
            <v>2574.61</v>
          </cell>
          <cell r="AI313">
            <v>32.590000000000003</v>
          </cell>
          <cell r="AJ313">
            <v>0</v>
          </cell>
          <cell r="AK313" t="str">
            <v/>
          </cell>
          <cell r="AL313">
            <v>1520.48</v>
          </cell>
          <cell r="AM313">
            <v>14.62</v>
          </cell>
          <cell r="AN313">
            <v>222.8</v>
          </cell>
          <cell r="AO313">
            <v>2.82</v>
          </cell>
          <cell r="AP313">
            <v>4317.8900000000003</v>
          </cell>
          <cell r="AQ313">
            <v>0</v>
          </cell>
          <cell r="AS313">
            <v>2650.8335689606997</v>
          </cell>
          <cell r="AT313">
            <v>1565.4951332175999</v>
          </cell>
          <cell r="AU313">
            <v>229.396187836</v>
          </cell>
          <cell r="AV313">
            <v>4445.7248900142995</v>
          </cell>
          <cell r="AW313">
            <v>127.83489001429916</v>
          </cell>
          <cell r="AY313">
            <v>662.71</v>
          </cell>
          <cell r="AZ313">
            <v>795.25</v>
          </cell>
          <cell r="BA313">
            <v>391.37</v>
          </cell>
          <cell r="BB313">
            <v>469.64</v>
          </cell>
          <cell r="BC313">
            <v>57.35</v>
          </cell>
          <cell r="BD313">
            <v>68.819999999999993</v>
          </cell>
          <cell r="BE313">
            <v>1333.7159999999997</v>
          </cell>
        </row>
        <row r="314">
          <cell r="C314">
            <v>6014</v>
          </cell>
          <cell r="D314" t="str">
            <v>CRIMEE 124</v>
          </cell>
          <cell r="E314" t="str">
            <v>184 rue de Crimée // 111-115 avenue de Flandre</v>
          </cell>
          <cell r="F314">
            <v>75019</v>
          </cell>
          <cell r="G314" t="str">
            <v>PARIS</v>
          </cell>
          <cell r="K314">
            <v>20</v>
          </cell>
          <cell r="N314">
            <v>0</v>
          </cell>
          <cell r="O314">
            <v>4472</v>
          </cell>
          <cell r="Q314">
            <v>1956.5</v>
          </cell>
          <cell r="AB314">
            <v>6428.5</v>
          </cell>
          <cell r="AC314">
            <v>299</v>
          </cell>
          <cell r="AF314">
            <v>4472</v>
          </cell>
          <cell r="AG314">
            <v>223.6</v>
          </cell>
          <cell r="AH314">
            <v>1956.5</v>
          </cell>
          <cell r="AI314">
            <v>97.83</v>
          </cell>
          <cell r="AJ314">
            <v>0</v>
          </cell>
          <cell r="AK314" t="str">
            <v/>
          </cell>
          <cell r="AL314">
            <v>0</v>
          </cell>
          <cell r="AM314" t="str">
            <v/>
          </cell>
          <cell r="AN314">
            <v>0</v>
          </cell>
          <cell r="AO314" t="str">
            <v/>
          </cell>
          <cell r="AP314">
            <v>6428.5</v>
          </cell>
          <cell r="AQ314">
            <v>0</v>
          </cell>
          <cell r="AS314">
            <v>6428.5</v>
          </cell>
          <cell r="AT314">
            <v>0</v>
          </cell>
          <cell r="AU314">
            <v>0</v>
          </cell>
          <cell r="AV314">
            <v>6428.5</v>
          </cell>
          <cell r="AW314">
            <v>0</v>
          </cell>
          <cell r="AY314">
            <v>535.71</v>
          </cell>
          <cell r="BA314">
            <v>0</v>
          </cell>
          <cell r="BC314">
            <v>0</v>
          </cell>
          <cell r="BE314">
            <v>535.71</v>
          </cell>
        </row>
        <row r="315">
          <cell r="C315">
            <v>6015</v>
          </cell>
          <cell r="D315" t="str">
            <v>DUVERGIER</v>
          </cell>
          <cell r="E315" t="str">
            <v>10 rue duvergier</v>
          </cell>
          <cell r="F315">
            <v>75019</v>
          </cell>
          <cell r="G315" t="str">
            <v>PARIS</v>
          </cell>
          <cell r="H315">
            <v>2</v>
          </cell>
          <cell r="I315">
            <v>2</v>
          </cell>
          <cell r="J315">
            <v>7</v>
          </cell>
          <cell r="K315">
            <v>22</v>
          </cell>
          <cell r="L315">
            <v>1</v>
          </cell>
          <cell r="M315">
            <v>1</v>
          </cell>
          <cell r="N315">
            <v>0</v>
          </cell>
          <cell r="O315">
            <v>3909.28</v>
          </cell>
          <cell r="P315">
            <v>408.2</v>
          </cell>
          <cell r="Q315">
            <v>1710.76</v>
          </cell>
          <cell r="T315">
            <v>0</v>
          </cell>
          <cell r="AA315">
            <v>62</v>
          </cell>
          <cell r="AB315">
            <v>6090.2400000000007</v>
          </cell>
          <cell r="AC315">
            <v>406.81</v>
          </cell>
          <cell r="AF315">
            <v>4317.4800000000005</v>
          </cell>
          <cell r="AG315">
            <v>196.25</v>
          </cell>
          <cell r="AH315">
            <v>1710.76</v>
          </cell>
          <cell r="AI315">
            <v>77.760000000000005</v>
          </cell>
          <cell r="AJ315">
            <v>0</v>
          </cell>
          <cell r="AK315" t="str">
            <v/>
          </cell>
          <cell r="AL315">
            <v>0</v>
          </cell>
          <cell r="AM315" t="str">
            <v/>
          </cell>
          <cell r="AN315">
            <v>62</v>
          </cell>
          <cell r="AO315">
            <v>2.82</v>
          </cell>
          <cell r="AP315">
            <v>6090.2400000000007</v>
          </cell>
          <cell r="AQ315">
            <v>0</v>
          </cell>
          <cell r="AS315">
            <v>6206.7112897688003</v>
          </cell>
          <cell r="AT315">
            <v>0</v>
          </cell>
          <cell r="AU315">
            <v>63.835563939999993</v>
          </cell>
          <cell r="AV315">
            <v>6270.5468537088</v>
          </cell>
          <cell r="AW315">
            <v>180.30685370879928</v>
          </cell>
          <cell r="AY315">
            <v>1551.68</v>
          </cell>
          <cell r="AZ315">
            <v>1862.02</v>
          </cell>
          <cell r="BA315">
            <v>0</v>
          </cell>
          <cell r="BB315">
            <v>0</v>
          </cell>
          <cell r="BC315">
            <v>15.96</v>
          </cell>
          <cell r="BD315">
            <v>19.149999999999999</v>
          </cell>
          <cell r="BE315">
            <v>1881.1680000000001</v>
          </cell>
        </row>
        <row r="316">
          <cell r="C316">
            <v>6017</v>
          </cell>
          <cell r="D316" t="str">
            <v>GAMBETTA 8</v>
          </cell>
          <cell r="E316" t="str">
            <v>8 avenue gambetta</v>
          </cell>
          <cell r="F316">
            <v>75020</v>
          </cell>
          <cell r="G316" t="str">
            <v>PARIS</v>
          </cell>
          <cell r="H316">
            <v>1</v>
          </cell>
          <cell r="I316">
            <v>7</v>
          </cell>
          <cell r="J316">
            <v>7</v>
          </cell>
          <cell r="K316">
            <v>32</v>
          </cell>
          <cell r="L316">
            <v>1</v>
          </cell>
          <cell r="M316">
            <v>1</v>
          </cell>
          <cell r="N316">
            <v>3</v>
          </cell>
          <cell r="R316">
            <v>738.26</v>
          </cell>
          <cell r="S316">
            <v>0</v>
          </cell>
          <cell r="Z316">
            <v>792</v>
          </cell>
          <cell r="AA316">
            <v>154</v>
          </cell>
          <cell r="AB316">
            <v>1684.26</v>
          </cell>
          <cell r="AC316">
            <v>94.35</v>
          </cell>
          <cell r="AF316">
            <v>0</v>
          </cell>
          <cell r="AG316" t="str">
            <v/>
          </cell>
          <cell r="AH316">
            <v>738.26</v>
          </cell>
          <cell r="AI316">
            <v>23.07</v>
          </cell>
          <cell r="AJ316">
            <v>0</v>
          </cell>
          <cell r="AK316" t="str">
            <v/>
          </cell>
          <cell r="AL316">
            <v>0</v>
          </cell>
          <cell r="AM316" t="str">
            <v/>
          </cell>
          <cell r="AN316">
            <v>946</v>
          </cell>
          <cell r="AO316">
            <v>29.56</v>
          </cell>
          <cell r="AP316">
            <v>1684.26</v>
          </cell>
          <cell r="AQ316">
            <v>0</v>
          </cell>
          <cell r="AS316">
            <v>738.26</v>
          </cell>
          <cell r="AT316">
            <v>0</v>
          </cell>
          <cell r="AU316">
            <v>946</v>
          </cell>
          <cell r="AV316">
            <v>1684.26</v>
          </cell>
          <cell r="AW316">
            <v>0</v>
          </cell>
          <cell r="AY316">
            <v>184.57</v>
          </cell>
          <cell r="AZ316">
            <v>221.48</v>
          </cell>
          <cell r="BA316">
            <v>0</v>
          </cell>
          <cell r="BB316">
            <v>0</v>
          </cell>
          <cell r="BC316">
            <v>236.5</v>
          </cell>
          <cell r="BD316">
            <v>283.8</v>
          </cell>
          <cell r="BE316">
            <v>505.28399999999999</v>
          </cell>
        </row>
        <row r="317">
          <cell r="C317">
            <v>6018</v>
          </cell>
          <cell r="D317" t="str">
            <v>GAMBETTA 10/16</v>
          </cell>
          <cell r="E317" t="str">
            <v>10-16 avenue gambetta</v>
          </cell>
          <cell r="F317">
            <v>75020</v>
          </cell>
          <cell r="G317" t="str">
            <v>PARIS</v>
          </cell>
          <cell r="H317">
            <v>4</v>
          </cell>
          <cell r="I317">
            <v>4</v>
          </cell>
          <cell r="J317">
            <v>42</v>
          </cell>
          <cell r="K317">
            <v>121</v>
          </cell>
          <cell r="L317">
            <v>6</v>
          </cell>
          <cell r="M317">
            <v>4</v>
          </cell>
          <cell r="N317">
            <v>18</v>
          </cell>
          <cell r="R317">
            <v>1628.52</v>
          </cell>
          <cell r="S317">
            <v>0</v>
          </cell>
          <cell r="Z317">
            <v>2640</v>
          </cell>
          <cell r="AA317">
            <v>1232</v>
          </cell>
          <cell r="AB317">
            <v>5500.52</v>
          </cell>
          <cell r="AC317">
            <v>308.14999999999998</v>
          </cell>
          <cell r="AF317">
            <v>0</v>
          </cell>
          <cell r="AG317" t="str">
            <v/>
          </cell>
          <cell r="AH317">
            <v>1628.52</v>
          </cell>
          <cell r="AI317">
            <v>13.46</v>
          </cell>
          <cell r="AJ317">
            <v>0</v>
          </cell>
          <cell r="AK317" t="str">
            <v/>
          </cell>
          <cell r="AL317">
            <v>0</v>
          </cell>
          <cell r="AM317" t="str">
            <v/>
          </cell>
          <cell r="AN317">
            <v>3872</v>
          </cell>
          <cell r="AO317">
            <v>32</v>
          </cell>
          <cell r="AP317">
            <v>5500.52</v>
          </cell>
          <cell r="AQ317">
            <v>0</v>
          </cell>
          <cell r="AS317">
            <v>1628.52</v>
          </cell>
          <cell r="AT317">
            <v>0</v>
          </cell>
          <cell r="AU317">
            <v>3872</v>
          </cell>
          <cell r="AV317">
            <v>5500.52</v>
          </cell>
          <cell r="AW317">
            <v>0</v>
          </cell>
          <cell r="AY317">
            <v>407.13</v>
          </cell>
          <cell r="AZ317">
            <v>488.56</v>
          </cell>
          <cell r="BA317">
            <v>0</v>
          </cell>
          <cell r="BB317">
            <v>0</v>
          </cell>
          <cell r="BC317">
            <v>968</v>
          </cell>
          <cell r="BD317">
            <v>1161.5999999999999</v>
          </cell>
          <cell r="BE317">
            <v>1650.1560000000002</v>
          </cell>
        </row>
        <row r="318">
          <cell r="C318">
            <v>6019</v>
          </cell>
          <cell r="D318" t="str">
            <v>VINCENNES I</v>
          </cell>
          <cell r="E318" t="str">
            <v>1/3/5 rue lucien et sacha guitry</v>
          </cell>
          <cell r="F318">
            <v>75020</v>
          </cell>
          <cell r="G318" t="str">
            <v>PARIS</v>
          </cell>
          <cell r="H318">
            <v>1</v>
          </cell>
          <cell r="I318">
            <v>7</v>
          </cell>
          <cell r="J318">
            <v>49</v>
          </cell>
          <cell r="K318">
            <v>120</v>
          </cell>
          <cell r="L318">
            <v>7</v>
          </cell>
          <cell r="M318">
            <v>1</v>
          </cell>
          <cell r="N318">
            <v>0</v>
          </cell>
          <cell r="O318">
            <v>5252.52</v>
          </cell>
          <cell r="P318">
            <v>519.48</v>
          </cell>
          <cell r="R318">
            <v>1628.52</v>
          </cell>
          <cell r="Z318">
            <v>2640</v>
          </cell>
          <cell r="AA318">
            <v>308</v>
          </cell>
          <cell r="AB318">
            <v>10348.52</v>
          </cell>
          <cell r="AC318">
            <v>610.58000000000004</v>
          </cell>
          <cell r="AF318">
            <v>5772</v>
          </cell>
          <cell r="AG318">
            <v>48.1</v>
          </cell>
          <cell r="AH318">
            <v>1628.52</v>
          </cell>
          <cell r="AI318">
            <v>13.57</v>
          </cell>
          <cell r="AJ318">
            <v>0</v>
          </cell>
          <cell r="AK318" t="str">
            <v/>
          </cell>
          <cell r="AL318">
            <v>0</v>
          </cell>
          <cell r="AM318" t="str">
            <v/>
          </cell>
          <cell r="AN318">
            <v>2948</v>
          </cell>
          <cell r="AO318">
            <v>24.57</v>
          </cell>
          <cell r="AP318">
            <v>10348.52</v>
          </cell>
          <cell r="AQ318">
            <v>0</v>
          </cell>
          <cell r="AS318">
            <v>7400.52</v>
          </cell>
          <cell r="AT318">
            <v>0</v>
          </cell>
          <cell r="AU318">
            <v>2948</v>
          </cell>
          <cell r="AV318">
            <v>10348.52</v>
          </cell>
          <cell r="AW318">
            <v>0</v>
          </cell>
          <cell r="AY318">
            <v>1850.13</v>
          </cell>
          <cell r="AZ318">
            <v>2220.16</v>
          </cell>
          <cell r="BA318">
            <v>0</v>
          </cell>
          <cell r="BB318">
            <v>0</v>
          </cell>
          <cell r="BC318">
            <v>737</v>
          </cell>
          <cell r="BD318">
            <v>884.4</v>
          </cell>
          <cell r="BE318">
            <v>3104.556</v>
          </cell>
        </row>
        <row r="319">
          <cell r="C319">
            <v>6020</v>
          </cell>
          <cell r="D319" t="str">
            <v>VINCENNES II</v>
          </cell>
          <cell r="E319" t="str">
            <v>63/65 rue de lagny-10 rue mounet sully</v>
          </cell>
          <cell r="F319">
            <v>75020</v>
          </cell>
          <cell r="G319" t="str">
            <v>PARIS</v>
          </cell>
          <cell r="H319">
            <v>1</v>
          </cell>
          <cell r="I319">
            <v>6</v>
          </cell>
          <cell r="J319">
            <v>46</v>
          </cell>
          <cell r="K319">
            <v>176</v>
          </cell>
          <cell r="L319">
            <v>7</v>
          </cell>
          <cell r="M319">
            <v>1</v>
          </cell>
          <cell r="N319">
            <v>0</v>
          </cell>
          <cell r="R319">
            <v>2442.77</v>
          </cell>
          <cell r="Z319">
            <v>3696</v>
          </cell>
          <cell r="AA319">
            <v>308</v>
          </cell>
          <cell r="AB319">
            <v>6446.77</v>
          </cell>
          <cell r="AC319">
            <v>361.16</v>
          </cell>
          <cell r="AF319">
            <v>0</v>
          </cell>
          <cell r="AG319" t="str">
            <v/>
          </cell>
          <cell r="AH319">
            <v>2442.77</v>
          </cell>
          <cell r="AI319">
            <v>13.88</v>
          </cell>
          <cell r="AJ319">
            <v>0</v>
          </cell>
          <cell r="AK319" t="str">
            <v/>
          </cell>
          <cell r="AL319">
            <v>0</v>
          </cell>
          <cell r="AM319" t="str">
            <v/>
          </cell>
          <cell r="AN319">
            <v>4004</v>
          </cell>
          <cell r="AO319">
            <v>22.75</v>
          </cell>
          <cell r="AP319">
            <v>6446.77</v>
          </cell>
          <cell r="AQ319">
            <v>0</v>
          </cell>
          <cell r="AS319">
            <v>2442.77</v>
          </cell>
          <cell r="AT319">
            <v>0</v>
          </cell>
          <cell r="AU319">
            <v>4004</v>
          </cell>
          <cell r="AV319">
            <v>6446.77</v>
          </cell>
          <cell r="AW319">
            <v>0</v>
          </cell>
          <cell r="AY319">
            <v>610.69000000000005</v>
          </cell>
          <cell r="AZ319">
            <v>732.83</v>
          </cell>
          <cell r="BA319">
            <v>0</v>
          </cell>
          <cell r="BB319">
            <v>0</v>
          </cell>
          <cell r="BC319">
            <v>1001</v>
          </cell>
          <cell r="BD319">
            <v>1201.2</v>
          </cell>
          <cell r="BE319">
            <v>1934.028</v>
          </cell>
        </row>
        <row r="320">
          <cell r="C320">
            <v>6022</v>
          </cell>
          <cell r="D320" t="str">
            <v>VINCENNES IV</v>
          </cell>
          <cell r="E320" t="str">
            <v>12/14/16 rue mounet sully-1/3/5 square patenne</v>
          </cell>
          <cell r="F320">
            <v>75020</v>
          </cell>
          <cell r="G320" t="str">
            <v>PARIS</v>
          </cell>
          <cell r="H320">
            <v>1</v>
          </cell>
          <cell r="I320">
            <v>12</v>
          </cell>
          <cell r="J320">
            <v>88</v>
          </cell>
          <cell r="K320">
            <v>224</v>
          </cell>
          <cell r="L320">
            <v>12</v>
          </cell>
          <cell r="M320">
            <v>1</v>
          </cell>
          <cell r="N320">
            <v>0</v>
          </cell>
          <cell r="R320">
            <v>2985.61</v>
          </cell>
          <cell r="Z320">
            <v>4752</v>
          </cell>
          <cell r="AA320">
            <v>616</v>
          </cell>
          <cell r="AB320">
            <v>8353.61</v>
          </cell>
          <cell r="AC320">
            <v>467.99</v>
          </cell>
          <cell r="AF320">
            <v>0</v>
          </cell>
          <cell r="AG320" t="str">
            <v/>
          </cell>
          <cell r="AH320">
            <v>2985.61</v>
          </cell>
          <cell r="AI320">
            <v>13.33</v>
          </cell>
          <cell r="AJ320">
            <v>0</v>
          </cell>
          <cell r="AK320" t="str">
            <v/>
          </cell>
          <cell r="AL320">
            <v>0</v>
          </cell>
          <cell r="AM320" t="str">
            <v/>
          </cell>
          <cell r="AN320">
            <v>5368</v>
          </cell>
          <cell r="AO320">
            <v>23.96</v>
          </cell>
          <cell r="AP320">
            <v>8353.61</v>
          </cell>
          <cell r="AQ320">
            <v>0</v>
          </cell>
          <cell r="AS320">
            <v>2985.61</v>
          </cell>
          <cell r="AT320">
            <v>0</v>
          </cell>
          <cell r="AU320">
            <v>5368</v>
          </cell>
          <cell r="AV320">
            <v>8353.61</v>
          </cell>
          <cell r="AW320">
            <v>0</v>
          </cell>
          <cell r="AY320">
            <v>746.4</v>
          </cell>
          <cell r="AZ320">
            <v>895.68</v>
          </cell>
          <cell r="BA320">
            <v>0</v>
          </cell>
          <cell r="BB320">
            <v>0</v>
          </cell>
          <cell r="BC320">
            <v>1342</v>
          </cell>
          <cell r="BD320">
            <v>1610.4</v>
          </cell>
          <cell r="BE320">
            <v>2506.08</v>
          </cell>
        </row>
        <row r="321">
          <cell r="C321">
            <v>6024</v>
          </cell>
          <cell r="D321" t="str">
            <v>PELLEPORT</v>
          </cell>
          <cell r="E321" t="str">
            <v>15 rue des pavillons</v>
          </cell>
          <cell r="F321">
            <v>75020</v>
          </cell>
          <cell r="G321" t="str">
            <v>PARIS</v>
          </cell>
          <cell r="H321">
            <v>1</v>
          </cell>
          <cell r="I321">
            <v>1</v>
          </cell>
          <cell r="J321">
            <v>7</v>
          </cell>
          <cell r="K321">
            <v>9</v>
          </cell>
          <cell r="L321">
            <v>1</v>
          </cell>
          <cell r="M321">
            <v>0</v>
          </cell>
          <cell r="N321">
            <v>9</v>
          </cell>
          <cell r="O321">
            <v>1433.92</v>
          </cell>
          <cell r="Q321">
            <v>574.29999999999995</v>
          </cell>
          <cell r="R321">
            <v>467.96</v>
          </cell>
          <cell r="S321">
            <v>0</v>
          </cell>
          <cell r="T321">
            <v>396</v>
          </cell>
          <cell r="Z321">
            <v>264</v>
          </cell>
          <cell r="AA321">
            <v>77</v>
          </cell>
          <cell r="AB321">
            <v>3213.18</v>
          </cell>
          <cell r="AC321">
            <v>157.82</v>
          </cell>
          <cell r="AF321">
            <v>1433.92</v>
          </cell>
          <cell r="AG321">
            <v>159.32</v>
          </cell>
          <cell r="AH321">
            <v>1042.26</v>
          </cell>
          <cell r="AI321">
            <v>115.81</v>
          </cell>
          <cell r="AJ321">
            <v>396</v>
          </cell>
          <cell r="AK321">
            <v>44</v>
          </cell>
          <cell r="AL321">
            <v>0</v>
          </cell>
          <cell r="AM321" t="str">
            <v/>
          </cell>
          <cell r="AN321">
            <v>341</v>
          </cell>
          <cell r="AO321">
            <v>37.89</v>
          </cell>
          <cell r="AP321">
            <v>3213.1800000000003</v>
          </cell>
          <cell r="AQ321">
            <v>0</v>
          </cell>
          <cell r="AS321">
            <v>2872.18</v>
          </cell>
          <cell r="AT321">
            <v>0</v>
          </cell>
          <cell r="AU321">
            <v>341</v>
          </cell>
          <cell r="AV321">
            <v>3213.18</v>
          </cell>
          <cell r="AW321">
            <v>0</v>
          </cell>
          <cell r="AY321">
            <v>718.05</v>
          </cell>
          <cell r="AZ321">
            <v>861.66</v>
          </cell>
          <cell r="BA321">
            <v>0</v>
          </cell>
          <cell r="BB321">
            <v>0</v>
          </cell>
          <cell r="BC321">
            <v>85.25</v>
          </cell>
          <cell r="BD321">
            <v>102.3</v>
          </cell>
          <cell r="BE321">
            <v>963.95999999999992</v>
          </cell>
        </row>
        <row r="322">
          <cell r="C322">
            <v>6025</v>
          </cell>
          <cell r="D322" t="str">
            <v>RASSELINS</v>
          </cell>
          <cell r="E322" t="str">
            <v>24 rue des rasselins</v>
          </cell>
          <cell r="F322">
            <v>75020</v>
          </cell>
          <cell r="G322" t="str">
            <v>PARIS</v>
          </cell>
          <cell r="H322">
            <v>1</v>
          </cell>
          <cell r="I322">
            <v>1</v>
          </cell>
          <cell r="J322">
            <v>5</v>
          </cell>
          <cell r="K322">
            <v>9</v>
          </cell>
          <cell r="L322">
            <v>1</v>
          </cell>
          <cell r="M322">
            <v>1</v>
          </cell>
          <cell r="N322">
            <v>9</v>
          </cell>
          <cell r="O322">
            <v>1213.6300000000001</v>
          </cell>
          <cell r="P322">
            <v>184.15</v>
          </cell>
          <cell r="Q322">
            <v>589.28</v>
          </cell>
          <cell r="R322">
            <v>467.96</v>
          </cell>
          <cell r="S322">
            <v>0</v>
          </cell>
          <cell r="Z322">
            <v>264</v>
          </cell>
          <cell r="AA322">
            <v>77</v>
          </cell>
          <cell r="AB322">
            <v>2796.02</v>
          </cell>
          <cell r="AC322">
            <v>156.63999999999999</v>
          </cell>
          <cell r="AF322">
            <v>1397.7800000000002</v>
          </cell>
          <cell r="AG322">
            <v>155.31</v>
          </cell>
          <cell r="AH322">
            <v>1057.24</v>
          </cell>
          <cell r="AI322">
            <v>117.47</v>
          </cell>
          <cell r="AJ322">
            <v>0</v>
          </cell>
          <cell r="AK322" t="str">
            <v/>
          </cell>
          <cell r="AL322">
            <v>0</v>
          </cell>
          <cell r="AM322" t="str">
            <v/>
          </cell>
          <cell r="AN322">
            <v>341</v>
          </cell>
          <cell r="AO322">
            <v>37.89</v>
          </cell>
          <cell r="AP322">
            <v>2796.0200000000004</v>
          </cell>
          <cell r="AQ322">
            <v>0</v>
          </cell>
          <cell r="AS322">
            <v>2455.02</v>
          </cell>
          <cell r="AT322">
            <v>0</v>
          </cell>
          <cell r="AU322">
            <v>341</v>
          </cell>
          <cell r="AV322">
            <v>2796.02</v>
          </cell>
          <cell r="AW322">
            <v>0</v>
          </cell>
          <cell r="AY322">
            <v>613.76</v>
          </cell>
          <cell r="AZ322">
            <v>736.51</v>
          </cell>
          <cell r="BA322">
            <v>0</v>
          </cell>
          <cell r="BB322">
            <v>0</v>
          </cell>
          <cell r="BC322">
            <v>85.25</v>
          </cell>
          <cell r="BD322">
            <v>102.3</v>
          </cell>
          <cell r="BE322">
            <v>838.81200000000001</v>
          </cell>
        </row>
        <row r="323">
          <cell r="C323">
            <v>6026</v>
          </cell>
          <cell r="D323" t="str">
            <v>CHAMPAGNE 11/15</v>
          </cell>
          <cell r="E323" t="str">
            <v>11/15 cite champagne</v>
          </cell>
          <cell r="F323">
            <v>75020</v>
          </cell>
          <cell r="G323" t="str">
            <v>PARIS</v>
          </cell>
          <cell r="H323">
            <v>1</v>
          </cell>
          <cell r="I323">
            <v>3</v>
          </cell>
          <cell r="J323">
            <v>6</v>
          </cell>
          <cell r="K323">
            <v>22</v>
          </cell>
          <cell r="L323">
            <v>2</v>
          </cell>
          <cell r="M323">
            <v>2</v>
          </cell>
          <cell r="N323">
            <v>0</v>
          </cell>
          <cell r="R323">
            <v>814.26</v>
          </cell>
          <cell r="Z323">
            <v>528</v>
          </cell>
          <cell r="AA323">
            <v>77</v>
          </cell>
          <cell r="AB323">
            <v>1419.26</v>
          </cell>
          <cell r="AC323">
            <v>79.510000000000005</v>
          </cell>
          <cell r="AF323">
            <v>0</v>
          </cell>
          <cell r="AG323" t="str">
            <v/>
          </cell>
          <cell r="AH323">
            <v>814.26</v>
          </cell>
          <cell r="AI323">
            <v>37.01</v>
          </cell>
          <cell r="AJ323">
            <v>0</v>
          </cell>
          <cell r="AK323" t="str">
            <v/>
          </cell>
          <cell r="AL323">
            <v>0</v>
          </cell>
          <cell r="AM323" t="str">
            <v/>
          </cell>
          <cell r="AN323">
            <v>605</v>
          </cell>
          <cell r="AO323">
            <v>27.5</v>
          </cell>
          <cell r="AP323">
            <v>1419.26</v>
          </cell>
          <cell r="AQ323">
            <v>0</v>
          </cell>
          <cell r="AS323">
            <v>814.26</v>
          </cell>
          <cell r="AT323">
            <v>0</v>
          </cell>
          <cell r="AU323">
            <v>605</v>
          </cell>
          <cell r="AV323">
            <v>1419.26</v>
          </cell>
          <cell r="AW323">
            <v>0</v>
          </cell>
          <cell r="AY323">
            <v>203.57</v>
          </cell>
          <cell r="AZ323">
            <v>244.28</v>
          </cell>
          <cell r="BA323">
            <v>0</v>
          </cell>
          <cell r="BB323">
            <v>0</v>
          </cell>
          <cell r="BC323">
            <v>151.25</v>
          </cell>
          <cell r="BD323">
            <v>181.5</v>
          </cell>
          <cell r="BE323">
            <v>425.78399999999999</v>
          </cell>
        </row>
        <row r="324">
          <cell r="C324">
            <v>6027</v>
          </cell>
          <cell r="D324" t="str">
            <v>PYRENEES (48)</v>
          </cell>
          <cell r="E324" t="str">
            <v>48 rue des pyrenees</v>
          </cell>
          <cell r="F324">
            <v>75020</v>
          </cell>
          <cell r="G324" t="str">
            <v>PARIS</v>
          </cell>
          <cell r="H324">
            <v>2</v>
          </cell>
          <cell r="I324">
            <v>2</v>
          </cell>
          <cell r="J324">
            <v>13</v>
          </cell>
          <cell r="K324">
            <v>17</v>
          </cell>
          <cell r="L324">
            <v>3</v>
          </cell>
          <cell r="M324">
            <v>1</v>
          </cell>
          <cell r="N324">
            <v>0</v>
          </cell>
          <cell r="O324">
            <v>3897.5</v>
          </cell>
          <cell r="P324">
            <v>975</v>
          </cell>
          <cell r="Z324">
            <v>396</v>
          </cell>
          <cell r="AA324">
            <v>154</v>
          </cell>
          <cell r="AB324">
            <v>5422.5</v>
          </cell>
          <cell r="AC324">
            <v>303.79000000000002</v>
          </cell>
          <cell r="AF324">
            <v>4872.5</v>
          </cell>
          <cell r="AG324">
            <v>286.62</v>
          </cell>
          <cell r="AH324">
            <v>0</v>
          </cell>
          <cell r="AI324" t="str">
            <v/>
          </cell>
          <cell r="AJ324">
            <v>0</v>
          </cell>
          <cell r="AK324" t="str">
            <v/>
          </cell>
          <cell r="AL324">
            <v>0</v>
          </cell>
          <cell r="AM324" t="str">
            <v/>
          </cell>
          <cell r="AN324">
            <v>550</v>
          </cell>
          <cell r="AO324">
            <v>32.35</v>
          </cell>
          <cell r="AP324">
            <v>5422.5</v>
          </cell>
          <cell r="AQ324">
            <v>0</v>
          </cell>
          <cell r="AS324">
            <v>4872.5</v>
          </cell>
          <cell r="AT324">
            <v>0</v>
          </cell>
          <cell r="AU324">
            <v>550</v>
          </cell>
          <cell r="AV324">
            <v>5422.5</v>
          </cell>
          <cell r="AW324">
            <v>0</v>
          </cell>
          <cell r="AY324">
            <v>1218.1300000000001</v>
          </cell>
          <cell r="AZ324">
            <v>1461.76</v>
          </cell>
          <cell r="BA324">
            <v>0</v>
          </cell>
          <cell r="BB324">
            <v>0</v>
          </cell>
          <cell r="BC324">
            <v>137.5</v>
          </cell>
          <cell r="BD324">
            <v>165</v>
          </cell>
          <cell r="BE324">
            <v>1626.7560000000001</v>
          </cell>
        </row>
        <row r="325">
          <cell r="C325">
            <v>6028</v>
          </cell>
          <cell r="D325" t="str">
            <v>VIGNOLES EST - SECTEUR ST PAUL</v>
          </cell>
          <cell r="E325" t="str">
            <v>2/6 impasse saint paul</v>
          </cell>
          <cell r="F325">
            <v>75020</v>
          </cell>
          <cell r="G325" t="str">
            <v>PARIS</v>
          </cell>
          <cell r="H325">
            <v>3</v>
          </cell>
          <cell r="I325">
            <v>3</v>
          </cell>
          <cell r="J325">
            <v>5</v>
          </cell>
          <cell r="K325">
            <v>13</v>
          </cell>
          <cell r="L325">
            <v>0</v>
          </cell>
          <cell r="M325">
            <v>2</v>
          </cell>
          <cell r="N325">
            <v>0</v>
          </cell>
          <cell r="R325">
            <v>0</v>
          </cell>
          <cell r="Z325">
            <v>0</v>
          </cell>
          <cell r="AA325">
            <v>0</v>
          </cell>
          <cell r="AB325">
            <v>0</v>
          </cell>
          <cell r="AC325">
            <v>0</v>
          </cell>
          <cell r="AF325">
            <v>0</v>
          </cell>
          <cell r="AG325" t="str">
            <v/>
          </cell>
          <cell r="AH325">
            <v>0</v>
          </cell>
          <cell r="AI325" t="str">
            <v/>
          </cell>
          <cell r="AJ325">
            <v>0</v>
          </cell>
          <cell r="AK325" t="str">
            <v/>
          </cell>
          <cell r="AL325">
            <v>0</v>
          </cell>
          <cell r="AM325" t="str">
            <v/>
          </cell>
          <cell r="AN325">
            <v>0</v>
          </cell>
          <cell r="AO325" t="str">
            <v/>
          </cell>
          <cell r="AP325">
            <v>0</v>
          </cell>
          <cell r="AQ325">
            <v>0</v>
          </cell>
          <cell r="AS325">
            <v>0</v>
          </cell>
          <cell r="AT325">
            <v>0</v>
          </cell>
          <cell r="AU325">
            <v>0</v>
          </cell>
          <cell r="AV325">
            <v>0</v>
          </cell>
          <cell r="AW325">
            <v>0</v>
          </cell>
          <cell r="AY325">
            <v>0</v>
          </cell>
          <cell r="AZ325">
            <v>0</v>
          </cell>
          <cell r="BA325">
            <v>0</v>
          </cell>
          <cell r="BB325">
            <v>0</v>
          </cell>
          <cell r="BC325">
            <v>0</v>
          </cell>
          <cell r="BD325">
            <v>0</v>
          </cell>
          <cell r="BE325">
            <v>0</v>
          </cell>
        </row>
        <row r="326">
          <cell r="C326">
            <v>6029</v>
          </cell>
          <cell r="D326" t="str">
            <v>PYRENEES (92)</v>
          </cell>
          <cell r="E326" t="str">
            <v>92 rue des pyrenees</v>
          </cell>
          <cell r="F326">
            <v>75020</v>
          </cell>
          <cell r="G326" t="str">
            <v>PARIS</v>
          </cell>
          <cell r="H326">
            <v>2</v>
          </cell>
          <cell r="I326">
            <v>1</v>
          </cell>
          <cell r="J326">
            <v>11</v>
          </cell>
          <cell r="K326">
            <v>25</v>
          </cell>
          <cell r="L326">
            <v>2</v>
          </cell>
          <cell r="M326">
            <v>1</v>
          </cell>
          <cell r="N326">
            <v>0</v>
          </cell>
          <cell r="O326">
            <v>2189.6799999999998</v>
          </cell>
          <cell r="P326">
            <v>468.07</v>
          </cell>
          <cell r="Q326">
            <v>1872.2880000000005</v>
          </cell>
          <cell r="Z326">
            <v>528</v>
          </cell>
          <cell r="AA326">
            <v>308</v>
          </cell>
          <cell r="AB326">
            <v>5366.0380000000005</v>
          </cell>
          <cell r="AC326">
            <v>300.62</v>
          </cell>
          <cell r="AF326">
            <v>2657.75</v>
          </cell>
          <cell r="AG326">
            <v>106.31</v>
          </cell>
          <cell r="AH326">
            <v>1872.2880000000005</v>
          </cell>
          <cell r="AI326">
            <v>74.89</v>
          </cell>
          <cell r="AJ326">
            <v>0</v>
          </cell>
          <cell r="AK326" t="str">
            <v/>
          </cell>
          <cell r="AL326">
            <v>0</v>
          </cell>
          <cell r="AM326" t="str">
            <v/>
          </cell>
          <cell r="AN326">
            <v>836</v>
          </cell>
          <cell r="AO326">
            <v>33.44</v>
          </cell>
          <cell r="AP326">
            <v>5366.0380000000005</v>
          </cell>
          <cell r="AQ326">
            <v>0</v>
          </cell>
          <cell r="AS326">
            <v>4530.0380000000005</v>
          </cell>
          <cell r="AT326">
            <v>0</v>
          </cell>
          <cell r="AU326">
            <v>836</v>
          </cell>
          <cell r="AV326">
            <v>5366.0380000000005</v>
          </cell>
          <cell r="AW326">
            <v>0</v>
          </cell>
          <cell r="AY326">
            <v>1132.51</v>
          </cell>
          <cell r="AZ326">
            <v>1359.01</v>
          </cell>
          <cell r="BA326">
            <v>0</v>
          </cell>
          <cell r="BB326">
            <v>0</v>
          </cell>
          <cell r="BC326">
            <v>209</v>
          </cell>
          <cell r="BD326">
            <v>250.8</v>
          </cell>
          <cell r="BE326">
            <v>1609.8119999999999</v>
          </cell>
        </row>
        <row r="327">
          <cell r="C327">
            <v>6030</v>
          </cell>
          <cell r="D327" t="str">
            <v>CHARONNE III (158/166)</v>
          </cell>
          <cell r="E327" t="str">
            <v>158/166 boulevard de charonne</v>
          </cell>
          <cell r="F327">
            <v>75020</v>
          </cell>
          <cell r="G327" t="str">
            <v>PARIS</v>
          </cell>
          <cell r="H327">
            <v>1</v>
          </cell>
          <cell r="I327">
            <v>1</v>
          </cell>
          <cell r="J327">
            <v>8</v>
          </cell>
          <cell r="K327">
            <v>50</v>
          </cell>
          <cell r="L327">
            <v>2</v>
          </cell>
          <cell r="M327">
            <v>1</v>
          </cell>
          <cell r="N327">
            <v>52</v>
          </cell>
          <cell r="O327">
            <v>3425.9</v>
          </cell>
          <cell r="P327">
            <v>690.25</v>
          </cell>
          <cell r="Q327">
            <v>4601.63</v>
          </cell>
          <cell r="R327">
            <v>467.96</v>
          </cell>
          <cell r="S327">
            <v>1325.07</v>
          </cell>
          <cell r="Z327">
            <v>1056</v>
          </cell>
          <cell r="AA327">
            <v>308</v>
          </cell>
          <cell r="AB327">
            <v>11874.809999999998</v>
          </cell>
          <cell r="AC327">
            <v>665.26</v>
          </cell>
          <cell r="AF327">
            <v>4116.1499999999996</v>
          </cell>
          <cell r="AG327">
            <v>82.32</v>
          </cell>
          <cell r="AH327">
            <v>5069.59</v>
          </cell>
          <cell r="AI327">
            <v>101.39</v>
          </cell>
          <cell r="AJ327">
            <v>0</v>
          </cell>
          <cell r="AK327" t="str">
            <v/>
          </cell>
          <cell r="AL327">
            <v>1325.07</v>
          </cell>
          <cell r="AM327">
            <v>25.48</v>
          </cell>
          <cell r="AN327">
            <v>1364</v>
          </cell>
          <cell r="AO327">
            <v>27.28</v>
          </cell>
          <cell r="AP327">
            <v>11874.81</v>
          </cell>
          <cell r="AQ327">
            <v>0</v>
          </cell>
          <cell r="AS327">
            <v>9185.739999999998</v>
          </cell>
          <cell r="AT327">
            <v>1325.07</v>
          </cell>
          <cell r="AU327">
            <v>1364</v>
          </cell>
          <cell r="AV327">
            <v>11874.809999999998</v>
          </cell>
          <cell r="AW327">
            <v>0</v>
          </cell>
          <cell r="AY327">
            <v>2296.44</v>
          </cell>
          <cell r="AZ327">
            <v>2755.73</v>
          </cell>
          <cell r="BA327">
            <v>331.27</v>
          </cell>
          <cell r="BB327">
            <v>397.52</v>
          </cell>
          <cell r="BC327">
            <v>341</v>
          </cell>
          <cell r="BD327">
            <v>409.2</v>
          </cell>
          <cell r="BE327">
            <v>3562.4519999999998</v>
          </cell>
        </row>
        <row r="328">
          <cell r="C328">
            <v>6031</v>
          </cell>
          <cell r="D328" t="str">
            <v>CHAMPAGNE 8/12</v>
          </cell>
          <cell r="E328" t="str">
            <v>8/12 cite champagne</v>
          </cell>
          <cell r="F328">
            <v>75020</v>
          </cell>
          <cell r="G328" t="str">
            <v>PARIS</v>
          </cell>
          <cell r="H328">
            <v>1</v>
          </cell>
          <cell r="I328">
            <v>3</v>
          </cell>
          <cell r="J328">
            <v>11</v>
          </cell>
          <cell r="K328">
            <v>37</v>
          </cell>
          <cell r="L328">
            <v>2</v>
          </cell>
          <cell r="M328">
            <v>1</v>
          </cell>
          <cell r="N328">
            <v>40</v>
          </cell>
          <cell r="R328">
            <v>499.16</v>
          </cell>
          <cell r="S328">
            <v>691.2</v>
          </cell>
          <cell r="Z328">
            <v>792</v>
          </cell>
          <cell r="AA328">
            <v>231</v>
          </cell>
          <cell r="AB328">
            <v>2213.36</v>
          </cell>
          <cell r="AC328">
            <v>124</v>
          </cell>
          <cell r="AF328">
            <v>0</v>
          </cell>
          <cell r="AG328" t="str">
            <v/>
          </cell>
          <cell r="AH328">
            <v>499.16</v>
          </cell>
          <cell r="AI328">
            <v>13.49</v>
          </cell>
          <cell r="AJ328">
            <v>0</v>
          </cell>
          <cell r="AK328" t="str">
            <v/>
          </cell>
          <cell r="AL328">
            <v>691.2</v>
          </cell>
          <cell r="AM328">
            <v>17.28</v>
          </cell>
          <cell r="AN328">
            <v>1023</v>
          </cell>
          <cell r="AO328">
            <v>27.65</v>
          </cell>
          <cell r="AP328">
            <v>2213.36</v>
          </cell>
          <cell r="AQ328">
            <v>0</v>
          </cell>
          <cell r="AS328">
            <v>499.16</v>
          </cell>
          <cell r="AT328">
            <v>691.2</v>
          </cell>
          <cell r="AU328">
            <v>1023</v>
          </cell>
          <cell r="AV328">
            <v>2213.36</v>
          </cell>
          <cell r="AW328">
            <v>0</v>
          </cell>
          <cell r="AY328">
            <v>124.79</v>
          </cell>
          <cell r="AZ328">
            <v>149.75</v>
          </cell>
          <cell r="BA328">
            <v>172.8</v>
          </cell>
          <cell r="BB328">
            <v>207.36</v>
          </cell>
          <cell r="BC328">
            <v>255.75</v>
          </cell>
          <cell r="BD328">
            <v>306.89999999999998</v>
          </cell>
          <cell r="BE328">
            <v>664.00800000000004</v>
          </cell>
        </row>
        <row r="329">
          <cell r="C329">
            <v>6034</v>
          </cell>
          <cell r="D329" t="str">
            <v>PYRENEES (66 BIS)</v>
          </cell>
          <cell r="E329" t="str">
            <v>66 bis rue des pyrenees</v>
          </cell>
          <cell r="F329">
            <v>75020</v>
          </cell>
          <cell r="G329" t="str">
            <v>PARIS</v>
          </cell>
          <cell r="H329">
            <v>1</v>
          </cell>
          <cell r="I329">
            <v>1</v>
          </cell>
          <cell r="J329">
            <v>5</v>
          </cell>
          <cell r="K329">
            <v>12</v>
          </cell>
          <cell r="L329">
            <v>0</v>
          </cell>
          <cell r="M329">
            <v>1</v>
          </cell>
          <cell r="N329">
            <v>0</v>
          </cell>
          <cell r="O329">
            <v>1944.8928000000001</v>
          </cell>
          <cell r="Q329">
            <v>898.56000000000006</v>
          </cell>
          <cell r="T329">
            <v>1349.4</v>
          </cell>
          <cell r="Z329">
            <v>264</v>
          </cell>
          <cell r="AA329">
            <v>77</v>
          </cell>
          <cell r="AB329">
            <v>4533.8528000000006</v>
          </cell>
          <cell r="AC329">
            <v>254</v>
          </cell>
          <cell r="AF329">
            <v>1944.8928000000001</v>
          </cell>
          <cell r="AG329">
            <v>162.07</v>
          </cell>
          <cell r="AH329">
            <v>898.56000000000006</v>
          </cell>
          <cell r="AI329">
            <v>74.88</v>
          </cell>
          <cell r="AJ329">
            <v>1349.4</v>
          </cell>
          <cell r="AK329">
            <v>112.45</v>
          </cell>
          <cell r="AL329">
            <v>0</v>
          </cell>
          <cell r="AM329" t="str">
            <v/>
          </cell>
          <cell r="AN329">
            <v>341</v>
          </cell>
          <cell r="AO329">
            <v>28.42</v>
          </cell>
          <cell r="AP329">
            <v>4533.8528000000006</v>
          </cell>
          <cell r="AQ329">
            <v>0</v>
          </cell>
          <cell r="AS329">
            <v>4192.8528000000006</v>
          </cell>
          <cell r="AT329">
            <v>0</v>
          </cell>
          <cell r="AU329">
            <v>341</v>
          </cell>
          <cell r="AV329">
            <v>4533.8528000000006</v>
          </cell>
          <cell r="AW329">
            <v>0</v>
          </cell>
          <cell r="AY329">
            <v>1048.21</v>
          </cell>
          <cell r="AZ329">
            <v>1257.8499999999999</v>
          </cell>
          <cell r="BA329">
            <v>0</v>
          </cell>
          <cell r="BB329">
            <v>0</v>
          </cell>
          <cell r="BC329">
            <v>85.25</v>
          </cell>
          <cell r="BD329">
            <v>102.3</v>
          </cell>
          <cell r="BE329">
            <v>1360.152</v>
          </cell>
        </row>
        <row r="330">
          <cell r="C330">
            <v>6036</v>
          </cell>
          <cell r="D330" t="str">
            <v>23 RUE DE TLEMCEN</v>
          </cell>
          <cell r="E330" t="str">
            <v>23 rue de Tlemcen</v>
          </cell>
          <cell r="F330">
            <v>75020</v>
          </cell>
          <cell r="G330" t="str">
            <v>PARIS</v>
          </cell>
          <cell r="H330">
            <v>1</v>
          </cell>
          <cell r="I330">
            <v>3</v>
          </cell>
          <cell r="J330">
            <v>19</v>
          </cell>
          <cell r="K330">
            <v>78</v>
          </cell>
          <cell r="L330">
            <v>3</v>
          </cell>
          <cell r="M330">
            <v>0</v>
          </cell>
          <cell r="N330">
            <v>0</v>
          </cell>
          <cell r="O330">
            <v>3431.73</v>
          </cell>
          <cell r="R330">
            <v>935.92</v>
          </cell>
          <cell r="Z330">
            <v>1716</v>
          </cell>
          <cell r="AA330">
            <v>308</v>
          </cell>
          <cell r="AB330">
            <v>6391.65</v>
          </cell>
          <cell r="AC330">
            <v>358.08</v>
          </cell>
          <cell r="AF330">
            <v>3431.73</v>
          </cell>
          <cell r="AG330">
            <v>44</v>
          </cell>
          <cell r="AH330">
            <v>935.92</v>
          </cell>
          <cell r="AI330">
            <v>12</v>
          </cell>
          <cell r="AJ330">
            <v>0</v>
          </cell>
          <cell r="AK330" t="str">
            <v/>
          </cell>
          <cell r="AL330">
            <v>0</v>
          </cell>
          <cell r="AM330" t="str">
            <v/>
          </cell>
          <cell r="AN330">
            <v>2024</v>
          </cell>
          <cell r="AO330">
            <v>25.95</v>
          </cell>
          <cell r="AP330">
            <v>6391.65</v>
          </cell>
          <cell r="AQ330">
            <v>0</v>
          </cell>
          <cell r="AS330">
            <v>4367.6499999999996</v>
          </cell>
          <cell r="AT330">
            <v>0</v>
          </cell>
          <cell r="AU330">
            <v>2024</v>
          </cell>
          <cell r="AV330">
            <v>6391.65</v>
          </cell>
          <cell r="AW330">
            <v>0</v>
          </cell>
          <cell r="AY330">
            <v>1091.9100000000001</v>
          </cell>
          <cell r="AZ330">
            <v>1310.29</v>
          </cell>
          <cell r="BA330">
            <v>0</v>
          </cell>
          <cell r="BB330">
            <v>0</v>
          </cell>
          <cell r="BC330">
            <v>506</v>
          </cell>
          <cell r="BD330">
            <v>607.20000000000005</v>
          </cell>
          <cell r="BE330">
            <v>1917.492</v>
          </cell>
        </row>
        <row r="331">
          <cell r="C331">
            <v>6037</v>
          </cell>
          <cell r="D331" t="str">
            <v>PANOYAUX 42 AU 56</v>
          </cell>
          <cell r="E331" t="str">
            <v>4244/48/52/56 rue des panoyaux</v>
          </cell>
          <cell r="F331">
            <v>75020</v>
          </cell>
          <cell r="G331" t="str">
            <v>PARIS</v>
          </cell>
          <cell r="H331">
            <v>5</v>
          </cell>
          <cell r="I331">
            <v>5</v>
          </cell>
          <cell r="J331">
            <v>36</v>
          </cell>
          <cell r="K331">
            <v>72</v>
          </cell>
          <cell r="L331">
            <v>3</v>
          </cell>
          <cell r="M331">
            <v>0</v>
          </cell>
          <cell r="N331">
            <v>0</v>
          </cell>
          <cell r="O331">
            <v>10512.17</v>
          </cell>
          <cell r="P331">
            <v>1170.18</v>
          </cell>
          <cell r="Q331">
            <v>5616.8639999999996</v>
          </cell>
          <cell r="S331">
            <v>518.4</v>
          </cell>
          <cell r="T331">
            <v>792</v>
          </cell>
          <cell r="Z331">
            <v>1584</v>
          </cell>
          <cell r="AA331">
            <v>770</v>
          </cell>
          <cell r="AB331">
            <v>20963.614000000001</v>
          </cell>
          <cell r="AC331">
            <v>1130.06</v>
          </cell>
          <cell r="AF331">
            <v>11682.35</v>
          </cell>
          <cell r="AG331">
            <v>162.25</v>
          </cell>
          <cell r="AH331">
            <v>5616.8639999999996</v>
          </cell>
          <cell r="AI331">
            <v>78.010000000000005</v>
          </cell>
          <cell r="AJ331">
            <v>792</v>
          </cell>
          <cell r="AK331">
            <v>11</v>
          </cell>
          <cell r="AL331">
            <v>518.4</v>
          </cell>
          <cell r="AM331" t="e">
            <v>#DIV/0!</v>
          </cell>
          <cell r="AN331">
            <v>2354</v>
          </cell>
          <cell r="AO331">
            <v>32.69</v>
          </cell>
          <cell r="AP331">
            <v>20963.614000000001</v>
          </cell>
          <cell r="AQ331">
            <v>0</v>
          </cell>
          <cell r="AS331">
            <v>18091.214</v>
          </cell>
          <cell r="AT331">
            <v>518.4</v>
          </cell>
          <cell r="AU331">
            <v>2354</v>
          </cell>
          <cell r="AV331">
            <v>20963.614000000001</v>
          </cell>
          <cell r="AW331">
            <v>0</v>
          </cell>
          <cell r="AY331">
            <v>4522.8</v>
          </cell>
          <cell r="AZ331">
            <v>5427.36</v>
          </cell>
          <cell r="BA331">
            <v>129.6</v>
          </cell>
          <cell r="BB331">
            <v>155.52000000000001</v>
          </cell>
          <cell r="BC331">
            <v>588.5</v>
          </cell>
          <cell r="BD331">
            <v>706.2</v>
          </cell>
          <cell r="BE331">
            <v>6289.0800000000008</v>
          </cell>
        </row>
        <row r="332">
          <cell r="C332">
            <v>6038</v>
          </cell>
          <cell r="D332" t="str">
            <v>MAX ERNST 3 AU 19</v>
          </cell>
          <cell r="E332" t="str">
            <v>3/7/9/13/15/19 rue max ernst</v>
          </cell>
          <cell r="F332">
            <v>75020</v>
          </cell>
          <cell r="G332" t="str">
            <v>PARIS</v>
          </cell>
          <cell r="H332">
            <v>6</v>
          </cell>
          <cell r="I332">
            <v>6</v>
          </cell>
          <cell r="J332">
            <v>30</v>
          </cell>
          <cell r="K332">
            <v>72</v>
          </cell>
          <cell r="L332">
            <v>8</v>
          </cell>
          <cell r="M332">
            <v>0</v>
          </cell>
          <cell r="N332">
            <v>30</v>
          </cell>
          <cell r="O332">
            <v>10422.870000000001</v>
          </cell>
          <cell r="P332">
            <v>3120.4800000000005</v>
          </cell>
          <cell r="Q332">
            <v>5616.8639999999996</v>
          </cell>
          <cell r="R332">
            <v>1123.3699999999999</v>
          </cell>
          <cell r="T332">
            <v>792</v>
          </cell>
          <cell r="Z332">
            <v>1584</v>
          </cell>
          <cell r="AA332">
            <v>770</v>
          </cell>
          <cell r="AB332">
            <v>23429.583999999999</v>
          </cell>
          <cell r="AC332">
            <v>1268.22</v>
          </cell>
          <cell r="AF332">
            <v>13543.350000000002</v>
          </cell>
          <cell r="AG332">
            <v>188.1</v>
          </cell>
          <cell r="AH332">
            <v>6740.2339999999995</v>
          </cell>
          <cell r="AI332">
            <v>93.61</v>
          </cell>
          <cell r="AJ332">
            <v>792</v>
          </cell>
          <cell r="AK332">
            <v>11</v>
          </cell>
          <cell r="AL332">
            <v>0</v>
          </cell>
          <cell r="AM332" t="str">
            <v/>
          </cell>
          <cell r="AN332">
            <v>2354</v>
          </cell>
          <cell r="AO332">
            <v>32.69</v>
          </cell>
          <cell r="AP332">
            <v>23429.584000000003</v>
          </cell>
          <cell r="AQ332">
            <v>0</v>
          </cell>
          <cell r="AS332">
            <v>21075.583999999999</v>
          </cell>
          <cell r="AT332">
            <v>0</v>
          </cell>
          <cell r="AU332">
            <v>2354</v>
          </cell>
          <cell r="AV332">
            <v>23429.583999999999</v>
          </cell>
          <cell r="AW332">
            <v>0</v>
          </cell>
          <cell r="AY332">
            <v>5268.9</v>
          </cell>
          <cell r="AZ332">
            <v>6322.68</v>
          </cell>
          <cell r="BA332">
            <v>0</v>
          </cell>
          <cell r="BB332">
            <v>0</v>
          </cell>
          <cell r="BC332">
            <v>588.5</v>
          </cell>
          <cell r="BD332">
            <v>706.2</v>
          </cell>
          <cell r="BE332">
            <v>7028.8799999999992</v>
          </cell>
        </row>
        <row r="333">
          <cell r="C333">
            <v>6039</v>
          </cell>
          <cell r="D333" t="str">
            <v>PANOYAUX 46-FUSCHIAS</v>
          </cell>
          <cell r="E333" t="str">
            <v>46 rue des panoyaux</v>
          </cell>
          <cell r="F333">
            <v>75020</v>
          </cell>
          <cell r="G333" t="str">
            <v>PARIS</v>
          </cell>
          <cell r="H333">
            <v>2</v>
          </cell>
          <cell r="I333">
            <v>2</v>
          </cell>
          <cell r="J333">
            <v>20</v>
          </cell>
          <cell r="K333">
            <v>82</v>
          </cell>
          <cell r="L333">
            <v>2</v>
          </cell>
          <cell r="M333">
            <v>0</v>
          </cell>
          <cell r="N333">
            <v>0</v>
          </cell>
          <cell r="R333">
            <v>1048.24</v>
          </cell>
          <cell r="Z333">
            <v>1848</v>
          </cell>
          <cell r="AA333">
            <v>616</v>
          </cell>
          <cell r="AB333">
            <v>3512.24</v>
          </cell>
          <cell r="AC333">
            <v>196.77</v>
          </cell>
          <cell r="AF333">
            <v>0</v>
          </cell>
          <cell r="AG333" t="str">
            <v/>
          </cell>
          <cell r="AH333">
            <v>1048.24</v>
          </cell>
          <cell r="AI333">
            <v>12.78</v>
          </cell>
          <cell r="AJ333">
            <v>0</v>
          </cell>
          <cell r="AK333" t="str">
            <v/>
          </cell>
          <cell r="AL333">
            <v>0</v>
          </cell>
          <cell r="AM333" t="str">
            <v/>
          </cell>
          <cell r="AN333">
            <v>2464</v>
          </cell>
          <cell r="AO333">
            <v>30.05</v>
          </cell>
          <cell r="AP333">
            <v>3512.24</v>
          </cell>
          <cell r="AQ333">
            <v>0</v>
          </cell>
          <cell r="AS333">
            <v>1048.24</v>
          </cell>
          <cell r="AT333">
            <v>0</v>
          </cell>
          <cell r="AU333">
            <v>2464</v>
          </cell>
          <cell r="AV333">
            <v>3512.24</v>
          </cell>
          <cell r="AW333">
            <v>0</v>
          </cell>
          <cell r="AY333">
            <v>262.06</v>
          </cell>
          <cell r="AZ333">
            <v>314.47000000000003</v>
          </cell>
          <cell r="BA333">
            <v>0</v>
          </cell>
          <cell r="BB333">
            <v>0</v>
          </cell>
          <cell r="BC333">
            <v>616</v>
          </cell>
          <cell r="BD333">
            <v>739.2</v>
          </cell>
          <cell r="BE333">
            <v>1053.6719999999998</v>
          </cell>
        </row>
        <row r="334">
          <cell r="C334">
            <v>6040</v>
          </cell>
          <cell r="D334" t="str">
            <v>PANOYAUX 54-FUSCHIAS</v>
          </cell>
          <cell r="E334" t="str">
            <v>54 rue des panoyaux</v>
          </cell>
          <cell r="F334">
            <v>75020</v>
          </cell>
          <cell r="G334" t="str">
            <v>PARIS</v>
          </cell>
          <cell r="H334">
            <v>2</v>
          </cell>
          <cell r="I334">
            <v>2</v>
          </cell>
          <cell r="J334">
            <v>20</v>
          </cell>
          <cell r="K334">
            <v>83</v>
          </cell>
          <cell r="L334">
            <v>2</v>
          </cell>
          <cell r="M334">
            <v>0</v>
          </cell>
          <cell r="N334">
            <v>0</v>
          </cell>
          <cell r="R334">
            <v>1048.24</v>
          </cell>
          <cell r="Z334">
            <v>1848</v>
          </cell>
          <cell r="AA334">
            <v>616</v>
          </cell>
          <cell r="AB334">
            <v>3512.24</v>
          </cell>
          <cell r="AC334">
            <v>196.77</v>
          </cell>
          <cell r="AF334">
            <v>0</v>
          </cell>
          <cell r="AG334" t="str">
            <v/>
          </cell>
          <cell r="AH334">
            <v>1048.24</v>
          </cell>
          <cell r="AI334">
            <v>12.63</v>
          </cell>
          <cell r="AJ334">
            <v>0</v>
          </cell>
          <cell r="AK334" t="str">
            <v/>
          </cell>
          <cell r="AL334">
            <v>0</v>
          </cell>
          <cell r="AM334" t="str">
            <v/>
          </cell>
          <cell r="AN334">
            <v>2464</v>
          </cell>
          <cell r="AO334">
            <v>29.69</v>
          </cell>
          <cell r="AP334">
            <v>3512.24</v>
          </cell>
          <cell r="AQ334">
            <v>0</v>
          </cell>
          <cell r="AS334">
            <v>1048.24</v>
          </cell>
          <cell r="AT334">
            <v>0</v>
          </cell>
          <cell r="AU334">
            <v>2464</v>
          </cell>
          <cell r="AV334">
            <v>3512.24</v>
          </cell>
          <cell r="AW334">
            <v>0</v>
          </cell>
          <cell r="AY334">
            <v>262.06</v>
          </cell>
          <cell r="AZ334">
            <v>314.47000000000003</v>
          </cell>
          <cell r="BA334">
            <v>0</v>
          </cell>
          <cell r="BB334">
            <v>0</v>
          </cell>
          <cell r="BC334">
            <v>616</v>
          </cell>
          <cell r="BD334">
            <v>739.2</v>
          </cell>
          <cell r="BE334">
            <v>1053.6719999999998</v>
          </cell>
        </row>
        <row r="335">
          <cell r="C335">
            <v>6041</v>
          </cell>
          <cell r="D335" t="str">
            <v>AMANDIERS 95 AU 97 - FUSCHIAS</v>
          </cell>
          <cell r="E335" t="str">
            <v>95 au 97  rue des amandiers</v>
          </cell>
          <cell r="F335">
            <v>75020</v>
          </cell>
          <cell r="G335" t="str">
            <v>PARIS</v>
          </cell>
          <cell r="H335">
            <v>1</v>
          </cell>
          <cell r="I335">
            <v>2</v>
          </cell>
          <cell r="J335">
            <v>20</v>
          </cell>
          <cell r="K335">
            <v>63</v>
          </cell>
          <cell r="L335">
            <v>2</v>
          </cell>
          <cell r="M335">
            <v>0</v>
          </cell>
          <cell r="N335">
            <v>0</v>
          </cell>
          <cell r="R335">
            <v>798.66</v>
          </cell>
          <cell r="Z335">
            <v>1320</v>
          </cell>
          <cell r="AA335">
            <v>616</v>
          </cell>
          <cell r="AB335">
            <v>2734.66</v>
          </cell>
          <cell r="AC335">
            <v>153.19999999999999</v>
          </cell>
          <cell r="AF335">
            <v>0</v>
          </cell>
          <cell r="AG335" t="str">
            <v/>
          </cell>
          <cell r="AH335">
            <v>798.66</v>
          </cell>
          <cell r="AI335">
            <v>12.68</v>
          </cell>
          <cell r="AJ335">
            <v>0</v>
          </cell>
          <cell r="AK335" t="str">
            <v/>
          </cell>
          <cell r="AL335">
            <v>0</v>
          </cell>
          <cell r="AM335" t="str">
            <v/>
          </cell>
          <cell r="AN335">
            <v>1936</v>
          </cell>
          <cell r="AO335">
            <v>30.73</v>
          </cell>
          <cell r="AP335">
            <v>2734.66</v>
          </cell>
          <cell r="AQ335">
            <v>0</v>
          </cell>
          <cell r="AS335">
            <v>798.66</v>
          </cell>
          <cell r="AT335">
            <v>0</v>
          </cell>
          <cell r="AU335">
            <v>1936</v>
          </cell>
          <cell r="AV335">
            <v>2734.66</v>
          </cell>
          <cell r="AW335">
            <v>0</v>
          </cell>
          <cell r="AY335">
            <v>199.67</v>
          </cell>
          <cell r="AZ335">
            <v>239.6</v>
          </cell>
          <cell r="BA335">
            <v>0</v>
          </cell>
          <cell r="BB335">
            <v>0</v>
          </cell>
          <cell r="BC335">
            <v>484</v>
          </cell>
          <cell r="BD335">
            <v>580.79999999999995</v>
          </cell>
          <cell r="BE335">
            <v>820.40399999999988</v>
          </cell>
        </row>
        <row r="336">
          <cell r="C336">
            <v>6044</v>
          </cell>
          <cell r="D336" t="str">
            <v>12/16 RUE DELAITRE</v>
          </cell>
          <cell r="E336" t="str">
            <v>12/16 rue delaitre</v>
          </cell>
          <cell r="F336">
            <v>75020</v>
          </cell>
          <cell r="G336" t="str">
            <v>PARIS</v>
          </cell>
          <cell r="H336">
            <v>2</v>
          </cell>
          <cell r="I336">
            <v>2</v>
          </cell>
          <cell r="J336">
            <v>8</v>
          </cell>
          <cell r="K336">
            <v>19</v>
          </cell>
          <cell r="L336">
            <v>0</v>
          </cell>
          <cell r="M336">
            <v>1</v>
          </cell>
          <cell r="N336">
            <v>0</v>
          </cell>
          <cell r="O336">
            <v>4805.51</v>
          </cell>
          <cell r="Q336">
            <v>1804.34</v>
          </cell>
          <cell r="T336">
            <v>1349.4</v>
          </cell>
          <cell r="Z336">
            <v>396</v>
          </cell>
          <cell r="AA336">
            <v>154</v>
          </cell>
          <cell r="AB336">
            <v>8509.25</v>
          </cell>
          <cell r="AC336">
            <v>476.7</v>
          </cell>
          <cell r="AF336">
            <v>4805.51</v>
          </cell>
          <cell r="AG336">
            <v>252.92</v>
          </cell>
          <cell r="AH336">
            <v>1804.34</v>
          </cell>
          <cell r="AI336">
            <v>94.97</v>
          </cell>
          <cell r="AJ336">
            <v>1349.4</v>
          </cell>
          <cell r="AK336">
            <v>71.02</v>
          </cell>
          <cell r="AL336">
            <v>0</v>
          </cell>
          <cell r="AM336" t="str">
            <v/>
          </cell>
          <cell r="AN336">
            <v>550</v>
          </cell>
          <cell r="AO336">
            <v>28.95</v>
          </cell>
          <cell r="AP336">
            <v>8509.25</v>
          </cell>
          <cell r="AQ336">
            <v>0</v>
          </cell>
          <cell r="AS336">
            <v>7959.25</v>
          </cell>
          <cell r="AT336">
            <v>0</v>
          </cell>
          <cell r="AU336">
            <v>550</v>
          </cell>
          <cell r="AV336">
            <v>8509.25</v>
          </cell>
          <cell r="AW336">
            <v>0</v>
          </cell>
          <cell r="AY336">
            <v>1989.81</v>
          </cell>
          <cell r="AZ336">
            <v>2387.77</v>
          </cell>
          <cell r="BA336">
            <v>0</v>
          </cell>
          <cell r="BB336">
            <v>0</v>
          </cell>
          <cell r="BC336">
            <v>137.5</v>
          </cell>
          <cell r="BD336">
            <v>165</v>
          </cell>
          <cell r="BE336">
            <v>2552.7719999999999</v>
          </cell>
        </row>
        <row r="337">
          <cell r="C337">
            <v>6045</v>
          </cell>
          <cell r="D337" t="str">
            <v>PARTANTS 25/35</v>
          </cell>
          <cell r="E337" t="str">
            <v>23 au 31/33 au 35 rue des partants</v>
          </cell>
          <cell r="F337">
            <v>75020</v>
          </cell>
          <cell r="G337" t="str">
            <v>PARIS</v>
          </cell>
          <cell r="H337">
            <v>4</v>
          </cell>
          <cell r="I337">
            <v>4</v>
          </cell>
          <cell r="J337">
            <v>16</v>
          </cell>
          <cell r="K337">
            <v>36</v>
          </cell>
          <cell r="L337">
            <v>4</v>
          </cell>
          <cell r="M337">
            <v>4</v>
          </cell>
          <cell r="N337">
            <v>73</v>
          </cell>
          <cell r="O337">
            <v>6859.79</v>
          </cell>
          <cell r="P337">
            <v>1560.24</v>
          </cell>
          <cell r="Q337">
            <v>2808.43</v>
          </cell>
          <cell r="S337">
            <v>1261.44</v>
          </cell>
          <cell r="T337">
            <v>548</v>
          </cell>
          <cell r="Z337">
            <v>792</v>
          </cell>
          <cell r="AA337">
            <v>308</v>
          </cell>
          <cell r="AB337">
            <v>14137.900000000001</v>
          </cell>
          <cell r="AC337">
            <v>761.34</v>
          </cell>
          <cell r="AF337">
            <v>8420.0300000000007</v>
          </cell>
          <cell r="AG337">
            <v>233.89</v>
          </cell>
          <cell r="AH337">
            <v>2808.43</v>
          </cell>
          <cell r="AI337">
            <v>78.010000000000005</v>
          </cell>
          <cell r="AJ337">
            <v>548</v>
          </cell>
          <cell r="AK337">
            <v>15.22</v>
          </cell>
          <cell r="AL337">
            <v>1261.44</v>
          </cell>
          <cell r="AM337">
            <v>17.28</v>
          </cell>
          <cell r="AN337">
            <v>1100</v>
          </cell>
          <cell r="AO337">
            <v>30.56</v>
          </cell>
          <cell r="AP337">
            <v>14137.900000000001</v>
          </cell>
          <cell r="AQ337">
            <v>0</v>
          </cell>
          <cell r="AS337">
            <v>11776.460000000001</v>
          </cell>
          <cell r="AT337">
            <v>1261.44</v>
          </cell>
          <cell r="AU337">
            <v>1100</v>
          </cell>
          <cell r="AV337">
            <v>14137.900000000001</v>
          </cell>
          <cell r="AW337">
            <v>0</v>
          </cell>
          <cell r="AY337">
            <v>2944.12</v>
          </cell>
          <cell r="AZ337">
            <v>3532.94</v>
          </cell>
          <cell r="BA337">
            <v>315.36</v>
          </cell>
          <cell r="BB337">
            <v>378.43</v>
          </cell>
          <cell r="BC337">
            <v>275</v>
          </cell>
          <cell r="BD337">
            <v>330</v>
          </cell>
          <cell r="BE337">
            <v>4241.3760000000002</v>
          </cell>
        </row>
        <row r="338">
          <cell r="C338">
            <v>6047</v>
          </cell>
          <cell r="D338" t="str">
            <v>GASNIER GUY 8/14</v>
          </cell>
          <cell r="E338" t="str">
            <v>8/12  rue gasnier guy</v>
          </cell>
          <cell r="F338">
            <v>75020</v>
          </cell>
          <cell r="G338" t="str">
            <v>PARIS</v>
          </cell>
          <cell r="H338">
            <v>2</v>
          </cell>
          <cell r="I338">
            <v>2</v>
          </cell>
          <cell r="J338">
            <v>6</v>
          </cell>
          <cell r="K338">
            <v>16</v>
          </cell>
          <cell r="L338">
            <v>0</v>
          </cell>
          <cell r="M338">
            <v>2</v>
          </cell>
          <cell r="N338">
            <v>0</v>
          </cell>
          <cell r="O338">
            <v>2054.1800880000001</v>
          </cell>
          <cell r="Q338">
            <v>771.26400000000012</v>
          </cell>
          <cell r="S338">
            <v>0</v>
          </cell>
          <cell r="T338">
            <v>548</v>
          </cell>
          <cell r="Z338">
            <v>396</v>
          </cell>
          <cell r="AA338">
            <v>154</v>
          </cell>
          <cell r="AB338">
            <v>3923.4440880000002</v>
          </cell>
          <cell r="AC338">
            <v>207.05</v>
          </cell>
          <cell r="AF338">
            <v>2054.1800880000001</v>
          </cell>
          <cell r="AG338">
            <v>128.38999999999999</v>
          </cell>
          <cell r="AH338">
            <v>771.26400000000012</v>
          </cell>
          <cell r="AI338">
            <v>48.2</v>
          </cell>
          <cell r="AJ338">
            <v>548</v>
          </cell>
          <cell r="AK338">
            <v>34.25</v>
          </cell>
          <cell r="AL338">
            <v>0</v>
          </cell>
          <cell r="AM338" t="str">
            <v/>
          </cell>
          <cell r="AN338">
            <v>550</v>
          </cell>
          <cell r="AO338">
            <v>34.380000000000003</v>
          </cell>
          <cell r="AP338">
            <v>3923.4440880000002</v>
          </cell>
          <cell r="AQ338">
            <v>0</v>
          </cell>
          <cell r="AS338">
            <v>3373.4440880000002</v>
          </cell>
          <cell r="AT338">
            <v>0</v>
          </cell>
          <cell r="AU338">
            <v>550</v>
          </cell>
          <cell r="AV338">
            <v>3923.4440880000002</v>
          </cell>
          <cell r="AW338">
            <v>0</v>
          </cell>
          <cell r="AY338">
            <v>843.36</v>
          </cell>
          <cell r="AZ338">
            <v>1012.03</v>
          </cell>
          <cell r="BA338">
            <v>0</v>
          </cell>
          <cell r="BB338">
            <v>0</v>
          </cell>
          <cell r="BC338">
            <v>137.5</v>
          </cell>
          <cell r="BD338">
            <v>165</v>
          </cell>
          <cell r="BE338">
            <v>1177.0319999999999</v>
          </cell>
        </row>
        <row r="339">
          <cell r="C339">
            <v>6048</v>
          </cell>
          <cell r="D339" t="str">
            <v>DESIREE 12/17</v>
          </cell>
          <cell r="E339" t="str">
            <v>12/17 rue desiree</v>
          </cell>
          <cell r="F339">
            <v>75020</v>
          </cell>
          <cell r="G339" t="str">
            <v>PARIS</v>
          </cell>
          <cell r="H339">
            <v>3</v>
          </cell>
          <cell r="I339">
            <v>3</v>
          </cell>
          <cell r="J339">
            <v>12</v>
          </cell>
          <cell r="K339">
            <v>17</v>
          </cell>
          <cell r="L339">
            <v>2</v>
          </cell>
          <cell r="M339">
            <v>2</v>
          </cell>
          <cell r="N339">
            <v>0</v>
          </cell>
          <cell r="O339">
            <v>3319.0992000000006</v>
          </cell>
          <cell r="P339">
            <v>468</v>
          </cell>
          <cell r="Q339">
            <v>748.80000000000007</v>
          </cell>
          <cell r="S339">
            <v>0</v>
          </cell>
          <cell r="T339">
            <v>548</v>
          </cell>
          <cell r="Z339">
            <v>396</v>
          </cell>
          <cell r="AA339">
            <v>154</v>
          </cell>
          <cell r="AB339">
            <v>5633.8992000000007</v>
          </cell>
          <cell r="AC339">
            <v>303.31</v>
          </cell>
          <cell r="AF339">
            <v>3787.0992000000006</v>
          </cell>
          <cell r="AG339">
            <v>222.77</v>
          </cell>
          <cell r="AH339">
            <v>748.80000000000007</v>
          </cell>
          <cell r="AI339">
            <v>44.05</v>
          </cell>
          <cell r="AJ339">
            <v>548</v>
          </cell>
          <cell r="AK339">
            <v>32.24</v>
          </cell>
          <cell r="AL339">
            <v>0</v>
          </cell>
          <cell r="AM339" t="str">
            <v/>
          </cell>
          <cell r="AN339">
            <v>550</v>
          </cell>
          <cell r="AO339">
            <v>32.35</v>
          </cell>
          <cell r="AP339">
            <v>5633.8992000000007</v>
          </cell>
          <cell r="AQ339">
            <v>0</v>
          </cell>
          <cell r="AS339">
            <v>5083.8992000000007</v>
          </cell>
          <cell r="AT339">
            <v>0</v>
          </cell>
          <cell r="AU339">
            <v>550</v>
          </cell>
          <cell r="AV339">
            <v>5633.8992000000007</v>
          </cell>
          <cell r="AW339">
            <v>0</v>
          </cell>
          <cell r="AY339">
            <v>1270.97</v>
          </cell>
          <cell r="AZ339">
            <v>1525.16</v>
          </cell>
          <cell r="BA339">
            <v>0</v>
          </cell>
          <cell r="BB339">
            <v>0</v>
          </cell>
          <cell r="BC339">
            <v>137.5</v>
          </cell>
          <cell r="BD339">
            <v>165</v>
          </cell>
          <cell r="BE339">
            <v>1690.164</v>
          </cell>
        </row>
        <row r="340">
          <cell r="C340">
            <v>6049</v>
          </cell>
          <cell r="D340" t="str">
            <v>32 TERRE NEUVE</v>
          </cell>
          <cell r="E340" t="str">
            <v>32 rue de Terre Neuve</v>
          </cell>
          <cell r="F340">
            <v>75020</v>
          </cell>
          <cell r="G340" t="str">
            <v>PARIS</v>
          </cell>
          <cell r="H340">
            <v>1</v>
          </cell>
          <cell r="I340">
            <v>1</v>
          </cell>
          <cell r="J340">
            <v>3</v>
          </cell>
          <cell r="K340">
            <v>4</v>
          </cell>
          <cell r="L340">
            <v>0</v>
          </cell>
          <cell r="M340">
            <v>1</v>
          </cell>
          <cell r="N340">
            <v>0</v>
          </cell>
          <cell r="O340">
            <v>0</v>
          </cell>
          <cell r="Q340">
            <v>0</v>
          </cell>
          <cell r="Z340">
            <v>0</v>
          </cell>
          <cell r="AA340">
            <v>0</v>
          </cell>
          <cell r="AB340">
            <v>0</v>
          </cell>
          <cell r="AC340">
            <v>0</v>
          </cell>
          <cell r="AF340">
            <v>0</v>
          </cell>
          <cell r="AG340" t="str">
            <v/>
          </cell>
          <cell r="AH340">
            <v>0</v>
          </cell>
          <cell r="AI340" t="str">
            <v/>
          </cell>
          <cell r="AJ340">
            <v>0</v>
          </cell>
          <cell r="AK340" t="str">
            <v/>
          </cell>
          <cell r="AL340">
            <v>0</v>
          </cell>
          <cell r="AM340" t="str">
            <v/>
          </cell>
          <cell r="AN340">
            <v>0</v>
          </cell>
          <cell r="AO340" t="str">
            <v/>
          </cell>
          <cell r="AP340">
            <v>0</v>
          </cell>
          <cell r="AQ340">
            <v>0</v>
          </cell>
          <cell r="AS340">
            <v>0</v>
          </cell>
          <cell r="AT340">
            <v>0</v>
          </cell>
          <cell r="AU340">
            <v>0</v>
          </cell>
          <cell r="AV340">
            <v>0</v>
          </cell>
          <cell r="AW340">
            <v>0</v>
          </cell>
          <cell r="AY340">
            <v>0</v>
          </cell>
          <cell r="AZ340">
            <v>0</v>
          </cell>
          <cell r="BA340">
            <v>0</v>
          </cell>
          <cell r="BB340">
            <v>0</v>
          </cell>
          <cell r="BC340">
            <v>0</v>
          </cell>
          <cell r="BD340">
            <v>0</v>
          </cell>
          <cell r="BE340">
            <v>0</v>
          </cell>
        </row>
        <row r="341">
          <cell r="C341">
            <v>6050</v>
          </cell>
          <cell r="D341" t="str">
            <v>DURIS 36 AU 40</v>
          </cell>
          <cell r="E341" t="str">
            <v>36 au 40 rue duris</v>
          </cell>
          <cell r="F341">
            <v>75020</v>
          </cell>
          <cell r="G341" t="str">
            <v>PARIS</v>
          </cell>
          <cell r="H341">
            <v>1</v>
          </cell>
          <cell r="I341">
            <v>3</v>
          </cell>
          <cell r="J341">
            <v>21</v>
          </cell>
          <cell r="K341">
            <v>81</v>
          </cell>
          <cell r="L341">
            <v>3</v>
          </cell>
          <cell r="M341">
            <v>0</v>
          </cell>
          <cell r="N341">
            <v>0</v>
          </cell>
          <cell r="O341">
            <v>5285.99</v>
          </cell>
          <cell r="P341">
            <v>1170.18</v>
          </cell>
          <cell r="Q341">
            <v>6240.9600000000009</v>
          </cell>
          <cell r="R341">
            <v>1248.19</v>
          </cell>
          <cell r="S341">
            <v>0</v>
          </cell>
          <cell r="T341">
            <v>792</v>
          </cell>
          <cell r="Z341">
            <v>1848</v>
          </cell>
          <cell r="AA341">
            <v>462</v>
          </cell>
          <cell r="AB341">
            <v>17047.32</v>
          </cell>
          <cell r="AC341">
            <v>988.11</v>
          </cell>
          <cell r="AF341">
            <v>6456.17</v>
          </cell>
          <cell r="AG341">
            <v>79.709999999999994</v>
          </cell>
          <cell r="AH341">
            <v>7489.1500000000015</v>
          </cell>
          <cell r="AI341">
            <v>92.46</v>
          </cell>
          <cell r="AJ341">
            <v>792</v>
          </cell>
          <cell r="AK341">
            <v>9.7799999999999994</v>
          </cell>
          <cell r="AL341">
            <v>0</v>
          </cell>
          <cell r="AM341" t="str">
            <v/>
          </cell>
          <cell r="AN341">
            <v>2310</v>
          </cell>
          <cell r="AO341">
            <v>28.52</v>
          </cell>
          <cell r="AP341">
            <v>17047.32</v>
          </cell>
          <cell r="AQ341">
            <v>0</v>
          </cell>
          <cell r="AS341">
            <v>14737.320000000002</v>
          </cell>
          <cell r="AT341">
            <v>0</v>
          </cell>
          <cell r="AU341">
            <v>2310</v>
          </cell>
          <cell r="AV341">
            <v>17047.32</v>
          </cell>
          <cell r="AW341">
            <v>0</v>
          </cell>
          <cell r="AY341">
            <v>3684.33</v>
          </cell>
          <cell r="AZ341">
            <v>4421.2</v>
          </cell>
          <cell r="BA341">
            <v>0</v>
          </cell>
          <cell r="BB341">
            <v>0</v>
          </cell>
          <cell r="BC341">
            <v>577.5</v>
          </cell>
          <cell r="BD341">
            <v>693</v>
          </cell>
          <cell r="BE341">
            <v>5114.1959999999999</v>
          </cell>
        </row>
        <row r="342">
          <cell r="C342">
            <v>6052</v>
          </cell>
          <cell r="D342" t="str">
            <v>RUE DUHESME</v>
          </cell>
          <cell r="E342" t="str">
            <v>25 rue Duhesme</v>
          </cell>
          <cell r="F342">
            <v>75018</v>
          </cell>
          <cell r="G342" t="str">
            <v>PARIS</v>
          </cell>
          <cell r="H342" t="str">
            <v>-</v>
          </cell>
          <cell r="I342" t="str">
            <v>-</v>
          </cell>
          <cell r="J342" t="str">
            <v>-</v>
          </cell>
          <cell r="K342">
            <v>8</v>
          </cell>
          <cell r="L342" t="str">
            <v>-</v>
          </cell>
          <cell r="M342" t="str">
            <v>-</v>
          </cell>
          <cell r="N342" t="str">
            <v>-</v>
          </cell>
          <cell r="O342">
            <v>0</v>
          </cell>
          <cell r="Q342">
            <v>0</v>
          </cell>
          <cell r="R342">
            <v>488.8</v>
          </cell>
          <cell r="AA342">
            <v>0</v>
          </cell>
          <cell r="AB342">
            <v>488.8</v>
          </cell>
          <cell r="AC342">
            <v>18</v>
          </cell>
          <cell r="AF342">
            <v>0</v>
          </cell>
          <cell r="AG342" t="str">
            <v/>
          </cell>
          <cell r="AH342">
            <v>488.8</v>
          </cell>
          <cell r="AI342">
            <v>61.1</v>
          </cell>
          <cell r="AJ342">
            <v>0</v>
          </cell>
          <cell r="AK342" t="str">
            <v/>
          </cell>
          <cell r="AL342">
            <v>0</v>
          </cell>
          <cell r="AM342" t="str">
            <v/>
          </cell>
          <cell r="AN342">
            <v>0</v>
          </cell>
          <cell r="AO342" t="str">
            <v/>
          </cell>
          <cell r="AP342">
            <v>488.8</v>
          </cell>
          <cell r="AQ342">
            <v>0</v>
          </cell>
          <cell r="AS342">
            <v>503.27134925599995</v>
          </cell>
          <cell r="AT342">
            <v>0</v>
          </cell>
          <cell r="AU342">
            <v>0</v>
          </cell>
          <cell r="AV342">
            <v>503.27134925599995</v>
          </cell>
          <cell r="AW342">
            <v>14.471349255999939</v>
          </cell>
          <cell r="AY342">
            <v>125.82</v>
          </cell>
          <cell r="AZ342">
            <v>150.97999999999999</v>
          </cell>
          <cell r="BA342">
            <v>0</v>
          </cell>
          <cell r="BB342">
            <v>0</v>
          </cell>
          <cell r="BC342">
            <v>0</v>
          </cell>
          <cell r="BD342">
            <v>0</v>
          </cell>
          <cell r="BE342">
            <v>150.98399999999998</v>
          </cell>
        </row>
        <row r="343">
          <cell r="C343">
            <v>6053</v>
          </cell>
          <cell r="D343" t="str">
            <v>RUE NOBEL</v>
          </cell>
          <cell r="E343" t="str">
            <v>5 rue Nobel</v>
          </cell>
          <cell r="F343">
            <v>75018</v>
          </cell>
          <cell r="G343" t="str">
            <v>PARIS</v>
          </cell>
          <cell r="H343" t="str">
            <v>-</v>
          </cell>
          <cell r="I343" t="str">
            <v>-</v>
          </cell>
          <cell r="J343" t="str">
            <v>-</v>
          </cell>
          <cell r="K343">
            <v>18</v>
          </cell>
          <cell r="L343" t="str">
            <v>-</v>
          </cell>
          <cell r="M343" t="str">
            <v>-</v>
          </cell>
          <cell r="N343" t="str">
            <v>-</v>
          </cell>
          <cell r="O343">
            <v>0</v>
          </cell>
          <cell r="Q343">
            <v>0</v>
          </cell>
          <cell r="R343">
            <v>488.8</v>
          </cell>
          <cell r="AA343">
            <v>0</v>
          </cell>
          <cell r="AB343">
            <v>488.8</v>
          </cell>
          <cell r="AC343">
            <v>18</v>
          </cell>
          <cell r="AF343">
            <v>0</v>
          </cell>
          <cell r="AG343" t="str">
            <v/>
          </cell>
          <cell r="AH343">
            <v>488.8</v>
          </cell>
          <cell r="AI343">
            <v>27.16</v>
          </cell>
          <cell r="AJ343">
            <v>0</v>
          </cell>
          <cell r="AK343" t="str">
            <v/>
          </cell>
          <cell r="AL343">
            <v>0</v>
          </cell>
          <cell r="AM343" t="str">
            <v/>
          </cell>
          <cell r="AN343">
            <v>0</v>
          </cell>
          <cell r="AO343" t="str">
            <v/>
          </cell>
          <cell r="AP343">
            <v>488.8</v>
          </cell>
          <cell r="AQ343">
            <v>0</v>
          </cell>
          <cell r="AS343">
            <v>503.27134925599995</v>
          </cell>
          <cell r="AT343">
            <v>0</v>
          </cell>
          <cell r="AU343">
            <v>0</v>
          </cell>
          <cell r="AV343">
            <v>503.27134925599995</v>
          </cell>
          <cell r="AW343">
            <v>14.471349255999939</v>
          </cell>
          <cell r="AY343">
            <v>125.82</v>
          </cell>
          <cell r="AZ343">
            <v>150.97999999999999</v>
          </cell>
          <cell r="BA343">
            <v>0</v>
          </cell>
          <cell r="BB343">
            <v>0</v>
          </cell>
          <cell r="BC343">
            <v>0</v>
          </cell>
          <cell r="BD343">
            <v>0</v>
          </cell>
          <cell r="BE343">
            <v>150.98399999999998</v>
          </cell>
        </row>
        <row r="344">
          <cell r="C344">
            <v>6054</v>
          </cell>
          <cell r="D344" t="str">
            <v>13 RUE PERDONNET</v>
          </cell>
          <cell r="E344" t="str">
            <v>13 rue perdonnet</v>
          </cell>
          <cell r="F344">
            <v>75010</v>
          </cell>
          <cell r="G344" t="str">
            <v>PARIS</v>
          </cell>
          <cell r="H344">
            <v>1</v>
          </cell>
          <cell r="I344">
            <v>1</v>
          </cell>
          <cell r="J344">
            <v>6</v>
          </cell>
          <cell r="K344">
            <v>14</v>
          </cell>
          <cell r="L344">
            <v>0</v>
          </cell>
          <cell r="M344">
            <v>1</v>
          </cell>
          <cell r="N344">
            <v>0</v>
          </cell>
          <cell r="O344">
            <v>0</v>
          </cell>
          <cell r="Q344">
            <v>842.4</v>
          </cell>
          <cell r="AA344">
            <v>0</v>
          </cell>
          <cell r="AB344">
            <v>842.4</v>
          </cell>
          <cell r="AC344">
            <v>0</v>
          </cell>
          <cell r="AF344">
            <v>0</v>
          </cell>
          <cell r="AG344" t="str">
            <v/>
          </cell>
          <cell r="AH344">
            <v>842.4</v>
          </cell>
          <cell r="AI344">
            <v>60.17</v>
          </cell>
          <cell r="AJ344">
            <v>0</v>
          </cell>
          <cell r="AK344" t="str">
            <v/>
          </cell>
          <cell r="AL344">
            <v>0</v>
          </cell>
          <cell r="AM344" t="str">
            <v/>
          </cell>
          <cell r="AN344">
            <v>0</v>
          </cell>
          <cell r="AO344" t="str">
            <v/>
          </cell>
          <cell r="AP344">
            <v>842.4</v>
          </cell>
          <cell r="AQ344">
            <v>0</v>
          </cell>
          <cell r="AS344">
            <v>842.4</v>
          </cell>
          <cell r="AT344">
            <v>0</v>
          </cell>
          <cell r="AU344">
            <v>0</v>
          </cell>
          <cell r="AV344">
            <v>842.4</v>
          </cell>
          <cell r="AW344">
            <v>0</v>
          </cell>
          <cell r="AY344">
            <v>210.6</v>
          </cell>
          <cell r="AZ344">
            <v>252.72</v>
          </cell>
          <cell r="BA344">
            <v>0</v>
          </cell>
          <cell r="BB344">
            <v>0</v>
          </cell>
          <cell r="BC344">
            <v>0</v>
          </cell>
          <cell r="BD344">
            <v>0</v>
          </cell>
          <cell r="BE344">
            <v>252.71999999999997</v>
          </cell>
        </row>
        <row r="345">
          <cell r="C345">
            <v>6055</v>
          </cell>
          <cell r="D345" t="str">
            <v>28 RUE LEPIC - 44/46 RUE VERON</v>
          </cell>
          <cell r="E345" t="str">
            <v>28 rue Lepic // 44 rue Véron</v>
          </cell>
          <cell r="F345">
            <v>75018</v>
          </cell>
          <cell r="G345" t="str">
            <v>PARIS</v>
          </cell>
          <cell r="H345">
            <v>2</v>
          </cell>
          <cell r="K345">
            <v>29</v>
          </cell>
          <cell r="N345">
            <v>0</v>
          </cell>
          <cell r="O345">
            <v>3840</v>
          </cell>
          <cell r="Q345">
            <v>2160</v>
          </cell>
          <cell r="AB345">
            <v>6000</v>
          </cell>
          <cell r="AC345">
            <v>0</v>
          </cell>
          <cell r="AF345">
            <v>3840</v>
          </cell>
          <cell r="AG345">
            <v>132.41</v>
          </cell>
          <cell r="AH345">
            <v>2160</v>
          </cell>
          <cell r="AI345">
            <v>74.48</v>
          </cell>
          <cell r="AJ345">
            <v>0</v>
          </cell>
          <cell r="AK345" t="str">
            <v/>
          </cell>
          <cell r="AL345">
            <v>0</v>
          </cell>
          <cell r="AM345" t="str">
            <v/>
          </cell>
          <cell r="AN345">
            <v>0</v>
          </cell>
          <cell r="AO345" t="str">
            <v/>
          </cell>
          <cell r="AP345">
            <v>6000</v>
          </cell>
          <cell r="AQ345">
            <v>0</v>
          </cell>
          <cell r="AS345">
            <v>6177.6352200000001</v>
          </cell>
          <cell r="AT345">
            <v>0</v>
          </cell>
          <cell r="AU345">
            <v>0</v>
          </cell>
          <cell r="AV345">
            <v>6177.6352200000001</v>
          </cell>
          <cell r="AW345">
            <v>177.63522000000012</v>
          </cell>
          <cell r="AY345">
            <v>1544.41</v>
          </cell>
          <cell r="AZ345">
            <v>1853.29</v>
          </cell>
          <cell r="BA345">
            <v>0</v>
          </cell>
          <cell r="BB345">
            <v>0</v>
          </cell>
          <cell r="BC345">
            <v>0</v>
          </cell>
          <cell r="BD345">
            <v>0</v>
          </cell>
          <cell r="BE345">
            <v>1853.2919999999999</v>
          </cell>
        </row>
        <row r="346">
          <cell r="C346">
            <v>6056</v>
          </cell>
          <cell r="D346" t="str">
            <v>PIERRE DUPONT</v>
          </cell>
          <cell r="E346" t="str">
            <v>17 rue pierre dupont</v>
          </cell>
          <cell r="F346">
            <v>75010</v>
          </cell>
          <cell r="G346" t="str">
            <v>PARIS</v>
          </cell>
          <cell r="H346">
            <v>1</v>
          </cell>
          <cell r="I346">
            <v>1</v>
          </cell>
          <cell r="J346">
            <v>6</v>
          </cell>
          <cell r="K346">
            <v>34</v>
          </cell>
          <cell r="L346">
            <v>1</v>
          </cell>
          <cell r="M346">
            <v>1</v>
          </cell>
          <cell r="N346">
            <v>0</v>
          </cell>
          <cell r="O346">
            <v>0</v>
          </cell>
          <cell r="P346">
            <v>0</v>
          </cell>
          <cell r="Q346">
            <v>2496.38</v>
          </cell>
          <cell r="R346">
            <v>499.28</v>
          </cell>
          <cell r="Z346">
            <v>0</v>
          </cell>
          <cell r="AA346">
            <v>0</v>
          </cell>
          <cell r="AB346">
            <v>2995.66</v>
          </cell>
          <cell r="AC346">
            <v>0</v>
          </cell>
          <cell r="AF346">
            <v>0</v>
          </cell>
          <cell r="AG346" t="str">
            <v/>
          </cell>
          <cell r="AH346">
            <v>2995.66</v>
          </cell>
          <cell r="AI346">
            <v>88.11</v>
          </cell>
          <cell r="AJ346">
            <v>0</v>
          </cell>
          <cell r="AK346" t="str">
            <v/>
          </cell>
          <cell r="AL346">
            <v>0</v>
          </cell>
          <cell r="AM346" t="str">
            <v/>
          </cell>
          <cell r="AN346">
            <v>0</v>
          </cell>
          <cell r="AO346" t="str">
            <v/>
          </cell>
          <cell r="AP346">
            <v>2995.66</v>
          </cell>
          <cell r="AQ346">
            <v>0</v>
          </cell>
          <cell r="AS346">
            <v>2995.66</v>
          </cell>
          <cell r="AT346">
            <v>0</v>
          </cell>
          <cell r="AU346">
            <v>0</v>
          </cell>
          <cell r="AV346">
            <v>2995.66</v>
          </cell>
          <cell r="AW346">
            <v>0</v>
          </cell>
          <cell r="AY346">
            <v>748.92</v>
          </cell>
          <cell r="AZ346">
            <v>898.7</v>
          </cell>
          <cell r="BA346">
            <v>0</v>
          </cell>
          <cell r="BB346">
            <v>0</v>
          </cell>
          <cell r="BC346">
            <v>0</v>
          </cell>
          <cell r="BD346">
            <v>0</v>
          </cell>
          <cell r="BE346">
            <v>898.70399999999995</v>
          </cell>
        </row>
        <row r="347">
          <cell r="C347">
            <v>6057</v>
          </cell>
          <cell r="D347" t="str">
            <v>RUE DU GROUPE MANOUCHIAN (19)</v>
          </cell>
          <cell r="E347" t="str">
            <v>19, rue du groupe manouchian</v>
          </cell>
          <cell r="F347">
            <v>75020</v>
          </cell>
          <cell r="G347" t="str">
            <v>PARIS</v>
          </cell>
          <cell r="H347">
            <v>1</v>
          </cell>
          <cell r="I347">
            <v>1</v>
          </cell>
          <cell r="J347">
            <v>3</v>
          </cell>
          <cell r="K347">
            <v>6</v>
          </cell>
          <cell r="L347">
            <v>0</v>
          </cell>
          <cell r="M347">
            <v>1</v>
          </cell>
          <cell r="N347">
            <v>0</v>
          </cell>
          <cell r="O347">
            <v>1620.2375999999999</v>
          </cell>
          <cell r="Q347">
            <v>249.69599999999997</v>
          </cell>
          <cell r="R347">
            <v>467.96</v>
          </cell>
          <cell r="T347">
            <v>396</v>
          </cell>
          <cell r="Z347">
            <v>264</v>
          </cell>
          <cell r="AA347">
            <v>77</v>
          </cell>
          <cell r="AB347">
            <v>3074.8935999999999</v>
          </cell>
          <cell r="AC347">
            <v>150.08000000000001</v>
          </cell>
          <cell r="AF347">
            <v>1620.2375999999999</v>
          </cell>
          <cell r="AG347">
            <v>270.04000000000002</v>
          </cell>
          <cell r="AH347">
            <v>717.65599999999995</v>
          </cell>
          <cell r="AI347">
            <v>119.61</v>
          </cell>
          <cell r="AJ347">
            <v>396</v>
          </cell>
          <cell r="AK347">
            <v>66</v>
          </cell>
          <cell r="AL347">
            <v>0</v>
          </cell>
          <cell r="AM347" t="str">
            <v/>
          </cell>
          <cell r="AN347">
            <v>341</v>
          </cell>
          <cell r="AO347">
            <v>56.83</v>
          </cell>
          <cell r="AP347">
            <v>3074.8935999999999</v>
          </cell>
          <cell r="AQ347">
            <v>0</v>
          </cell>
          <cell r="AS347">
            <v>2733.8935999999999</v>
          </cell>
          <cell r="AT347">
            <v>0</v>
          </cell>
          <cell r="AU347">
            <v>341</v>
          </cell>
          <cell r="AV347">
            <v>3074.8935999999999</v>
          </cell>
          <cell r="AW347">
            <v>0</v>
          </cell>
          <cell r="AY347">
            <v>683.47</v>
          </cell>
          <cell r="AZ347">
            <v>820.16</v>
          </cell>
          <cell r="BA347">
            <v>0</v>
          </cell>
          <cell r="BB347">
            <v>0</v>
          </cell>
          <cell r="BC347">
            <v>85.25</v>
          </cell>
          <cell r="BD347">
            <v>102.3</v>
          </cell>
          <cell r="BE347">
            <v>922.46399999999994</v>
          </cell>
        </row>
        <row r="348">
          <cell r="C348">
            <v>6065</v>
          </cell>
          <cell r="D348" t="str">
            <v>ENGHIEN</v>
          </cell>
          <cell r="E348" t="str">
            <v>54, rue d'Enghien</v>
          </cell>
          <cell r="F348">
            <v>75010</v>
          </cell>
          <cell r="G348" t="str">
            <v>PARIS</v>
          </cell>
          <cell r="H348">
            <v>1</v>
          </cell>
          <cell r="I348">
            <v>1</v>
          </cell>
          <cell r="J348">
            <v>6</v>
          </cell>
          <cell r="K348">
            <v>16</v>
          </cell>
          <cell r="L348">
            <v>1</v>
          </cell>
          <cell r="M348">
            <v>2</v>
          </cell>
          <cell r="N348">
            <v>0</v>
          </cell>
          <cell r="O348">
            <v>2685.28</v>
          </cell>
          <cell r="P348">
            <v>298.36</v>
          </cell>
          <cell r="Q348">
            <v>1950.3</v>
          </cell>
          <cell r="Z348">
            <v>528</v>
          </cell>
          <cell r="AA348">
            <v>154</v>
          </cell>
          <cell r="AB348">
            <v>5615.9400000000005</v>
          </cell>
          <cell r="AC348">
            <v>73</v>
          </cell>
          <cell r="AF348">
            <v>2983.6400000000003</v>
          </cell>
          <cell r="AG348">
            <v>186.48</v>
          </cell>
          <cell r="AH348">
            <v>1950.3</v>
          </cell>
          <cell r="AI348">
            <v>121.89</v>
          </cell>
          <cell r="AJ348">
            <v>0</v>
          </cell>
          <cell r="AK348" t="str">
            <v/>
          </cell>
          <cell r="AL348">
            <v>0</v>
          </cell>
          <cell r="AM348" t="str">
            <v/>
          </cell>
          <cell r="AN348">
            <v>682</v>
          </cell>
          <cell r="AO348">
            <v>42.63</v>
          </cell>
          <cell r="AP348">
            <v>5615.9400000000005</v>
          </cell>
          <cell r="AQ348">
            <v>0</v>
          </cell>
          <cell r="AS348">
            <v>4933.9400000000005</v>
          </cell>
          <cell r="AT348">
            <v>0</v>
          </cell>
          <cell r="AU348">
            <v>682</v>
          </cell>
          <cell r="AV348">
            <v>5615.9400000000005</v>
          </cell>
          <cell r="AW348">
            <v>0</v>
          </cell>
          <cell r="AY348">
            <v>1233.49</v>
          </cell>
          <cell r="AZ348">
            <v>1480.19</v>
          </cell>
          <cell r="BA348">
            <v>0</v>
          </cell>
          <cell r="BB348">
            <v>0</v>
          </cell>
          <cell r="BC348">
            <v>170.5</v>
          </cell>
          <cell r="BD348">
            <v>204.6</v>
          </cell>
          <cell r="BE348">
            <v>1684.788</v>
          </cell>
        </row>
        <row r="349">
          <cell r="C349">
            <v>6068</v>
          </cell>
          <cell r="D349" t="str">
            <v>HÉGÉSIPPE - MOREAU</v>
          </cell>
          <cell r="E349" t="str">
            <v>2 rue Hégésippe Moreau</v>
          </cell>
          <cell r="F349">
            <v>75018</v>
          </cell>
          <cell r="G349" t="str">
            <v>PARIS</v>
          </cell>
          <cell r="K349">
            <v>12</v>
          </cell>
          <cell r="N349">
            <v>0</v>
          </cell>
          <cell r="O349">
            <v>3516</v>
          </cell>
          <cell r="Q349">
            <v>3516</v>
          </cell>
          <cell r="AB349">
            <v>7032</v>
          </cell>
          <cell r="AC349">
            <v>327</v>
          </cell>
          <cell r="AF349">
            <v>3516</v>
          </cell>
          <cell r="AG349">
            <v>293</v>
          </cell>
          <cell r="AH349">
            <v>3516</v>
          </cell>
          <cell r="AI349">
            <v>293</v>
          </cell>
          <cell r="AJ349">
            <v>0</v>
          </cell>
          <cell r="AK349" t="str">
            <v/>
          </cell>
          <cell r="AL349">
            <v>0</v>
          </cell>
          <cell r="AM349" t="str">
            <v/>
          </cell>
          <cell r="AN349">
            <v>0</v>
          </cell>
          <cell r="AO349" t="str">
            <v/>
          </cell>
          <cell r="AP349">
            <v>7032</v>
          </cell>
          <cell r="AQ349">
            <v>0</v>
          </cell>
          <cell r="AS349">
            <v>7032</v>
          </cell>
          <cell r="AT349">
            <v>0</v>
          </cell>
          <cell r="AU349">
            <v>0</v>
          </cell>
          <cell r="AV349">
            <v>7032</v>
          </cell>
          <cell r="AW349">
            <v>0</v>
          </cell>
          <cell r="AY349">
            <v>586</v>
          </cell>
          <cell r="BA349">
            <v>0</v>
          </cell>
          <cell r="BC349">
            <v>0</v>
          </cell>
          <cell r="BE349">
            <v>586</v>
          </cell>
        </row>
        <row r="350">
          <cell r="C350">
            <v>7001</v>
          </cell>
          <cell r="D350" t="str">
            <v>MALTE BRUN (11)/P LACHAISE (14)</v>
          </cell>
          <cell r="E350" t="str">
            <v>11 rue malte brun</v>
          </cell>
          <cell r="F350">
            <v>75020</v>
          </cell>
          <cell r="G350" t="str">
            <v>PARIS</v>
          </cell>
          <cell r="H350">
            <v>1</v>
          </cell>
          <cell r="I350">
            <v>1</v>
          </cell>
          <cell r="J350">
            <v>6</v>
          </cell>
          <cell r="K350">
            <v>21</v>
          </cell>
          <cell r="L350">
            <v>0</v>
          </cell>
          <cell r="M350">
            <v>1</v>
          </cell>
          <cell r="N350">
            <v>0</v>
          </cell>
          <cell r="O350">
            <v>2983.64</v>
          </cell>
          <cell r="Q350">
            <v>1950.3000000000002</v>
          </cell>
          <cell r="Z350">
            <v>528</v>
          </cell>
          <cell r="AA350">
            <v>154</v>
          </cell>
          <cell r="AB350">
            <v>5615.9400000000005</v>
          </cell>
          <cell r="AC350">
            <v>314.62</v>
          </cell>
          <cell r="AF350">
            <v>2983.64</v>
          </cell>
          <cell r="AG350">
            <v>142.08000000000001</v>
          </cell>
          <cell r="AH350">
            <v>1950.3000000000002</v>
          </cell>
          <cell r="AI350">
            <v>92.87</v>
          </cell>
          <cell r="AJ350">
            <v>0</v>
          </cell>
          <cell r="AK350" t="str">
            <v/>
          </cell>
          <cell r="AL350">
            <v>0</v>
          </cell>
          <cell r="AM350" t="str">
            <v/>
          </cell>
          <cell r="AN350">
            <v>682</v>
          </cell>
          <cell r="AO350">
            <v>32.479999999999997</v>
          </cell>
          <cell r="AP350">
            <v>5615.9400000000005</v>
          </cell>
          <cell r="AQ350">
            <v>0</v>
          </cell>
          <cell r="AS350">
            <v>4933.9400000000005</v>
          </cell>
          <cell r="AT350">
            <v>0</v>
          </cell>
          <cell r="AU350">
            <v>682</v>
          </cell>
          <cell r="AV350">
            <v>5615.9400000000005</v>
          </cell>
          <cell r="AW350">
            <v>0</v>
          </cell>
          <cell r="AY350">
            <v>1233.49</v>
          </cell>
          <cell r="AZ350">
            <v>1480.19</v>
          </cell>
          <cell r="BA350">
            <v>0</v>
          </cell>
          <cell r="BB350">
            <v>0</v>
          </cell>
          <cell r="BC350">
            <v>170.5</v>
          </cell>
          <cell r="BD350">
            <v>204.6</v>
          </cell>
          <cell r="BE350">
            <v>1684.788</v>
          </cell>
        </row>
        <row r="351">
          <cell r="C351">
            <v>8001</v>
          </cell>
          <cell r="D351" t="str">
            <v>BEAUREGARD 1</v>
          </cell>
          <cell r="E351" t="str">
            <v>2 avenue du Parc</v>
          </cell>
          <cell r="F351">
            <v>78170</v>
          </cell>
          <cell r="G351" t="str">
            <v>LA CELLE SAINT CLOUD</v>
          </cell>
          <cell r="K351">
            <v>1507</v>
          </cell>
          <cell r="M351">
            <v>5</v>
          </cell>
          <cell r="O351">
            <v>232368.90000000002</v>
          </cell>
          <cell r="Q351">
            <v>41006.28</v>
          </cell>
          <cell r="V351">
            <v>37872.959999999999</v>
          </cell>
          <cell r="W351">
            <v>18175.78</v>
          </cell>
          <cell r="X351">
            <v>4258.8900000000003</v>
          </cell>
          <cell r="Y351">
            <v>3905.27</v>
          </cell>
          <cell r="Z351">
            <v>17980.560000000001</v>
          </cell>
          <cell r="AA351">
            <v>2395.63</v>
          </cell>
          <cell r="AB351">
            <v>357964.27000000008</v>
          </cell>
          <cell r="AC351">
            <v>0</v>
          </cell>
          <cell r="AF351">
            <v>232368.90000000002</v>
          </cell>
          <cell r="AG351">
            <v>154.19</v>
          </cell>
          <cell r="AH351">
            <v>41006.28</v>
          </cell>
          <cell r="AI351">
            <v>27.21</v>
          </cell>
          <cell r="AJ351">
            <v>0</v>
          </cell>
          <cell r="AK351" t="str">
            <v/>
          </cell>
          <cell r="AL351">
            <v>0</v>
          </cell>
          <cell r="AM351" t="str">
            <v/>
          </cell>
          <cell r="AN351">
            <v>84589.09</v>
          </cell>
          <cell r="AO351">
            <v>56.13</v>
          </cell>
          <cell r="AP351">
            <v>357964.27</v>
          </cell>
          <cell r="AQ351">
            <v>0</v>
          </cell>
          <cell r="AS351">
            <v>278414.57806812006</v>
          </cell>
          <cell r="AT351">
            <v>0</v>
          </cell>
          <cell r="AU351">
            <v>86148.405285059998</v>
          </cell>
          <cell r="AV351">
            <v>364562.98335318005</v>
          </cell>
          <cell r="AW351">
            <v>6598.7133531800355</v>
          </cell>
          <cell r="AY351">
            <v>69603.64</v>
          </cell>
          <cell r="AZ351">
            <v>83524.37</v>
          </cell>
          <cell r="BA351">
            <v>0</v>
          </cell>
          <cell r="BB351">
            <v>0</v>
          </cell>
          <cell r="BC351">
            <v>21537.1</v>
          </cell>
          <cell r="BD351">
            <v>25844.52</v>
          </cell>
          <cell r="BE351">
            <v>109368.88799999999</v>
          </cell>
        </row>
        <row r="352">
          <cell r="C352">
            <v>8002</v>
          </cell>
          <cell r="D352" t="str">
            <v>IVRY PAUL BERT</v>
          </cell>
          <cell r="E352" t="str">
            <v>12 rue Paul Bert</v>
          </cell>
          <cell r="F352">
            <v>94200</v>
          </cell>
          <cell r="G352" t="str">
            <v>IVRY SUR SEINE</v>
          </cell>
          <cell r="K352">
            <v>255</v>
          </cell>
          <cell r="N352">
            <v>207</v>
          </cell>
          <cell r="O352">
            <v>31398.260000000002</v>
          </cell>
          <cell r="P352">
            <v>975.22641999999996</v>
          </cell>
          <cell r="Q352">
            <v>16362.381000000001</v>
          </cell>
          <cell r="S352">
            <v>1049.7419249999998</v>
          </cell>
          <cell r="AA352">
            <v>110.49914999999999</v>
          </cell>
          <cell r="AB352">
            <v>49896.108495000008</v>
          </cell>
          <cell r="AC352">
            <v>0</v>
          </cell>
          <cell r="AF352">
            <v>32373.486420000001</v>
          </cell>
          <cell r="AG352">
            <v>126.95</v>
          </cell>
          <cell r="AH352">
            <v>16362.381000000001</v>
          </cell>
          <cell r="AI352">
            <v>64.17</v>
          </cell>
          <cell r="AJ352">
            <v>0</v>
          </cell>
          <cell r="AK352" t="str">
            <v/>
          </cell>
          <cell r="AL352">
            <v>1049.7419249999998</v>
          </cell>
          <cell r="AM352">
            <v>5.07</v>
          </cell>
          <cell r="AN352">
            <v>110.49914999999999</v>
          </cell>
          <cell r="AO352">
            <v>0.43</v>
          </cell>
          <cell r="AP352">
            <v>49896.108495000008</v>
          </cell>
          <cell r="AQ352">
            <v>0</v>
          </cell>
          <cell r="AS352">
            <v>49634.270000000004</v>
          </cell>
          <cell r="AT352">
            <v>1069.0928676454498</v>
          </cell>
          <cell r="AU352">
            <v>112.5360913311</v>
          </cell>
          <cell r="AV352">
            <v>50815.898958976555</v>
          </cell>
          <cell r="AW352">
            <v>919.79046397654747</v>
          </cell>
          <cell r="AY352">
            <v>12408.57</v>
          </cell>
          <cell r="AZ352">
            <v>14890.28</v>
          </cell>
          <cell r="BA352">
            <v>267.27</v>
          </cell>
          <cell r="BB352">
            <v>320.72000000000003</v>
          </cell>
          <cell r="BC352">
            <v>28.13</v>
          </cell>
          <cell r="BD352">
            <v>33.76</v>
          </cell>
          <cell r="BE352">
            <v>15244.763999999999</v>
          </cell>
        </row>
        <row r="353">
          <cell r="C353">
            <v>8003</v>
          </cell>
          <cell r="D353" t="str">
            <v>23/25 RUE DE TANGER</v>
          </cell>
          <cell r="E353" t="str">
            <v>23-25 rue de Tanger</v>
          </cell>
          <cell r="F353">
            <v>75019</v>
          </cell>
          <cell r="G353" t="str">
            <v>PARIS</v>
          </cell>
          <cell r="K353">
            <v>74</v>
          </cell>
          <cell r="N353">
            <v>56</v>
          </cell>
          <cell r="Q353">
            <v>8062.5</v>
          </cell>
          <cell r="S353">
            <v>688</v>
          </cell>
          <cell r="AB353">
            <v>8750.5</v>
          </cell>
          <cell r="AC353">
            <v>407</v>
          </cell>
          <cell r="AF353">
            <v>0</v>
          </cell>
          <cell r="AG353" t="str">
            <v/>
          </cell>
          <cell r="AH353">
            <v>8062.5</v>
          </cell>
          <cell r="AI353">
            <v>108.95</v>
          </cell>
          <cell r="AJ353">
            <v>0</v>
          </cell>
          <cell r="AK353" t="str">
            <v/>
          </cell>
          <cell r="AL353">
            <v>688</v>
          </cell>
          <cell r="AM353">
            <v>12.29</v>
          </cell>
          <cell r="AN353">
            <v>0</v>
          </cell>
          <cell r="AO353" t="str">
            <v/>
          </cell>
          <cell r="AP353">
            <v>8750.5</v>
          </cell>
          <cell r="AQ353">
            <v>0</v>
          </cell>
          <cell r="AS353">
            <v>8062.5</v>
          </cell>
          <cell r="AT353">
            <v>688</v>
          </cell>
          <cell r="AU353">
            <v>0</v>
          </cell>
          <cell r="AV353">
            <v>8750.5</v>
          </cell>
          <cell r="AW353">
            <v>0</v>
          </cell>
          <cell r="AY353">
            <v>671.88</v>
          </cell>
          <cell r="BA353">
            <v>57.33</v>
          </cell>
          <cell r="BC353">
            <v>0</v>
          </cell>
          <cell r="BE353">
            <v>729.21</v>
          </cell>
        </row>
        <row r="354">
          <cell r="C354">
            <v>8005</v>
          </cell>
          <cell r="D354" t="str">
            <v>MATHIS</v>
          </cell>
          <cell r="E354" t="str">
            <v>19-23 rue Mathis // 30-34 rue Archereau</v>
          </cell>
          <cell r="F354">
            <v>75019</v>
          </cell>
          <cell r="G354" t="str">
            <v>PARIS</v>
          </cell>
          <cell r="H354">
            <v>2</v>
          </cell>
          <cell r="I354">
            <v>6</v>
          </cell>
          <cell r="J354" t="str">
            <v>9+9+9+15+15+15</v>
          </cell>
          <cell r="K354">
            <v>200</v>
          </cell>
          <cell r="L354">
            <v>13</v>
          </cell>
          <cell r="M354">
            <v>3</v>
          </cell>
          <cell r="N354">
            <v>190</v>
          </cell>
          <cell r="O354">
            <v>0</v>
          </cell>
          <cell r="P354">
            <v>0</v>
          </cell>
          <cell r="Q354">
            <v>0</v>
          </cell>
          <cell r="R354">
            <v>3421.56</v>
          </cell>
          <cell r="S354">
            <v>0</v>
          </cell>
          <cell r="T354">
            <v>0</v>
          </cell>
          <cell r="AA354">
            <v>0</v>
          </cell>
          <cell r="AB354">
            <v>3421.56</v>
          </cell>
          <cell r="AC354">
            <v>3106.5</v>
          </cell>
          <cell r="AF354">
            <v>0</v>
          </cell>
          <cell r="AG354" t="str">
            <v/>
          </cell>
          <cell r="AH354">
            <v>3421.56</v>
          </cell>
          <cell r="AI354">
            <v>17.11</v>
          </cell>
          <cell r="AJ354">
            <v>0</v>
          </cell>
          <cell r="AK354" t="str">
            <v/>
          </cell>
          <cell r="AL354">
            <v>0</v>
          </cell>
          <cell r="AM354" t="str">
            <v/>
          </cell>
          <cell r="AN354">
            <v>0</v>
          </cell>
          <cell r="AO354" t="str">
            <v/>
          </cell>
          <cell r="AP354">
            <v>3421.56</v>
          </cell>
          <cell r="AQ354">
            <v>0</v>
          </cell>
          <cell r="AS354">
            <v>3522.8582605571996</v>
          </cell>
          <cell r="AT354">
            <v>0</v>
          </cell>
          <cell r="AU354">
            <v>0</v>
          </cell>
          <cell r="AV354">
            <v>3522.8582605571996</v>
          </cell>
          <cell r="AW354">
            <v>101.29826055719968</v>
          </cell>
          <cell r="AY354">
            <v>880.71</v>
          </cell>
          <cell r="AZ354">
            <v>1056.8499999999999</v>
          </cell>
          <cell r="BA354">
            <v>0</v>
          </cell>
          <cell r="BB354">
            <v>0</v>
          </cell>
          <cell r="BC354">
            <v>0</v>
          </cell>
          <cell r="BD354">
            <v>0</v>
          </cell>
          <cell r="BE354">
            <v>1056.8520000000001</v>
          </cell>
        </row>
        <row r="355">
          <cell r="C355">
            <v>8006</v>
          </cell>
          <cell r="D355" t="str">
            <v>SORBIER</v>
          </cell>
          <cell r="E355" t="str">
            <v>16-18 rue des Plâtrières // 20-22 rue Sorbier // 70 rue des Panoyaux</v>
          </cell>
          <cell r="F355">
            <v>75020</v>
          </cell>
          <cell r="G355" t="str">
            <v>PARIS</v>
          </cell>
          <cell r="H355">
            <v>4</v>
          </cell>
          <cell r="I355">
            <v>4</v>
          </cell>
          <cell r="J355" t="str">
            <v>7+14+7+14</v>
          </cell>
          <cell r="K355">
            <v>263</v>
          </cell>
          <cell r="L355">
            <v>4</v>
          </cell>
          <cell r="M355">
            <v>5</v>
          </cell>
          <cell r="N355">
            <v>128</v>
          </cell>
          <cell r="O355">
            <v>34828.83</v>
          </cell>
          <cell r="P355">
            <v>2718.02</v>
          </cell>
          <cell r="Q355">
            <v>25884.29</v>
          </cell>
          <cell r="S355">
            <v>3853.15</v>
          </cell>
          <cell r="Z355">
            <v>5544</v>
          </cell>
          <cell r="AA355">
            <v>1232</v>
          </cell>
          <cell r="AB355">
            <v>74060.289999999994</v>
          </cell>
          <cell r="AC355">
            <v>3296.42</v>
          </cell>
          <cell r="AF355">
            <v>37546.85</v>
          </cell>
          <cell r="AG355">
            <v>142.76</v>
          </cell>
          <cell r="AH355">
            <v>25884.29</v>
          </cell>
          <cell r="AI355">
            <v>98.42</v>
          </cell>
          <cell r="AJ355">
            <v>0</v>
          </cell>
          <cell r="AK355" t="str">
            <v/>
          </cell>
          <cell r="AL355">
            <v>3853.15</v>
          </cell>
          <cell r="AM355">
            <v>30.1</v>
          </cell>
          <cell r="AN355">
            <v>6776</v>
          </cell>
          <cell r="AO355">
            <v>25.76</v>
          </cell>
          <cell r="AP355">
            <v>74060.289999999994</v>
          </cell>
          <cell r="AQ355">
            <v>0</v>
          </cell>
          <cell r="AS355">
            <v>63431.14</v>
          </cell>
          <cell r="AT355">
            <v>3853.15</v>
          </cell>
          <cell r="AU355">
            <v>6776</v>
          </cell>
          <cell r="AV355">
            <v>74060.289999999994</v>
          </cell>
          <cell r="AW355">
            <v>0</v>
          </cell>
          <cell r="AY355">
            <v>15857.79</v>
          </cell>
          <cell r="AZ355">
            <v>19029.349999999999</v>
          </cell>
          <cell r="BA355">
            <v>963.29</v>
          </cell>
          <cell r="BB355">
            <v>1155.95</v>
          </cell>
          <cell r="BC355">
            <v>1694</v>
          </cell>
          <cell r="BD355">
            <v>2032.8</v>
          </cell>
          <cell r="BE355">
            <v>22218.096000000001</v>
          </cell>
        </row>
        <row r="356">
          <cell r="C356">
            <v>8007</v>
          </cell>
          <cell r="D356" t="str">
            <v>IVRY VERDUN</v>
          </cell>
          <cell r="E356" t="str">
            <v>65 boulevard Hippolyte Marques</v>
          </cell>
          <cell r="F356">
            <v>94200</v>
          </cell>
          <cell r="G356" t="str">
            <v>IVRY SUR SEINE</v>
          </cell>
          <cell r="K356">
            <v>345</v>
          </cell>
          <cell r="N356">
            <v>357</v>
          </cell>
          <cell r="O356">
            <v>47434.880169999997</v>
          </cell>
          <cell r="P356">
            <v>2040.6184300000002</v>
          </cell>
          <cell r="Q356">
            <v>32724.762000000002</v>
          </cell>
          <cell r="S356">
            <v>4296</v>
          </cell>
          <cell r="AA356">
            <v>176.79863999999998</v>
          </cell>
          <cell r="AB356">
            <v>86673.059240000002</v>
          </cell>
          <cell r="AC356">
            <v>0</v>
          </cell>
          <cell r="AF356">
            <v>49475.498599999999</v>
          </cell>
          <cell r="AG356">
            <v>143.41</v>
          </cell>
          <cell r="AH356">
            <v>32724.762000000002</v>
          </cell>
          <cell r="AI356">
            <v>94.85</v>
          </cell>
          <cell r="AJ356">
            <v>0</v>
          </cell>
          <cell r="AK356" t="str">
            <v/>
          </cell>
          <cell r="AL356">
            <v>4296</v>
          </cell>
          <cell r="AM356">
            <v>12.03</v>
          </cell>
          <cell r="AN356">
            <v>176.79863999999998</v>
          </cell>
          <cell r="AO356">
            <v>0.51</v>
          </cell>
          <cell r="AP356">
            <v>86673.059240000002</v>
          </cell>
          <cell r="AQ356">
            <v>0</v>
          </cell>
          <cell r="AS356">
            <v>83715.540203900397</v>
          </cell>
          <cell r="AT356">
            <v>4375.1924640000007</v>
          </cell>
          <cell r="AU356">
            <v>180.05774612975998</v>
          </cell>
          <cell r="AV356">
            <v>88270.790414030169</v>
          </cell>
          <cell r="AW356">
            <v>1597.7311740301666</v>
          </cell>
          <cell r="AY356">
            <v>20928.89</v>
          </cell>
          <cell r="AZ356">
            <v>25114.67</v>
          </cell>
          <cell r="BA356">
            <v>1093.8</v>
          </cell>
          <cell r="BB356">
            <v>1312.56</v>
          </cell>
          <cell r="BC356">
            <v>45.01</v>
          </cell>
          <cell r="BD356">
            <v>54.01</v>
          </cell>
          <cell r="BE356">
            <v>26481.239999999994</v>
          </cell>
        </row>
        <row r="357">
          <cell r="C357">
            <v>8008</v>
          </cell>
          <cell r="D357" t="str">
            <v>CASCADES</v>
          </cell>
          <cell r="E357" t="str">
            <v>25-35 rue des Cascades // 26-30 rue de la Mare</v>
          </cell>
          <cell r="F357">
            <v>75020</v>
          </cell>
          <cell r="G357" t="str">
            <v>PARIS</v>
          </cell>
          <cell r="H357">
            <v>5</v>
          </cell>
          <cell r="I357">
            <v>5</v>
          </cell>
          <cell r="J357" t="str">
            <v>5+7+2+4+3+8+8</v>
          </cell>
          <cell r="K357">
            <v>121</v>
          </cell>
          <cell r="L357">
            <v>6</v>
          </cell>
          <cell r="M357">
            <v>7</v>
          </cell>
          <cell r="N357">
            <v>154</v>
          </cell>
          <cell r="R357">
            <v>2371.02</v>
          </cell>
          <cell r="S357">
            <v>2661.12</v>
          </cell>
          <cell r="Z357">
            <v>2112</v>
          </cell>
          <cell r="AA357">
            <v>1540</v>
          </cell>
          <cell r="AB357">
            <v>8684.14</v>
          </cell>
          <cell r="AC357">
            <v>486.51</v>
          </cell>
          <cell r="AF357">
            <v>0</v>
          </cell>
          <cell r="AG357" t="str">
            <v/>
          </cell>
          <cell r="AH357">
            <v>2371.02</v>
          </cell>
          <cell r="AI357">
            <v>19.600000000000001</v>
          </cell>
          <cell r="AJ357">
            <v>0</v>
          </cell>
          <cell r="AK357" t="str">
            <v/>
          </cell>
          <cell r="AL357">
            <v>2661.12</v>
          </cell>
          <cell r="AM357">
            <v>17.28</v>
          </cell>
          <cell r="AN357">
            <v>3652</v>
          </cell>
          <cell r="AO357">
            <v>30.18</v>
          </cell>
          <cell r="AP357">
            <v>8684.14</v>
          </cell>
          <cell r="AQ357">
            <v>0</v>
          </cell>
          <cell r="AS357">
            <v>2371.02</v>
          </cell>
          <cell r="AT357">
            <v>2661.12</v>
          </cell>
          <cell r="AU357">
            <v>3652</v>
          </cell>
          <cell r="AV357">
            <v>8684.14</v>
          </cell>
          <cell r="AW357">
            <v>0</v>
          </cell>
          <cell r="AY357">
            <v>592.76</v>
          </cell>
          <cell r="AZ357">
            <v>711.31</v>
          </cell>
          <cell r="BA357">
            <v>665.28</v>
          </cell>
          <cell r="BB357">
            <v>798.34</v>
          </cell>
          <cell r="BC357">
            <v>913</v>
          </cell>
          <cell r="BD357">
            <v>1095.5999999999999</v>
          </cell>
          <cell r="BE357">
            <v>2605.248</v>
          </cell>
        </row>
        <row r="358">
          <cell r="C358">
            <v>8009</v>
          </cell>
          <cell r="D358" t="str">
            <v>ATHIS MONS</v>
          </cell>
          <cell r="E358" t="str">
            <v>2-8 rue Clos Nollet // 3-7 rue Clos Nollet</v>
          </cell>
          <cell r="F358">
            <v>91200</v>
          </cell>
          <cell r="G358" t="str">
            <v>ATHIS MONS</v>
          </cell>
          <cell r="K358">
            <v>472</v>
          </cell>
          <cell r="M358">
            <v>3</v>
          </cell>
          <cell r="N358">
            <v>649</v>
          </cell>
          <cell r="O358">
            <v>76088.12999999999</v>
          </cell>
          <cell r="P358">
            <v>3241.8762000000006</v>
          </cell>
          <cell r="Q358">
            <v>54342.520000000004</v>
          </cell>
          <cell r="S358">
            <v>37557.660000000003</v>
          </cell>
          <cell r="AA358">
            <v>707.19455999999991</v>
          </cell>
          <cell r="AB358">
            <v>171937.38076</v>
          </cell>
          <cell r="AC358">
            <v>0</v>
          </cell>
          <cell r="AF358">
            <v>79330.006199999989</v>
          </cell>
          <cell r="AG358">
            <v>168.07</v>
          </cell>
          <cell r="AH358">
            <v>54342.520000000004</v>
          </cell>
          <cell r="AI358">
            <v>115.13</v>
          </cell>
          <cell r="AJ358">
            <v>0</v>
          </cell>
          <cell r="AK358" t="str">
            <v/>
          </cell>
          <cell r="AL358">
            <v>37557.660000000003</v>
          </cell>
          <cell r="AM358">
            <v>57.87</v>
          </cell>
          <cell r="AN358">
            <v>707.19455999999991</v>
          </cell>
          <cell r="AO358">
            <v>1.5</v>
          </cell>
          <cell r="AP358">
            <v>171937.38076</v>
          </cell>
          <cell r="AQ358">
            <v>0</v>
          </cell>
          <cell r="AS358">
            <v>136136.64554797081</v>
          </cell>
          <cell r="AT358">
            <v>38249.997904440002</v>
          </cell>
          <cell r="AU358">
            <v>720.23098451903991</v>
          </cell>
          <cell r="AV358">
            <v>175106.87443692985</v>
          </cell>
          <cell r="AW358">
            <v>3169.4936769298511</v>
          </cell>
          <cell r="AY358">
            <v>34034.160000000003</v>
          </cell>
          <cell r="AZ358">
            <v>40840.99</v>
          </cell>
          <cell r="BA358">
            <v>9562.5</v>
          </cell>
          <cell r="BB358">
            <v>11475</v>
          </cell>
          <cell r="BC358">
            <v>180.06</v>
          </cell>
          <cell r="BD358">
            <v>216.07</v>
          </cell>
          <cell r="BE358">
            <v>52532.063999999998</v>
          </cell>
        </row>
        <row r="359">
          <cell r="C359">
            <v>8010</v>
          </cell>
          <cell r="D359" t="str">
            <v>CRETEIL LACHARRIERE</v>
          </cell>
          <cell r="E359" t="str">
            <v>36 rue du Général Lacharrière</v>
          </cell>
          <cell r="F359">
            <v>94000</v>
          </cell>
          <cell r="G359" t="str">
            <v>CRETEIL</v>
          </cell>
          <cell r="K359">
            <v>170</v>
          </cell>
          <cell r="N359">
            <v>175</v>
          </cell>
          <cell r="O359">
            <v>22574.696400000001</v>
          </cell>
          <cell r="P359">
            <v>0</v>
          </cell>
          <cell r="Q359">
            <v>23442.8334</v>
          </cell>
          <cell r="S359">
            <v>5053.4944599999999</v>
          </cell>
          <cell r="AA359">
            <v>206.26508000000001</v>
          </cell>
          <cell r="AB359">
            <v>51277.289340000003</v>
          </cell>
          <cell r="AC359">
            <v>0</v>
          </cell>
          <cell r="AF359">
            <v>22574.696400000001</v>
          </cell>
          <cell r="AG359">
            <v>132.79</v>
          </cell>
          <cell r="AH359">
            <v>23442.8334</v>
          </cell>
          <cell r="AI359">
            <v>137.9</v>
          </cell>
          <cell r="AJ359">
            <v>0</v>
          </cell>
          <cell r="AK359" t="str">
            <v/>
          </cell>
          <cell r="AL359">
            <v>5053.4944599999999</v>
          </cell>
          <cell r="AM359">
            <v>28.88</v>
          </cell>
          <cell r="AN359">
            <v>206.26508000000001</v>
          </cell>
          <cell r="AO359">
            <v>1.21</v>
          </cell>
          <cell r="AP359">
            <v>51277.289340000003</v>
          </cell>
          <cell r="AQ359">
            <v>0</v>
          </cell>
          <cell r="AS359">
            <v>46865.816944333201</v>
          </cell>
          <cell r="AT359">
            <v>5146.6505768756406</v>
          </cell>
          <cell r="AU359">
            <v>210.06737048472002</v>
          </cell>
          <cell r="AV359">
            <v>52222.534891693562</v>
          </cell>
          <cell r="AW359">
            <v>945.24555169355881</v>
          </cell>
          <cell r="AY359">
            <v>11716.45</v>
          </cell>
          <cell r="AZ359">
            <v>14059.74</v>
          </cell>
          <cell r="BA359">
            <v>1286.6600000000001</v>
          </cell>
          <cell r="BB359">
            <v>1543.99</v>
          </cell>
          <cell r="BC359">
            <v>52.52</v>
          </cell>
          <cell r="BD359">
            <v>63.02</v>
          </cell>
          <cell r="BE359">
            <v>15666.756000000001</v>
          </cell>
        </row>
        <row r="360">
          <cell r="C360">
            <v>8011</v>
          </cell>
          <cell r="D360" t="str">
            <v>AMANDIERS</v>
          </cell>
          <cell r="E360" t="str">
            <v>78 rue des Amandiers</v>
          </cell>
          <cell r="F360">
            <v>75020</v>
          </cell>
          <cell r="G360" t="str">
            <v>PARIS</v>
          </cell>
          <cell r="H360">
            <v>1</v>
          </cell>
          <cell r="I360">
            <v>1</v>
          </cell>
          <cell r="J360">
            <v>7</v>
          </cell>
          <cell r="K360">
            <v>93</v>
          </cell>
          <cell r="L360">
            <v>4</v>
          </cell>
          <cell r="M360">
            <v>12</v>
          </cell>
          <cell r="N360">
            <v>0</v>
          </cell>
          <cell r="R360">
            <v>1372.69</v>
          </cell>
          <cell r="Z360">
            <v>1848</v>
          </cell>
          <cell r="AA360">
            <v>308</v>
          </cell>
          <cell r="AB360">
            <v>3528.69</v>
          </cell>
          <cell r="AC360">
            <v>197.69</v>
          </cell>
          <cell r="AF360">
            <v>0</v>
          </cell>
          <cell r="AG360" t="str">
            <v/>
          </cell>
          <cell r="AH360">
            <v>1372.69</v>
          </cell>
          <cell r="AI360">
            <v>14.76</v>
          </cell>
          <cell r="AJ360">
            <v>0</v>
          </cell>
          <cell r="AK360" t="str">
            <v/>
          </cell>
          <cell r="AL360">
            <v>0</v>
          </cell>
          <cell r="AM360" t="str">
            <v/>
          </cell>
          <cell r="AN360">
            <v>2156</v>
          </cell>
          <cell r="AO360">
            <v>23.18</v>
          </cell>
          <cell r="AP360">
            <v>3528.69</v>
          </cell>
          <cell r="AQ360">
            <v>0</v>
          </cell>
          <cell r="AS360">
            <v>1372.69</v>
          </cell>
          <cell r="AT360">
            <v>0</v>
          </cell>
          <cell r="AU360">
            <v>2156</v>
          </cell>
          <cell r="AV360">
            <v>3528.69</v>
          </cell>
          <cell r="AW360">
            <v>0</v>
          </cell>
          <cell r="AY360">
            <v>343.17</v>
          </cell>
          <cell r="AZ360">
            <v>411.8</v>
          </cell>
          <cell r="BA360">
            <v>0</v>
          </cell>
          <cell r="BB360">
            <v>0</v>
          </cell>
          <cell r="BC360">
            <v>539</v>
          </cell>
          <cell r="BD360">
            <v>646.79999999999995</v>
          </cell>
          <cell r="BE360">
            <v>1058.604</v>
          </cell>
        </row>
        <row r="361">
          <cell r="C361">
            <v>8012</v>
          </cell>
          <cell r="D361" t="str">
            <v>NEUVE DES BOULETS</v>
          </cell>
          <cell r="E361" t="str">
            <v>11-15 rue Neuve des Boulets</v>
          </cell>
          <cell r="F361">
            <v>75011</v>
          </cell>
          <cell r="G361" t="str">
            <v>PARIS</v>
          </cell>
          <cell r="H361">
            <v>1</v>
          </cell>
          <cell r="I361">
            <v>1</v>
          </cell>
          <cell r="J361">
            <v>8</v>
          </cell>
          <cell r="K361">
            <v>79</v>
          </cell>
          <cell r="L361">
            <v>2</v>
          </cell>
          <cell r="M361">
            <v>10</v>
          </cell>
          <cell r="N361">
            <v>72</v>
          </cell>
          <cell r="O361">
            <v>4080.1</v>
          </cell>
          <cell r="P361">
            <v>780.12</v>
          </cell>
          <cell r="R361">
            <v>1123.1099999999999</v>
          </cell>
          <cell r="S361">
            <v>1244.1600000000001</v>
          </cell>
          <cell r="Z361">
            <v>1584</v>
          </cell>
          <cell r="AA361">
            <v>308</v>
          </cell>
          <cell r="AB361">
            <v>9119.49</v>
          </cell>
          <cell r="AC361">
            <v>510.9</v>
          </cell>
          <cell r="AF361">
            <v>4860.22</v>
          </cell>
          <cell r="AG361">
            <v>61.52</v>
          </cell>
          <cell r="AH361">
            <v>1123.1099999999999</v>
          </cell>
          <cell r="AI361">
            <v>14.22</v>
          </cell>
          <cell r="AJ361">
            <v>0</v>
          </cell>
          <cell r="AK361" t="str">
            <v/>
          </cell>
          <cell r="AL361">
            <v>1244.1600000000001</v>
          </cell>
          <cell r="AM361">
            <v>17.28</v>
          </cell>
          <cell r="AN361">
            <v>1892</v>
          </cell>
          <cell r="AO361">
            <v>23.95</v>
          </cell>
          <cell r="AP361">
            <v>9119.49</v>
          </cell>
          <cell r="AQ361">
            <v>0</v>
          </cell>
          <cell r="AS361">
            <v>5983.33</v>
          </cell>
          <cell r="AT361">
            <v>1244.1600000000001</v>
          </cell>
          <cell r="AU361">
            <v>1892</v>
          </cell>
          <cell r="AV361">
            <v>9119.49</v>
          </cell>
          <cell r="AW361">
            <v>0</v>
          </cell>
          <cell r="AY361">
            <v>1495.83</v>
          </cell>
          <cell r="AZ361">
            <v>1795</v>
          </cell>
          <cell r="BA361">
            <v>311.04000000000002</v>
          </cell>
          <cell r="BB361">
            <v>373.25</v>
          </cell>
          <cell r="BC361">
            <v>473</v>
          </cell>
          <cell r="BD361">
            <v>567.6</v>
          </cell>
          <cell r="BE361">
            <v>2735.8439999999996</v>
          </cell>
        </row>
        <row r="362">
          <cell r="C362">
            <v>8015</v>
          </cell>
          <cell r="D362" t="str">
            <v>BEAUREGARD 2</v>
          </cell>
          <cell r="E362" t="str">
            <v>2 avenue du Parc</v>
          </cell>
          <cell r="F362">
            <v>78170</v>
          </cell>
          <cell r="G362" t="str">
            <v>LA CELLE SAINT CLOUD</v>
          </cell>
          <cell r="K362">
            <v>989</v>
          </cell>
          <cell r="M362">
            <v>5</v>
          </cell>
          <cell r="N362">
            <v>268</v>
          </cell>
          <cell r="O362">
            <v>147773.06</v>
          </cell>
          <cell r="Q362">
            <v>26077.599999999999</v>
          </cell>
          <cell r="S362">
            <v>2133.9299999999998</v>
          </cell>
          <cell r="V362">
            <v>24084.99</v>
          </cell>
          <cell r="W362">
            <v>11558.73</v>
          </cell>
          <cell r="X362">
            <v>2708.41</v>
          </cell>
          <cell r="Y362">
            <v>2483.5300000000002</v>
          </cell>
          <cell r="Z362">
            <v>11434.59</v>
          </cell>
          <cell r="AA362">
            <v>1523.48</v>
          </cell>
          <cell r="AB362">
            <v>229778.32</v>
          </cell>
          <cell r="AC362">
            <v>0</v>
          </cell>
          <cell r="AF362">
            <v>147773.06</v>
          </cell>
          <cell r="AG362">
            <v>149.41999999999999</v>
          </cell>
          <cell r="AH362">
            <v>26077.599999999999</v>
          </cell>
          <cell r="AI362">
            <v>26.37</v>
          </cell>
          <cell r="AJ362">
            <v>0</v>
          </cell>
          <cell r="AK362" t="str">
            <v/>
          </cell>
          <cell r="AL362">
            <v>2133.9299999999998</v>
          </cell>
          <cell r="AM362">
            <v>7.96</v>
          </cell>
          <cell r="AN362">
            <v>53793.73</v>
          </cell>
          <cell r="AO362">
            <v>54.39</v>
          </cell>
          <cell r="AP362">
            <v>229778.32</v>
          </cell>
          <cell r="AQ362">
            <v>0</v>
          </cell>
          <cell r="AS362">
            <v>177055.42306644001</v>
          </cell>
          <cell r="AT362">
            <v>2173.2668656199999</v>
          </cell>
          <cell r="AU362">
            <v>54785.363618820011</v>
          </cell>
          <cell r="AV362">
            <v>234014.05355088002</v>
          </cell>
          <cell r="AW362">
            <v>4235.733550880017</v>
          </cell>
          <cell r="AY362">
            <v>44263.86</v>
          </cell>
          <cell r="AZ362">
            <v>53116.63</v>
          </cell>
          <cell r="BA362">
            <v>543.32000000000005</v>
          </cell>
          <cell r="BB362">
            <v>651.98</v>
          </cell>
          <cell r="BC362">
            <v>13696.34</v>
          </cell>
          <cell r="BD362">
            <v>16435.61</v>
          </cell>
          <cell r="BE362">
            <v>70204.224000000002</v>
          </cell>
        </row>
        <row r="363">
          <cell r="C363">
            <v>8016</v>
          </cell>
          <cell r="D363" t="str">
            <v>VIGNEUX CROIX BLANCHE</v>
          </cell>
          <cell r="E363" t="str">
            <v>2 place Jean Moulin</v>
          </cell>
          <cell r="F363">
            <v>91270</v>
          </cell>
          <cell r="G363" t="str">
            <v>VIGNEUX SUR SEINE</v>
          </cell>
          <cell r="K363">
            <v>1555</v>
          </cell>
          <cell r="O363">
            <v>206876.18</v>
          </cell>
          <cell r="Q363">
            <v>16974.98</v>
          </cell>
          <cell r="V363">
            <v>20337.62</v>
          </cell>
          <cell r="W363">
            <v>41622.949999999997</v>
          </cell>
          <cell r="X363">
            <v>13558.41</v>
          </cell>
          <cell r="Z363">
            <v>29674.61</v>
          </cell>
          <cell r="AA363">
            <v>6779.21</v>
          </cell>
          <cell r="AB363">
            <v>335823.95999999996</v>
          </cell>
          <cell r="AC363">
            <v>0</v>
          </cell>
          <cell r="AF363">
            <v>206876.18</v>
          </cell>
          <cell r="AG363">
            <v>133.04</v>
          </cell>
          <cell r="AH363">
            <v>16974.98</v>
          </cell>
          <cell r="AI363">
            <v>10.92</v>
          </cell>
          <cell r="AJ363">
            <v>0</v>
          </cell>
          <cell r="AK363" t="str">
            <v/>
          </cell>
          <cell r="AL363">
            <v>0</v>
          </cell>
          <cell r="AM363" t="str">
            <v/>
          </cell>
          <cell r="AN363">
            <v>111972.8</v>
          </cell>
          <cell r="AO363">
            <v>72.010000000000005</v>
          </cell>
          <cell r="AP363">
            <v>335823.96</v>
          </cell>
          <cell r="AQ363">
            <v>0</v>
          </cell>
          <cell r="AS363">
            <v>227977.63228344003</v>
          </cell>
          <cell r="AT363">
            <v>0</v>
          </cell>
          <cell r="AU363">
            <v>114036.90659519999</v>
          </cell>
          <cell r="AV363">
            <v>342014.53887864004</v>
          </cell>
          <cell r="AW363">
            <v>6190.5788786400226</v>
          </cell>
          <cell r="AY363">
            <v>56994.41</v>
          </cell>
          <cell r="AZ363">
            <v>68393.289999999994</v>
          </cell>
          <cell r="BA363">
            <v>0</v>
          </cell>
          <cell r="BB363">
            <v>0</v>
          </cell>
          <cell r="BC363">
            <v>28509.23</v>
          </cell>
          <cell r="BD363">
            <v>34211.08</v>
          </cell>
          <cell r="BE363">
            <v>102604.368</v>
          </cell>
        </row>
        <row r="364">
          <cell r="C364">
            <v>8017</v>
          </cell>
          <cell r="D364" t="str">
            <v>ECOSSE</v>
          </cell>
          <cell r="E364" t="str">
            <v>4 rue d'Ecosse</v>
          </cell>
          <cell r="F364">
            <v>75005</v>
          </cell>
          <cell r="G364" t="str">
            <v>PARIS</v>
          </cell>
          <cell r="H364">
            <v>1</v>
          </cell>
          <cell r="I364">
            <v>1</v>
          </cell>
          <cell r="J364">
            <v>5</v>
          </cell>
          <cell r="K364">
            <v>5</v>
          </cell>
          <cell r="L364">
            <v>0</v>
          </cell>
          <cell r="M364">
            <v>1</v>
          </cell>
          <cell r="N364">
            <v>0</v>
          </cell>
          <cell r="O364">
            <v>1115.1099999999999</v>
          </cell>
          <cell r="Q364">
            <v>1115.1099999999999</v>
          </cell>
          <cell r="AA364">
            <v>34.475999999999999</v>
          </cell>
          <cell r="AB364">
            <v>2264.6959999999999</v>
          </cell>
          <cell r="AC364">
            <v>210</v>
          </cell>
          <cell r="AF364">
            <v>1115.1099999999999</v>
          </cell>
          <cell r="AG364">
            <v>223.02</v>
          </cell>
          <cell r="AH364">
            <v>1115.1099999999999</v>
          </cell>
          <cell r="AI364">
            <v>223.02</v>
          </cell>
          <cell r="AJ364">
            <v>0</v>
          </cell>
          <cell r="AK364" t="str">
            <v/>
          </cell>
          <cell r="AL364">
            <v>0</v>
          </cell>
          <cell r="AM364" t="str">
            <v/>
          </cell>
          <cell r="AN364">
            <v>34.475999999999999</v>
          </cell>
          <cell r="AO364">
            <v>6.9</v>
          </cell>
          <cell r="AP364">
            <v>2264.6959999999999</v>
          </cell>
          <cell r="AQ364">
            <v>0</v>
          </cell>
          <cell r="AS364">
            <v>2230.2199999999998</v>
          </cell>
          <cell r="AT364">
            <v>0</v>
          </cell>
          <cell r="AU364">
            <v>34.475999999999999</v>
          </cell>
          <cell r="AV364">
            <v>2264.6959999999999</v>
          </cell>
          <cell r="AW364">
            <v>0</v>
          </cell>
          <cell r="AY364">
            <v>557.55999999999995</v>
          </cell>
          <cell r="AZ364">
            <v>669.07</v>
          </cell>
          <cell r="BA364">
            <v>0</v>
          </cell>
          <cell r="BB364">
            <v>0</v>
          </cell>
          <cell r="BC364">
            <v>8.6199999999999992</v>
          </cell>
          <cell r="BD364">
            <v>10.34</v>
          </cell>
          <cell r="BE364">
            <v>679.41599999999994</v>
          </cell>
        </row>
        <row r="365">
          <cell r="C365">
            <v>8018</v>
          </cell>
          <cell r="D365" t="str">
            <v>LOSSERAND</v>
          </cell>
          <cell r="E365" t="str">
            <v>103 rue Raymond Losserand</v>
          </cell>
          <cell r="F365">
            <v>75014</v>
          </cell>
          <cell r="G365" t="str">
            <v>PARIS</v>
          </cell>
          <cell r="H365">
            <v>3</v>
          </cell>
          <cell r="I365">
            <v>3</v>
          </cell>
          <cell r="J365" t="str">
            <v>3+2+2</v>
          </cell>
          <cell r="K365">
            <v>13</v>
          </cell>
          <cell r="L365">
            <v>0</v>
          </cell>
          <cell r="M365">
            <v>1</v>
          </cell>
          <cell r="N365">
            <v>0</v>
          </cell>
          <cell r="O365">
            <v>3847.5999999999995</v>
          </cell>
          <cell r="Q365">
            <v>895.96</v>
          </cell>
          <cell r="AA365">
            <v>36.700000000000003</v>
          </cell>
          <cell r="AB365">
            <v>4780.2599999999993</v>
          </cell>
          <cell r="AC365">
            <v>276.5</v>
          </cell>
          <cell r="AF365">
            <v>3847.5999999999995</v>
          </cell>
          <cell r="AG365">
            <v>295.97000000000003</v>
          </cell>
          <cell r="AH365">
            <v>895.96</v>
          </cell>
          <cell r="AI365">
            <v>68.92</v>
          </cell>
          <cell r="AJ365">
            <v>0</v>
          </cell>
          <cell r="AK365" t="str">
            <v/>
          </cell>
          <cell r="AL365">
            <v>0</v>
          </cell>
          <cell r="AM365" t="str">
            <v/>
          </cell>
          <cell r="AN365">
            <v>36.700000000000003</v>
          </cell>
          <cell r="AO365">
            <v>2.82</v>
          </cell>
          <cell r="AP365">
            <v>4780.2599999999993</v>
          </cell>
          <cell r="AQ365">
            <v>0</v>
          </cell>
          <cell r="AS365">
            <v>4883.9972206971988</v>
          </cell>
          <cell r="AT365">
            <v>0</v>
          </cell>
          <cell r="AU365">
            <v>37.786535428999997</v>
          </cell>
          <cell r="AV365">
            <v>4921.7837561261986</v>
          </cell>
          <cell r="AW365">
            <v>141.52375612619926</v>
          </cell>
          <cell r="AY365">
            <v>1221</v>
          </cell>
          <cell r="AZ365">
            <v>1465.2</v>
          </cell>
          <cell r="BA365">
            <v>0</v>
          </cell>
          <cell r="BB365">
            <v>0</v>
          </cell>
          <cell r="BC365">
            <v>9.4499999999999993</v>
          </cell>
          <cell r="BD365">
            <v>11.34</v>
          </cell>
          <cell r="BE365">
            <v>1476.54</v>
          </cell>
        </row>
        <row r="366">
          <cell r="C366">
            <v>8019</v>
          </cell>
          <cell r="D366" t="str">
            <v>21 RUE GENERAL BEURET</v>
          </cell>
          <cell r="E366" t="str">
            <v>21 rue du Général Beuret</v>
          </cell>
          <cell r="F366">
            <v>75015</v>
          </cell>
          <cell r="G366" t="str">
            <v>PARIS</v>
          </cell>
          <cell r="H366">
            <v>1</v>
          </cell>
          <cell r="I366">
            <v>1</v>
          </cell>
          <cell r="J366">
            <v>3</v>
          </cell>
          <cell r="K366">
            <v>4</v>
          </cell>
          <cell r="L366">
            <v>0</v>
          </cell>
          <cell r="M366">
            <v>1</v>
          </cell>
          <cell r="N366">
            <v>0</v>
          </cell>
          <cell r="O366">
            <v>1159.2000000000003</v>
          </cell>
          <cell r="Q366">
            <v>651.55999999999995</v>
          </cell>
          <cell r="AA366">
            <v>11.3</v>
          </cell>
          <cell r="AB366">
            <v>1822.0600000000002</v>
          </cell>
          <cell r="AC366">
            <v>118.6</v>
          </cell>
          <cell r="AF366">
            <v>1159.2000000000003</v>
          </cell>
          <cell r="AG366">
            <v>289.8</v>
          </cell>
          <cell r="AH366">
            <v>651.55999999999995</v>
          </cell>
          <cell r="AI366">
            <v>162.88999999999999</v>
          </cell>
          <cell r="AJ366">
            <v>0</v>
          </cell>
          <cell r="AK366" t="str">
            <v/>
          </cell>
          <cell r="AL366">
            <v>0</v>
          </cell>
          <cell r="AM366" t="str">
            <v/>
          </cell>
          <cell r="AN366">
            <v>11.3</v>
          </cell>
          <cell r="AO366">
            <v>2.83</v>
          </cell>
          <cell r="AP366">
            <v>1822.0600000000002</v>
          </cell>
          <cell r="AQ366">
            <v>0</v>
          </cell>
          <cell r="AS366">
            <v>1864.3691251612001</v>
          </cell>
          <cell r="AT366">
            <v>0</v>
          </cell>
          <cell r="AU366">
            <v>11.634546330999999</v>
          </cell>
          <cell r="AV366">
            <v>1876.0036714922001</v>
          </cell>
          <cell r="AW366">
            <v>53.943671492199883</v>
          </cell>
          <cell r="AY366">
            <v>466.09</v>
          </cell>
          <cell r="AZ366">
            <v>559.30999999999995</v>
          </cell>
          <cell r="BA366">
            <v>0</v>
          </cell>
          <cell r="BB366">
            <v>0</v>
          </cell>
          <cell r="BC366">
            <v>2.91</v>
          </cell>
          <cell r="BD366">
            <v>3.49</v>
          </cell>
          <cell r="BE366">
            <v>562.79999999999995</v>
          </cell>
        </row>
        <row r="367">
          <cell r="C367">
            <v>8020</v>
          </cell>
          <cell r="D367" t="str">
            <v>SAINT- ANDRE DES ARTS</v>
          </cell>
          <cell r="E367" t="str">
            <v>48 rue Saint-André des Arts</v>
          </cell>
          <cell r="F367">
            <v>75006</v>
          </cell>
          <cell r="G367" t="str">
            <v>PARIS</v>
          </cell>
          <cell r="H367">
            <v>1</v>
          </cell>
          <cell r="I367">
            <v>1</v>
          </cell>
          <cell r="J367">
            <v>5</v>
          </cell>
          <cell r="K367">
            <v>5</v>
          </cell>
          <cell r="L367">
            <v>0</v>
          </cell>
          <cell r="M367">
            <v>2</v>
          </cell>
          <cell r="N367">
            <v>0</v>
          </cell>
          <cell r="O367">
            <v>1503.96</v>
          </cell>
          <cell r="Q367">
            <v>893.38</v>
          </cell>
          <cell r="AA367">
            <v>14.1</v>
          </cell>
          <cell r="AB367">
            <v>2411.44</v>
          </cell>
          <cell r="AC367">
            <v>148.75</v>
          </cell>
          <cell r="AF367">
            <v>1503.96</v>
          </cell>
          <cell r="AG367">
            <v>300.79000000000002</v>
          </cell>
          <cell r="AH367">
            <v>893.38</v>
          </cell>
          <cell r="AI367">
            <v>178.68</v>
          </cell>
          <cell r="AJ367">
            <v>0</v>
          </cell>
          <cell r="AK367" t="str">
            <v/>
          </cell>
          <cell r="AL367">
            <v>0</v>
          </cell>
          <cell r="AM367" t="str">
            <v/>
          </cell>
          <cell r="AN367">
            <v>14.1</v>
          </cell>
          <cell r="AO367">
            <v>2.82</v>
          </cell>
          <cell r="AP367">
            <v>2411.44</v>
          </cell>
          <cell r="AQ367">
            <v>0</v>
          </cell>
          <cell r="AS367">
            <v>2468.3153363858</v>
          </cell>
          <cell r="AT367">
            <v>0</v>
          </cell>
          <cell r="AU367">
            <v>14.517442766999999</v>
          </cell>
          <cell r="AV367">
            <v>2482.8327791528</v>
          </cell>
          <cell r="AW367">
            <v>71.392779152799903</v>
          </cell>
          <cell r="AY367">
            <v>617.08000000000004</v>
          </cell>
          <cell r="AZ367">
            <v>740.5</v>
          </cell>
          <cell r="BA367">
            <v>0</v>
          </cell>
          <cell r="BB367">
            <v>0</v>
          </cell>
          <cell r="BC367">
            <v>3.63</v>
          </cell>
          <cell r="BD367">
            <v>4.3600000000000003</v>
          </cell>
          <cell r="BE367">
            <v>744.85199999999998</v>
          </cell>
        </row>
        <row r="368">
          <cell r="C368">
            <v>8021</v>
          </cell>
          <cell r="D368" t="str">
            <v>ALIBERT</v>
          </cell>
          <cell r="E368" t="str">
            <v>20-22  rue Alibert</v>
          </cell>
          <cell r="F368">
            <v>75010</v>
          </cell>
          <cell r="G368" t="str">
            <v>PARIS</v>
          </cell>
          <cell r="H368">
            <v>1</v>
          </cell>
          <cell r="I368">
            <v>1</v>
          </cell>
          <cell r="J368">
            <v>6</v>
          </cell>
          <cell r="K368">
            <v>23</v>
          </cell>
          <cell r="L368">
            <v>0</v>
          </cell>
          <cell r="M368">
            <v>1</v>
          </cell>
          <cell r="N368">
            <v>0</v>
          </cell>
          <cell r="Q368">
            <v>3900.6</v>
          </cell>
          <cell r="Z368">
            <v>528</v>
          </cell>
          <cell r="AA368">
            <v>154</v>
          </cell>
          <cell r="AB368">
            <v>4582.6000000000004</v>
          </cell>
          <cell r="AC368">
            <v>256.73</v>
          </cell>
          <cell r="AF368">
            <v>0</v>
          </cell>
          <cell r="AG368" t="str">
            <v/>
          </cell>
          <cell r="AH368">
            <v>3900.6</v>
          </cell>
          <cell r="AI368">
            <v>169.59</v>
          </cell>
          <cell r="AJ368">
            <v>0</v>
          </cell>
          <cell r="AK368" t="str">
            <v/>
          </cell>
          <cell r="AL368">
            <v>0</v>
          </cell>
          <cell r="AM368" t="str">
            <v/>
          </cell>
          <cell r="AN368">
            <v>682</v>
          </cell>
          <cell r="AO368">
            <v>29.65</v>
          </cell>
          <cell r="AP368">
            <v>4582.6000000000004</v>
          </cell>
          <cell r="AQ368">
            <v>0</v>
          </cell>
          <cell r="AS368">
            <v>3900.6</v>
          </cell>
          <cell r="AT368">
            <v>0</v>
          </cell>
          <cell r="AU368">
            <v>682</v>
          </cell>
          <cell r="AV368">
            <v>4582.6000000000004</v>
          </cell>
          <cell r="AW368">
            <v>0</v>
          </cell>
          <cell r="AY368">
            <v>975.15</v>
          </cell>
          <cell r="AZ368">
            <v>1170.18</v>
          </cell>
          <cell r="BA368">
            <v>0</v>
          </cell>
          <cell r="BB368">
            <v>0</v>
          </cell>
          <cell r="BC368">
            <v>170.5</v>
          </cell>
          <cell r="BD368">
            <v>204.6</v>
          </cell>
          <cell r="BE368">
            <v>1374.78</v>
          </cell>
        </row>
        <row r="369">
          <cell r="C369">
            <v>8022</v>
          </cell>
          <cell r="D369" t="str">
            <v>SAMPAIX</v>
          </cell>
          <cell r="E369" t="str">
            <v>49 rue Lucien Sampaix</v>
          </cell>
          <cell r="F369">
            <v>75010</v>
          </cell>
          <cell r="G369" t="str">
            <v>PARIS</v>
          </cell>
          <cell r="H369">
            <v>1</v>
          </cell>
          <cell r="I369">
            <v>1</v>
          </cell>
          <cell r="J369">
            <v>6</v>
          </cell>
          <cell r="K369">
            <v>14</v>
          </cell>
          <cell r="L369">
            <v>1</v>
          </cell>
          <cell r="M369">
            <v>2</v>
          </cell>
          <cell r="N369">
            <v>0</v>
          </cell>
          <cell r="Q369">
            <v>2808</v>
          </cell>
          <cell r="Z369">
            <v>264</v>
          </cell>
          <cell r="AA369">
            <v>77</v>
          </cell>
          <cell r="AB369">
            <v>3149</v>
          </cell>
          <cell r="AC369">
            <v>176.41</v>
          </cell>
          <cell r="AF369">
            <v>0</v>
          </cell>
          <cell r="AG369" t="str">
            <v/>
          </cell>
          <cell r="AH369">
            <v>2808</v>
          </cell>
          <cell r="AI369">
            <v>200.57</v>
          </cell>
          <cell r="AJ369">
            <v>0</v>
          </cell>
          <cell r="AK369" t="str">
            <v/>
          </cell>
          <cell r="AL369">
            <v>0</v>
          </cell>
          <cell r="AM369" t="str">
            <v/>
          </cell>
          <cell r="AN369">
            <v>341</v>
          </cell>
          <cell r="AO369">
            <v>24.36</v>
          </cell>
          <cell r="AP369">
            <v>3149</v>
          </cell>
          <cell r="AQ369">
            <v>0</v>
          </cell>
          <cell r="AS369">
            <v>2808</v>
          </cell>
          <cell r="AT369">
            <v>0</v>
          </cell>
          <cell r="AU369">
            <v>341</v>
          </cell>
          <cell r="AV369">
            <v>3149</v>
          </cell>
          <cell r="AW369">
            <v>0</v>
          </cell>
          <cell r="AY369">
            <v>702</v>
          </cell>
          <cell r="AZ369">
            <v>842.4</v>
          </cell>
          <cell r="BA369">
            <v>0</v>
          </cell>
          <cell r="BB369">
            <v>0</v>
          </cell>
          <cell r="BC369">
            <v>85.25</v>
          </cell>
          <cell r="BD369">
            <v>102.3</v>
          </cell>
          <cell r="BE369">
            <v>944.69999999999993</v>
          </cell>
        </row>
        <row r="370">
          <cell r="C370">
            <v>8023</v>
          </cell>
          <cell r="D370" t="str">
            <v>VALMY</v>
          </cell>
          <cell r="E370" t="str">
            <v>143 quai de Valmy</v>
          </cell>
          <cell r="F370">
            <v>75010</v>
          </cell>
          <cell r="G370" t="str">
            <v>PARIS</v>
          </cell>
          <cell r="H370">
            <v>3</v>
          </cell>
          <cell r="I370">
            <v>1</v>
          </cell>
          <cell r="J370" t="str">
            <v>5+5+6</v>
          </cell>
          <cell r="K370">
            <v>34</v>
          </cell>
          <cell r="L370">
            <v>0</v>
          </cell>
          <cell r="M370">
            <v>2</v>
          </cell>
          <cell r="N370">
            <v>0</v>
          </cell>
          <cell r="Q370">
            <v>4743.1296000000011</v>
          </cell>
          <cell r="Z370">
            <v>792</v>
          </cell>
          <cell r="AA370">
            <v>231</v>
          </cell>
          <cell r="AB370">
            <v>5766.1296000000011</v>
          </cell>
          <cell r="AC370">
            <v>323.02999999999997</v>
          </cell>
          <cell r="AF370">
            <v>0</v>
          </cell>
          <cell r="AG370" t="str">
            <v/>
          </cell>
          <cell r="AH370">
            <v>4743.1296000000011</v>
          </cell>
          <cell r="AI370">
            <v>139.5</v>
          </cell>
          <cell r="AJ370">
            <v>0</v>
          </cell>
          <cell r="AK370" t="str">
            <v/>
          </cell>
          <cell r="AL370">
            <v>0</v>
          </cell>
          <cell r="AM370" t="str">
            <v/>
          </cell>
          <cell r="AN370">
            <v>1023</v>
          </cell>
          <cell r="AO370">
            <v>30.09</v>
          </cell>
          <cell r="AP370">
            <v>5766.1296000000011</v>
          </cell>
          <cell r="AQ370">
            <v>0</v>
          </cell>
          <cell r="AS370">
            <v>4743.1296000000011</v>
          </cell>
          <cell r="AT370">
            <v>0</v>
          </cell>
          <cell r="AU370">
            <v>1023</v>
          </cell>
          <cell r="AV370">
            <v>5766.1296000000011</v>
          </cell>
          <cell r="AW370">
            <v>0</v>
          </cell>
          <cell r="AY370">
            <v>1185.78</v>
          </cell>
          <cell r="AZ370">
            <v>1422.94</v>
          </cell>
          <cell r="BA370">
            <v>0</v>
          </cell>
          <cell r="BB370">
            <v>0</v>
          </cell>
          <cell r="BC370">
            <v>255.75</v>
          </cell>
          <cell r="BD370">
            <v>306.89999999999998</v>
          </cell>
          <cell r="BE370">
            <v>1729.836</v>
          </cell>
        </row>
        <row r="371">
          <cell r="C371">
            <v>8024</v>
          </cell>
          <cell r="D371" t="str">
            <v>1 RUE DE TURENNE</v>
          </cell>
          <cell r="E371" t="str">
            <v>1 Rue de Turenne</v>
          </cell>
          <cell r="F371">
            <v>75004</v>
          </cell>
          <cell r="G371" t="str">
            <v>PARIS</v>
          </cell>
          <cell r="K371">
            <v>11</v>
          </cell>
          <cell r="N371">
            <v>0</v>
          </cell>
          <cell r="O371">
            <v>4285</v>
          </cell>
          <cell r="P371">
            <v>1070</v>
          </cell>
          <cell r="Q371">
            <v>3429</v>
          </cell>
          <cell r="AB371">
            <v>8784</v>
          </cell>
          <cell r="AC371">
            <v>416</v>
          </cell>
          <cell r="AF371">
            <v>5355</v>
          </cell>
          <cell r="AG371">
            <v>486.82</v>
          </cell>
          <cell r="AH371">
            <v>3429</v>
          </cell>
          <cell r="AI371">
            <v>311.73</v>
          </cell>
          <cell r="AJ371">
            <v>0</v>
          </cell>
          <cell r="AK371" t="str">
            <v/>
          </cell>
          <cell r="AL371">
            <v>0</v>
          </cell>
          <cell r="AM371" t="str">
            <v/>
          </cell>
          <cell r="AN371">
            <v>0</v>
          </cell>
          <cell r="AO371" t="str">
            <v/>
          </cell>
          <cell r="AP371">
            <v>8784</v>
          </cell>
          <cell r="AQ371">
            <v>0</v>
          </cell>
          <cell r="AS371">
            <v>8784</v>
          </cell>
          <cell r="AT371">
            <v>0</v>
          </cell>
          <cell r="AU371">
            <v>0</v>
          </cell>
          <cell r="AV371">
            <v>8784</v>
          </cell>
          <cell r="AW371">
            <v>0</v>
          </cell>
          <cell r="AY371">
            <v>732</v>
          </cell>
          <cell r="BA371">
            <v>0</v>
          </cell>
          <cell r="BC371">
            <v>0</v>
          </cell>
          <cell r="BE371">
            <v>732</v>
          </cell>
        </row>
        <row r="372">
          <cell r="C372">
            <v>8026</v>
          </cell>
          <cell r="D372" t="str">
            <v>PASSAGE BRADY</v>
          </cell>
          <cell r="E372" t="str">
            <v>33-33 bis boulevard de Strasbourg // 59 passage Brady</v>
          </cell>
          <cell r="F372">
            <v>75010</v>
          </cell>
          <cell r="G372" t="str">
            <v>PARIS</v>
          </cell>
          <cell r="H372">
            <v>1</v>
          </cell>
          <cell r="I372">
            <v>1</v>
          </cell>
          <cell r="J372">
            <v>4</v>
          </cell>
          <cell r="K372">
            <v>6</v>
          </cell>
          <cell r="L372">
            <v>0</v>
          </cell>
          <cell r="M372">
            <v>1</v>
          </cell>
          <cell r="N372">
            <v>0</v>
          </cell>
          <cell r="O372">
            <v>2022.4828800000003</v>
          </cell>
          <cell r="Q372">
            <v>823.68000000000018</v>
          </cell>
          <cell r="Z372">
            <v>264</v>
          </cell>
          <cell r="AA372">
            <v>77</v>
          </cell>
          <cell r="AB372">
            <v>3187.1628800000003</v>
          </cell>
          <cell r="AC372">
            <v>178.55</v>
          </cell>
          <cell r="AF372">
            <v>2022.4828800000003</v>
          </cell>
          <cell r="AG372">
            <v>337.08</v>
          </cell>
          <cell r="AH372">
            <v>823.68000000000018</v>
          </cell>
          <cell r="AI372">
            <v>137.28</v>
          </cell>
          <cell r="AJ372">
            <v>0</v>
          </cell>
          <cell r="AK372" t="str">
            <v/>
          </cell>
          <cell r="AL372">
            <v>0</v>
          </cell>
          <cell r="AM372" t="str">
            <v/>
          </cell>
          <cell r="AN372">
            <v>341</v>
          </cell>
          <cell r="AO372">
            <v>56.83</v>
          </cell>
          <cell r="AP372">
            <v>3187.1628800000003</v>
          </cell>
          <cell r="AQ372">
            <v>0</v>
          </cell>
          <cell r="AS372">
            <v>2846.1628800000003</v>
          </cell>
          <cell r="AT372">
            <v>0</v>
          </cell>
          <cell r="AU372">
            <v>341</v>
          </cell>
          <cell r="AV372">
            <v>3187.1628800000003</v>
          </cell>
          <cell r="AW372">
            <v>0</v>
          </cell>
          <cell r="AY372">
            <v>711.54</v>
          </cell>
          <cell r="AZ372">
            <v>853.85</v>
          </cell>
          <cell r="BA372">
            <v>0</v>
          </cell>
          <cell r="BB372">
            <v>0</v>
          </cell>
          <cell r="BC372">
            <v>85.25</v>
          </cell>
          <cell r="BD372">
            <v>102.3</v>
          </cell>
          <cell r="BE372">
            <v>956.14799999999991</v>
          </cell>
        </row>
        <row r="373">
          <cell r="C373">
            <v>8027</v>
          </cell>
          <cell r="D373" t="str">
            <v>COURCELLES</v>
          </cell>
          <cell r="E373" t="str">
            <v>228 rue de Courcelles</v>
          </cell>
          <cell r="F373">
            <v>75017</v>
          </cell>
          <cell r="G373" t="str">
            <v>PARIS</v>
          </cell>
          <cell r="H373">
            <v>5</v>
          </cell>
          <cell r="I373">
            <v>5</v>
          </cell>
          <cell r="J373" t="str">
            <v>11+8+9+12+10</v>
          </cell>
          <cell r="K373">
            <v>145</v>
          </cell>
          <cell r="L373">
            <v>9</v>
          </cell>
          <cell r="M373">
            <v>14</v>
          </cell>
          <cell r="N373">
            <v>146</v>
          </cell>
          <cell r="O373">
            <v>17034.17401303181</v>
          </cell>
          <cell r="P373">
            <v>2810.2721349175931</v>
          </cell>
          <cell r="Q373">
            <v>12801.686469911843</v>
          </cell>
          <cell r="R373">
            <v>3839.68</v>
          </cell>
          <cell r="S373">
            <v>2477.8842468378689</v>
          </cell>
          <cell r="T373">
            <v>0</v>
          </cell>
          <cell r="AA373">
            <v>408.9</v>
          </cell>
          <cell r="AB373">
            <v>39372.596864699117</v>
          </cell>
          <cell r="AC373">
            <v>2028.01</v>
          </cell>
          <cell r="AF373">
            <v>19844.446147949402</v>
          </cell>
          <cell r="AG373">
            <v>136.86000000000001</v>
          </cell>
          <cell r="AH373">
            <v>16641.366469911842</v>
          </cell>
          <cell r="AI373">
            <v>114.77</v>
          </cell>
          <cell r="AJ373">
            <v>0</v>
          </cell>
          <cell r="AK373" t="str">
            <v/>
          </cell>
          <cell r="AL373">
            <v>2477.8842468378689</v>
          </cell>
          <cell r="AM373">
            <v>16.97</v>
          </cell>
          <cell r="AN373">
            <v>408.9</v>
          </cell>
          <cell r="AO373">
            <v>2.82</v>
          </cell>
          <cell r="AP373">
            <v>39372.596864699117</v>
          </cell>
          <cell r="AQ373">
            <v>0</v>
          </cell>
          <cell r="AS373">
            <v>37566.006843070005</v>
          </cell>
          <cell r="AT373">
            <v>2551.2441657247987</v>
          </cell>
          <cell r="AU373">
            <v>421.00584024299997</v>
          </cell>
          <cell r="AV373">
            <v>40538.256849037803</v>
          </cell>
          <cell r="AW373">
            <v>1165.6599843386866</v>
          </cell>
          <cell r="AY373">
            <v>9391.5</v>
          </cell>
          <cell r="AZ373">
            <v>11269.8</v>
          </cell>
          <cell r="BA373">
            <v>637.80999999999995</v>
          </cell>
          <cell r="BB373">
            <v>765.37</v>
          </cell>
          <cell r="BC373">
            <v>105.25</v>
          </cell>
          <cell r="BD373">
            <v>126.3</v>
          </cell>
          <cell r="BE373">
            <v>12161.472</v>
          </cell>
        </row>
        <row r="374">
          <cell r="C374">
            <v>8028</v>
          </cell>
          <cell r="D374" t="str">
            <v>PONTCANAL</v>
          </cell>
          <cell r="E374" t="str">
            <v>16 RUE DES ECLUSES ST MARTIN</v>
          </cell>
          <cell r="F374">
            <v>75010</v>
          </cell>
          <cell r="G374" t="str">
            <v>PARIS</v>
          </cell>
          <cell r="K374">
            <v>188</v>
          </cell>
          <cell r="N374">
            <v>191</v>
          </cell>
          <cell r="O374">
            <v>66986</v>
          </cell>
          <cell r="P374">
            <v>5796</v>
          </cell>
          <cell r="Q374">
            <v>10460</v>
          </cell>
          <cell r="R374">
            <v>1743</v>
          </cell>
          <cell r="S374">
            <v>1151</v>
          </cell>
          <cell r="AB374">
            <v>86136</v>
          </cell>
          <cell r="AC374">
            <v>3874</v>
          </cell>
          <cell r="AF374">
            <v>72782</v>
          </cell>
          <cell r="AG374">
            <v>387.14</v>
          </cell>
          <cell r="AH374">
            <v>12203</v>
          </cell>
          <cell r="AI374">
            <v>64.91</v>
          </cell>
          <cell r="AJ374">
            <v>0</v>
          </cell>
          <cell r="AK374" t="str">
            <v/>
          </cell>
          <cell r="AL374">
            <v>1151</v>
          </cell>
          <cell r="AM374">
            <v>6.03</v>
          </cell>
          <cell r="AN374">
            <v>0</v>
          </cell>
          <cell r="AO374" t="str">
            <v/>
          </cell>
          <cell r="AP374">
            <v>86136</v>
          </cell>
          <cell r="AQ374">
            <v>0</v>
          </cell>
          <cell r="AS374">
            <v>84985</v>
          </cell>
          <cell r="AT374">
            <v>1151</v>
          </cell>
          <cell r="AU374">
            <v>0</v>
          </cell>
          <cell r="AV374">
            <v>86136</v>
          </cell>
          <cell r="AW374">
            <v>0</v>
          </cell>
          <cell r="AY374">
            <v>7082.08</v>
          </cell>
          <cell r="BA374">
            <v>95.92</v>
          </cell>
          <cell r="BC374">
            <v>0</v>
          </cell>
          <cell r="BE374">
            <v>7178</v>
          </cell>
        </row>
        <row r="375">
          <cell r="C375">
            <v>8029</v>
          </cell>
          <cell r="D375" t="str">
            <v>MONTIGNY</v>
          </cell>
          <cell r="E375" t="str">
            <v>6 rue Albert Camus</v>
          </cell>
          <cell r="F375">
            <v>75010</v>
          </cell>
          <cell r="G375" t="str">
            <v>PARIS</v>
          </cell>
          <cell r="K375">
            <v>45</v>
          </cell>
          <cell r="N375">
            <v>77</v>
          </cell>
          <cell r="Q375">
            <v>4585</v>
          </cell>
          <cell r="R375">
            <v>691</v>
          </cell>
          <cell r="S375">
            <v>275</v>
          </cell>
          <cell r="AB375">
            <v>5551</v>
          </cell>
          <cell r="AC375">
            <v>314.60000000000002</v>
          </cell>
          <cell r="AF375">
            <v>0</v>
          </cell>
          <cell r="AG375" t="str">
            <v/>
          </cell>
          <cell r="AH375">
            <v>5276</v>
          </cell>
          <cell r="AI375">
            <v>117.24</v>
          </cell>
          <cell r="AJ375">
            <v>0</v>
          </cell>
          <cell r="AK375" t="str">
            <v/>
          </cell>
          <cell r="AL375">
            <v>275</v>
          </cell>
          <cell r="AM375">
            <v>3.57</v>
          </cell>
          <cell r="AN375">
            <v>0</v>
          </cell>
          <cell r="AO375" t="str">
            <v/>
          </cell>
          <cell r="AP375">
            <v>5551</v>
          </cell>
          <cell r="AQ375">
            <v>0</v>
          </cell>
          <cell r="AS375">
            <v>5276</v>
          </cell>
          <cell r="AT375">
            <v>275</v>
          </cell>
          <cell r="AU375">
            <v>0</v>
          </cell>
          <cell r="AV375">
            <v>5551</v>
          </cell>
          <cell r="AW375">
            <v>0</v>
          </cell>
          <cell r="AY375">
            <v>439.67</v>
          </cell>
          <cell r="BA375">
            <v>22.92</v>
          </cell>
          <cell r="BC375">
            <v>0</v>
          </cell>
          <cell r="BE375">
            <v>462.59000000000003</v>
          </cell>
        </row>
        <row r="376">
          <cell r="C376">
            <v>8030</v>
          </cell>
          <cell r="D376" t="str">
            <v>MONT-LOUIS</v>
          </cell>
          <cell r="E376" t="str">
            <v>4  rue Mont-Louis</v>
          </cell>
          <cell r="F376">
            <v>75011</v>
          </cell>
          <cell r="G376" t="str">
            <v>PARIS</v>
          </cell>
          <cell r="K376">
            <v>9</v>
          </cell>
          <cell r="N376">
            <v>0</v>
          </cell>
          <cell r="O376">
            <v>3002</v>
          </cell>
          <cell r="Q376">
            <v>1287</v>
          </cell>
          <cell r="AB376">
            <v>4289</v>
          </cell>
          <cell r="AC376">
            <v>190</v>
          </cell>
          <cell r="AF376">
            <v>3002</v>
          </cell>
          <cell r="AG376">
            <v>333.56</v>
          </cell>
          <cell r="AH376">
            <v>1287</v>
          </cell>
          <cell r="AI376">
            <v>143</v>
          </cell>
          <cell r="AJ376">
            <v>0</v>
          </cell>
          <cell r="AK376" t="str">
            <v/>
          </cell>
          <cell r="AL376">
            <v>0</v>
          </cell>
          <cell r="AM376" t="str">
            <v/>
          </cell>
          <cell r="AN376">
            <v>0</v>
          </cell>
          <cell r="AO376" t="str">
            <v/>
          </cell>
          <cell r="AP376">
            <v>4289</v>
          </cell>
          <cell r="AQ376">
            <v>0</v>
          </cell>
          <cell r="AS376">
            <v>4289</v>
          </cell>
          <cell r="AT376">
            <v>0</v>
          </cell>
          <cell r="AU376">
            <v>0</v>
          </cell>
          <cell r="AV376">
            <v>4289</v>
          </cell>
          <cell r="AW376">
            <v>0</v>
          </cell>
          <cell r="AY376">
            <v>357.42</v>
          </cell>
          <cell r="BA376">
            <v>0</v>
          </cell>
          <cell r="BC376">
            <v>0</v>
          </cell>
          <cell r="BE376">
            <v>357.42</v>
          </cell>
        </row>
        <row r="377">
          <cell r="C377">
            <v>8031</v>
          </cell>
          <cell r="D377" t="str">
            <v>SAINT SEBASTIEN</v>
          </cell>
          <cell r="E377" t="str">
            <v>11- 11 bis passage Saint-Sébastien</v>
          </cell>
          <cell r="F377">
            <v>75011</v>
          </cell>
          <cell r="G377" t="str">
            <v>PARIS</v>
          </cell>
          <cell r="H377">
            <v>1</v>
          </cell>
          <cell r="I377">
            <v>1</v>
          </cell>
          <cell r="J377">
            <v>5</v>
          </cell>
          <cell r="K377">
            <v>12</v>
          </cell>
          <cell r="L377">
            <v>1</v>
          </cell>
          <cell r="M377">
            <v>2</v>
          </cell>
          <cell r="N377">
            <v>7</v>
          </cell>
          <cell r="O377">
            <v>1744.1063999999999</v>
          </cell>
          <cell r="P377">
            <v>271.44</v>
          </cell>
          <cell r="Q377">
            <v>651.45600000000002</v>
          </cell>
          <cell r="S377">
            <v>140.31359999999998</v>
          </cell>
          <cell r="Z377">
            <v>264</v>
          </cell>
          <cell r="AA377">
            <v>77</v>
          </cell>
          <cell r="AB377">
            <v>3148.3159999999998</v>
          </cell>
          <cell r="AC377">
            <v>176.38</v>
          </cell>
          <cell r="AF377">
            <v>2015.5463999999999</v>
          </cell>
          <cell r="AG377">
            <v>167.96</v>
          </cell>
          <cell r="AH377">
            <v>651.45600000000002</v>
          </cell>
          <cell r="AI377">
            <v>54.29</v>
          </cell>
          <cell r="AJ377">
            <v>0</v>
          </cell>
          <cell r="AK377" t="str">
            <v/>
          </cell>
          <cell r="AL377">
            <v>140.31359999999998</v>
          </cell>
          <cell r="AM377">
            <v>20.04</v>
          </cell>
          <cell r="AN377">
            <v>341</v>
          </cell>
          <cell r="AO377">
            <v>28.42</v>
          </cell>
          <cell r="AP377">
            <v>3148.3159999999998</v>
          </cell>
          <cell r="AQ377">
            <v>0</v>
          </cell>
          <cell r="AS377">
            <v>2667.0023999999999</v>
          </cell>
          <cell r="AT377">
            <v>140.31359999999998</v>
          </cell>
          <cell r="AU377">
            <v>341</v>
          </cell>
          <cell r="AV377">
            <v>3148.3159999999998</v>
          </cell>
          <cell r="AW377">
            <v>0</v>
          </cell>
          <cell r="AY377">
            <v>666.75</v>
          </cell>
          <cell r="AZ377">
            <v>800.1</v>
          </cell>
          <cell r="BA377">
            <v>35.08</v>
          </cell>
          <cell r="BB377">
            <v>42.1</v>
          </cell>
          <cell r="BC377">
            <v>85.25</v>
          </cell>
          <cell r="BD377">
            <v>102.3</v>
          </cell>
          <cell r="BE377">
            <v>944.49599999999998</v>
          </cell>
        </row>
        <row r="378">
          <cell r="C378">
            <v>8032</v>
          </cell>
          <cell r="D378" t="str">
            <v>COLIGNY</v>
          </cell>
          <cell r="E378" t="str">
            <v>1/5/7 rue Albert Camus</v>
          </cell>
          <cell r="F378">
            <v>75010</v>
          </cell>
          <cell r="G378" t="str">
            <v>PARIS</v>
          </cell>
          <cell r="K378">
            <v>96</v>
          </cell>
          <cell r="N378">
            <v>115</v>
          </cell>
          <cell r="Q378">
            <v>7973</v>
          </cell>
          <cell r="R378">
            <v>996</v>
          </cell>
          <cell r="S378">
            <v>399</v>
          </cell>
          <cell r="AB378">
            <v>9368</v>
          </cell>
          <cell r="AC378">
            <v>488.8</v>
          </cell>
          <cell r="AF378">
            <v>0</v>
          </cell>
          <cell r="AG378" t="str">
            <v/>
          </cell>
          <cell r="AH378">
            <v>8969</v>
          </cell>
          <cell r="AI378">
            <v>93.43</v>
          </cell>
          <cell r="AJ378">
            <v>0</v>
          </cell>
          <cell r="AK378" t="str">
            <v/>
          </cell>
          <cell r="AL378">
            <v>399</v>
          </cell>
          <cell r="AM378">
            <v>3.47</v>
          </cell>
          <cell r="AN378">
            <v>0</v>
          </cell>
          <cell r="AO378" t="str">
            <v/>
          </cell>
          <cell r="AP378">
            <v>9368</v>
          </cell>
          <cell r="AQ378">
            <v>0</v>
          </cell>
          <cell r="AS378">
            <v>8969</v>
          </cell>
          <cell r="AT378">
            <v>399</v>
          </cell>
          <cell r="AU378">
            <v>0</v>
          </cell>
          <cell r="AV378">
            <v>9368</v>
          </cell>
          <cell r="AW378">
            <v>0</v>
          </cell>
          <cell r="AY378">
            <v>747.42</v>
          </cell>
          <cell r="BA378">
            <v>33.25</v>
          </cell>
          <cell r="BC378">
            <v>0</v>
          </cell>
          <cell r="BE378">
            <v>780.67</v>
          </cell>
        </row>
        <row r="379">
          <cell r="C379">
            <v>8033</v>
          </cell>
          <cell r="D379" t="str">
            <v>LOURMEL</v>
          </cell>
          <cell r="E379" t="str">
            <v>63 rue de Lourmel</v>
          </cell>
          <cell r="F379">
            <v>75015</v>
          </cell>
          <cell r="G379" t="str">
            <v>PARIS</v>
          </cell>
          <cell r="H379">
            <v>1</v>
          </cell>
          <cell r="I379">
            <v>1</v>
          </cell>
          <cell r="J379">
            <v>7</v>
          </cell>
          <cell r="K379">
            <v>24</v>
          </cell>
          <cell r="L379">
            <v>1</v>
          </cell>
          <cell r="M379">
            <v>2</v>
          </cell>
          <cell r="N379">
            <v>25</v>
          </cell>
          <cell r="Q379">
            <v>2688.4</v>
          </cell>
          <cell r="S379">
            <v>756.96</v>
          </cell>
          <cell r="AA379">
            <v>67.7</v>
          </cell>
          <cell r="AB379">
            <v>3513.06</v>
          </cell>
          <cell r="AC379">
            <v>163</v>
          </cell>
          <cell r="AF379">
            <v>0</v>
          </cell>
          <cell r="AG379" t="str">
            <v/>
          </cell>
          <cell r="AH379">
            <v>2688.4</v>
          </cell>
          <cell r="AI379">
            <v>112.02</v>
          </cell>
          <cell r="AJ379">
            <v>0</v>
          </cell>
          <cell r="AK379" t="str">
            <v/>
          </cell>
          <cell r="AL379">
            <v>756.96</v>
          </cell>
          <cell r="AM379">
            <v>30.28</v>
          </cell>
          <cell r="AN379">
            <v>67.7</v>
          </cell>
          <cell r="AO379">
            <v>2.82</v>
          </cell>
          <cell r="AP379">
            <v>3513.06</v>
          </cell>
          <cell r="AQ379">
            <v>0</v>
          </cell>
          <cell r="AS379">
            <v>2767.992420908</v>
          </cell>
          <cell r="AT379">
            <v>779.37045935519996</v>
          </cell>
          <cell r="AU379">
            <v>69.704317399000004</v>
          </cell>
          <cell r="AV379">
            <v>3617.0671976622002</v>
          </cell>
          <cell r="AW379">
            <v>104.00719766220027</v>
          </cell>
          <cell r="AY379">
            <v>692</v>
          </cell>
          <cell r="AZ379">
            <v>830.4</v>
          </cell>
          <cell r="BA379">
            <v>194.84</v>
          </cell>
          <cell r="BB379">
            <v>233.81</v>
          </cell>
          <cell r="BC379">
            <v>17.43</v>
          </cell>
          <cell r="BD379">
            <v>20.92</v>
          </cell>
          <cell r="BE379">
            <v>1085.124</v>
          </cell>
        </row>
        <row r="380">
          <cell r="C380">
            <v>8034</v>
          </cell>
          <cell r="D380" t="str">
            <v>SAMBLANCAY</v>
          </cell>
          <cell r="E380" t="str">
            <v>5/7/9 rue Louis Blanc</v>
          </cell>
          <cell r="F380">
            <v>75010</v>
          </cell>
          <cell r="G380" t="str">
            <v>PARIS</v>
          </cell>
          <cell r="K380">
            <v>106</v>
          </cell>
          <cell r="N380">
            <v>108</v>
          </cell>
          <cell r="O380">
            <v>25328</v>
          </cell>
          <cell r="P380">
            <v>1054</v>
          </cell>
          <cell r="Q380">
            <v>5804</v>
          </cell>
          <cell r="R380">
            <v>791</v>
          </cell>
          <cell r="S380">
            <v>327</v>
          </cell>
          <cell r="AB380">
            <v>33304</v>
          </cell>
          <cell r="AC380">
            <v>1640.6</v>
          </cell>
          <cell r="AF380">
            <v>26382</v>
          </cell>
          <cell r="AG380">
            <v>248.89</v>
          </cell>
          <cell r="AH380">
            <v>6595</v>
          </cell>
          <cell r="AI380">
            <v>62.22</v>
          </cell>
          <cell r="AJ380">
            <v>0</v>
          </cell>
          <cell r="AK380" t="str">
            <v/>
          </cell>
          <cell r="AL380">
            <v>327</v>
          </cell>
          <cell r="AM380">
            <v>3.03</v>
          </cell>
          <cell r="AN380">
            <v>0</v>
          </cell>
          <cell r="AO380" t="str">
            <v/>
          </cell>
          <cell r="AP380">
            <v>33304</v>
          </cell>
          <cell r="AQ380">
            <v>0</v>
          </cell>
          <cell r="AS380">
            <v>32977</v>
          </cell>
          <cell r="AT380">
            <v>327</v>
          </cell>
          <cell r="AU380">
            <v>0</v>
          </cell>
          <cell r="AV380">
            <v>33304</v>
          </cell>
          <cell r="AW380">
            <v>0</v>
          </cell>
          <cell r="AY380">
            <v>2748.08</v>
          </cell>
          <cell r="BA380">
            <v>27.25</v>
          </cell>
          <cell r="BC380">
            <v>0</v>
          </cell>
          <cell r="BE380">
            <v>2775.33</v>
          </cell>
        </row>
        <row r="381">
          <cell r="C381">
            <v>8035</v>
          </cell>
          <cell r="D381" t="str">
            <v>VILLA ST CHARLES</v>
          </cell>
          <cell r="E381" t="str">
            <v>10-12-14 villa Saint-Charles</v>
          </cell>
          <cell r="F381">
            <v>75015</v>
          </cell>
          <cell r="G381" t="str">
            <v>PARIS</v>
          </cell>
          <cell r="H381">
            <v>2</v>
          </cell>
          <cell r="I381">
            <v>2</v>
          </cell>
          <cell r="J381" t="str">
            <v>5+5+4</v>
          </cell>
          <cell r="K381">
            <v>23</v>
          </cell>
          <cell r="L381">
            <v>2</v>
          </cell>
          <cell r="M381">
            <v>2</v>
          </cell>
          <cell r="N381">
            <v>33</v>
          </cell>
          <cell r="Q381">
            <v>2688.4</v>
          </cell>
          <cell r="S381">
            <v>937.19999999999993</v>
          </cell>
          <cell r="AA381">
            <v>64.900000000000006</v>
          </cell>
          <cell r="AB381">
            <v>3690.5</v>
          </cell>
          <cell r="AC381">
            <v>163</v>
          </cell>
          <cell r="AF381">
            <v>0</v>
          </cell>
          <cell r="AG381" t="str">
            <v/>
          </cell>
          <cell r="AH381">
            <v>2688.4</v>
          </cell>
          <cell r="AI381">
            <v>116.89</v>
          </cell>
          <cell r="AJ381">
            <v>0</v>
          </cell>
          <cell r="AK381" t="str">
            <v/>
          </cell>
          <cell r="AL381">
            <v>937.19999999999993</v>
          </cell>
          <cell r="AM381">
            <v>28.4</v>
          </cell>
          <cell r="AN381">
            <v>64.900000000000006</v>
          </cell>
          <cell r="AO381">
            <v>2.82</v>
          </cell>
          <cell r="AP381">
            <v>3690.5</v>
          </cell>
          <cell r="AQ381">
            <v>0</v>
          </cell>
          <cell r="AS381">
            <v>2767.992420908</v>
          </cell>
          <cell r="AT381">
            <v>964.94662136399984</v>
          </cell>
          <cell r="AU381">
            <v>66.821420962999994</v>
          </cell>
          <cell r="AV381">
            <v>3799.7604632349999</v>
          </cell>
          <cell r="AW381">
            <v>109.26046323499986</v>
          </cell>
          <cell r="AY381">
            <v>692</v>
          </cell>
          <cell r="AZ381">
            <v>830.4</v>
          </cell>
          <cell r="BA381">
            <v>241.24</v>
          </cell>
          <cell r="BB381">
            <v>289.49</v>
          </cell>
          <cell r="BC381">
            <v>16.71</v>
          </cell>
          <cell r="BD381">
            <v>20.05</v>
          </cell>
          <cell r="BE381">
            <v>1139.94</v>
          </cell>
        </row>
        <row r="382">
          <cell r="C382">
            <v>8036</v>
          </cell>
          <cell r="D382" t="str">
            <v>ARCUEIL - ROLI</v>
          </cell>
          <cell r="E382" t="str">
            <v>4-10 rue d'Arcueil</v>
          </cell>
          <cell r="F382">
            <v>75014</v>
          </cell>
          <cell r="G382" t="str">
            <v>PARIS</v>
          </cell>
          <cell r="H382">
            <v>3</v>
          </cell>
          <cell r="I382">
            <v>3</v>
          </cell>
          <cell r="J382" t="str">
            <v>4+5+5</v>
          </cell>
          <cell r="K382">
            <v>38</v>
          </cell>
          <cell r="L382">
            <v>3</v>
          </cell>
          <cell r="M382">
            <v>5</v>
          </cell>
          <cell r="N382">
            <v>110</v>
          </cell>
          <cell r="R382">
            <v>896.8</v>
          </cell>
          <cell r="S382">
            <v>2435.36</v>
          </cell>
          <cell r="AA382">
            <v>107.2</v>
          </cell>
          <cell r="AB382">
            <v>3439.3599999999997</v>
          </cell>
          <cell r="AC382">
            <v>221.29</v>
          </cell>
          <cell r="AF382">
            <v>0</v>
          </cell>
          <cell r="AG382" t="str">
            <v/>
          </cell>
          <cell r="AH382">
            <v>896.8</v>
          </cell>
          <cell r="AI382">
            <v>23.6</v>
          </cell>
          <cell r="AJ382">
            <v>0</v>
          </cell>
          <cell r="AK382" t="str">
            <v/>
          </cell>
          <cell r="AL382">
            <v>2435.36</v>
          </cell>
          <cell r="AM382">
            <v>22.14</v>
          </cell>
          <cell r="AN382">
            <v>107.2</v>
          </cell>
          <cell r="AO382">
            <v>2.82</v>
          </cell>
          <cell r="AP382">
            <v>3439.3599999999997</v>
          </cell>
          <cell r="AQ382">
            <v>0</v>
          </cell>
          <cell r="AS382">
            <v>923.35054421599989</v>
          </cell>
          <cell r="AT382">
            <v>2507.4609515632001</v>
          </cell>
          <cell r="AU382">
            <v>110.373749264</v>
          </cell>
          <cell r="AV382">
            <v>3541.1852450431998</v>
          </cell>
          <cell r="AW382">
            <v>101.82524504320008</v>
          </cell>
          <cell r="AY382">
            <v>230.84</v>
          </cell>
          <cell r="AZ382">
            <v>277.01</v>
          </cell>
          <cell r="BA382">
            <v>626.87</v>
          </cell>
          <cell r="BB382">
            <v>752.24</v>
          </cell>
          <cell r="BC382">
            <v>27.59</v>
          </cell>
          <cell r="BD382">
            <v>33.11</v>
          </cell>
          <cell r="BE382">
            <v>1062.3600000000001</v>
          </cell>
        </row>
        <row r="383">
          <cell r="C383">
            <v>8037</v>
          </cell>
          <cell r="D383" t="str">
            <v>ALBERT THOMAS</v>
          </cell>
          <cell r="E383" t="str">
            <v>34 rue Albert Thomas</v>
          </cell>
          <cell r="F383">
            <v>75010</v>
          </cell>
          <cell r="G383" t="str">
            <v>PARIS</v>
          </cell>
          <cell r="H383">
            <v>2</v>
          </cell>
          <cell r="I383">
            <v>2</v>
          </cell>
          <cell r="J383" t="str">
            <v>6+5</v>
          </cell>
          <cell r="K383">
            <v>22</v>
          </cell>
          <cell r="L383">
            <v>1</v>
          </cell>
          <cell r="M383">
            <v>3</v>
          </cell>
          <cell r="N383">
            <v>0</v>
          </cell>
          <cell r="O383">
            <v>3235.3956000000007</v>
          </cell>
          <cell r="P383">
            <v>390.06000000000006</v>
          </cell>
          <cell r="Q383">
            <v>1248.1920000000002</v>
          </cell>
          <cell r="Z383">
            <v>528</v>
          </cell>
          <cell r="AA383">
            <v>154</v>
          </cell>
          <cell r="AB383">
            <v>5555.6476000000011</v>
          </cell>
          <cell r="AC383">
            <v>311.24</v>
          </cell>
          <cell r="AF383">
            <v>3625.4556000000007</v>
          </cell>
          <cell r="AG383">
            <v>164.79</v>
          </cell>
          <cell r="AH383">
            <v>1248.1920000000002</v>
          </cell>
          <cell r="AI383">
            <v>56.74</v>
          </cell>
          <cell r="AJ383">
            <v>0</v>
          </cell>
          <cell r="AK383" t="str">
            <v/>
          </cell>
          <cell r="AL383">
            <v>0</v>
          </cell>
          <cell r="AM383" t="str">
            <v/>
          </cell>
          <cell r="AN383">
            <v>682</v>
          </cell>
          <cell r="AO383">
            <v>31</v>
          </cell>
          <cell r="AP383">
            <v>5555.6476000000011</v>
          </cell>
          <cell r="AQ383">
            <v>0</v>
          </cell>
          <cell r="AS383">
            <v>4873.6476000000011</v>
          </cell>
          <cell r="AT383">
            <v>0</v>
          </cell>
          <cell r="AU383">
            <v>682</v>
          </cell>
          <cell r="AV383">
            <v>5555.6476000000011</v>
          </cell>
          <cell r="AW383">
            <v>0</v>
          </cell>
          <cell r="AY383">
            <v>1218.4100000000001</v>
          </cell>
          <cell r="AZ383">
            <v>1462.09</v>
          </cell>
          <cell r="BA383">
            <v>0</v>
          </cell>
          <cell r="BB383">
            <v>0</v>
          </cell>
          <cell r="BC383">
            <v>170.5</v>
          </cell>
          <cell r="BD383">
            <v>204.6</v>
          </cell>
          <cell r="BE383">
            <v>1666.692</v>
          </cell>
        </row>
        <row r="384">
          <cell r="C384">
            <v>8038</v>
          </cell>
          <cell r="D384" t="str">
            <v>RUE DES MARAICHERS</v>
          </cell>
          <cell r="E384" t="str">
            <v>66 rue des Maraîchers</v>
          </cell>
          <cell r="F384">
            <v>75020</v>
          </cell>
          <cell r="G384" t="str">
            <v>PARIS</v>
          </cell>
          <cell r="K384">
            <v>14</v>
          </cell>
          <cell r="N384">
            <v>14</v>
          </cell>
          <cell r="O384">
            <v>4985.1000000000004</v>
          </cell>
          <cell r="P384">
            <v>770.96</v>
          </cell>
          <cell r="Q384">
            <v>1028.67</v>
          </cell>
          <cell r="S384">
            <v>716.44</v>
          </cell>
          <cell r="AB384">
            <v>7501.17</v>
          </cell>
          <cell r="AC384">
            <v>379</v>
          </cell>
          <cell r="AF384">
            <v>5756.06</v>
          </cell>
          <cell r="AG384">
            <v>411.15</v>
          </cell>
          <cell r="AH384">
            <v>1028.67</v>
          </cell>
          <cell r="AI384">
            <v>73.48</v>
          </cell>
          <cell r="AJ384">
            <v>0</v>
          </cell>
          <cell r="AK384" t="str">
            <v/>
          </cell>
          <cell r="AL384">
            <v>716.44</v>
          </cell>
          <cell r="AM384">
            <v>51.17</v>
          </cell>
          <cell r="AN384">
            <v>0</v>
          </cell>
          <cell r="AO384" t="str">
            <v/>
          </cell>
          <cell r="AP384">
            <v>7501.17</v>
          </cell>
          <cell r="AQ384">
            <v>0</v>
          </cell>
          <cell r="AS384">
            <v>6784.7300000000005</v>
          </cell>
          <cell r="AT384">
            <v>716.44</v>
          </cell>
          <cell r="AU384">
            <v>0</v>
          </cell>
          <cell r="AV384">
            <v>7501.17</v>
          </cell>
          <cell r="AW384">
            <v>0</v>
          </cell>
          <cell r="AY384">
            <v>565.39</v>
          </cell>
          <cell r="BA384">
            <v>59.7</v>
          </cell>
          <cell r="BC384">
            <v>0</v>
          </cell>
          <cell r="BE384">
            <v>625.09</v>
          </cell>
        </row>
        <row r="385">
          <cell r="C385">
            <v>8039</v>
          </cell>
          <cell r="D385" t="str">
            <v>RUE POUCHET</v>
          </cell>
          <cell r="E385" t="str">
            <v>39 rue Pouchet</v>
          </cell>
          <cell r="F385">
            <v>75017</v>
          </cell>
          <cell r="G385" t="str">
            <v>PARIS</v>
          </cell>
          <cell r="K385">
            <v>17</v>
          </cell>
          <cell r="N385">
            <v>17</v>
          </cell>
          <cell r="O385">
            <v>7305.41</v>
          </cell>
          <cell r="Q385">
            <v>2444.12</v>
          </cell>
          <cell r="S385">
            <v>224.93</v>
          </cell>
          <cell r="AB385">
            <v>9974.4599999999991</v>
          </cell>
          <cell r="AC385">
            <v>463</v>
          </cell>
          <cell r="AF385">
            <v>7305.41</v>
          </cell>
          <cell r="AG385">
            <v>429.73</v>
          </cell>
          <cell r="AH385">
            <v>2444.12</v>
          </cell>
          <cell r="AI385">
            <v>143.77000000000001</v>
          </cell>
          <cell r="AJ385">
            <v>0</v>
          </cell>
          <cell r="AK385" t="str">
            <v/>
          </cell>
          <cell r="AL385">
            <v>224.93</v>
          </cell>
          <cell r="AM385">
            <v>13.23</v>
          </cell>
          <cell r="AN385">
            <v>0</v>
          </cell>
          <cell r="AO385" t="str">
            <v/>
          </cell>
          <cell r="AP385">
            <v>9974.4599999999991</v>
          </cell>
          <cell r="AQ385">
            <v>0</v>
          </cell>
          <cell r="AS385">
            <v>9749.5299999999988</v>
          </cell>
          <cell r="AT385">
            <v>224.93</v>
          </cell>
          <cell r="AU385">
            <v>0</v>
          </cell>
          <cell r="AV385">
            <v>9974.4599999999991</v>
          </cell>
          <cell r="AW385">
            <v>0</v>
          </cell>
          <cell r="AY385">
            <v>812.46</v>
          </cell>
          <cell r="BA385">
            <v>18.739999999999998</v>
          </cell>
          <cell r="BC385">
            <v>0</v>
          </cell>
          <cell r="BE385">
            <v>831.2</v>
          </cell>
        </row>
        <row r="386">
          <cell r="C386">
            <v>8040</v>
          </cell>
          <cell r="D386" t="str">
            <v>ERNESTINE-ORAN</v>
          </cell>
          <cell r="E386" t="str">
            <v>15-17 rue Ernestine // 4-4 bis rue d'Oran</v>
          </cell>
          <cell r="F386">
            <v>75018</v>
          </cell>
          <cell r="G386" t="str">
            <v>PARIS</v>
          </cell>
          <cell r="H386">
            <v>5</v>
          </cell>
          <cell r="I386">
            <v>5</v>
          </cell>
          <cell r="J386" t="str">
            <v>5+3+5+4+4</v>
          </cell>
          <cell r="K386">
            <v>63</v>
          </cell>
          <cell r="L386">
            <v>4</v>
          </cell>
          <cell r="M386">
            <v>7</v>
          </cell>
          <cell r="N386">
            <v>86</v>
          </cell>
          <cell r="O386">
            <v>16160.04</v>
          </cell>
          <cell r="P386">
            <v>1630.2</v>
          </cell>
          <cell r="Q386">
            <v>5865.6</v>
          </cell>
          <cell r="R386">
            <v>2932.8</v>
          </cell>
          <cell r="S386">
            <v>1742.36</v>
          </cell>
          <cell r="AA386">
            <v>177.7</v>
          </cell>
          <cell r="AB386">
            <v>28508.700000000004</v>
          </cell>
          <cell r="AC386">
            <v>1345</v>
          </cell>
          <cell r="AF386">
            <v>17790.240000000002</v>
          </cell>
          <cell r="AG386">
            <v>282.38</v>
          </cell>
          <cell r="AH386">
            <v>8798.4000000000015</v>
          </cell>
          <cell r="AI386">
            <v>139.66</v>
          </cell>
          <cell r="AJ386">
            <v>0</v>
          </cell>
          <cell r="AK386" t="str">
            <v/>
          </cell>
          <cell r="AL386">
            <v>1742.36</v>
          </cell>
          <cell r="AM386">
            <v>20.260000000000002</v>
          </cell>
          <cell r="AN386">
            <v>177.7</v>
          </cell>
          <cell r="AO386">
            <v>2.82</v>
          </cell>
          <cell r="AP386">
            <v>28508.700000000004</v>
          </cell>
          <cell r="AQ386">
            <v>0</v>
          </cell>
          <cell r="AS386">
            <v>27375.819819316799</v>
          </cell>
          <cell r="AT386">
            <v>1793.9440836531999</v>
          </cell>
          <cell r="AU386">
            <v>182.96096309899997</v>
          </cell>
          <cell r="AV386">
            <v>29352.724866069002</v>
          </cell>
          <cell r="AW386">
            <v>844.02486606899765</v>
          </cell>
          <cell r="AY386">
            <v>6843.95</v>
          </cell>
          <cell r="AZ386">
            <v>8212.74</v>
          </cell>
          <cell r="BA386">
            <v>448.49</v>
          </cell>
          <cell r="BB386">
            <v>538.19000000000005</v>
          </cell>
          <cell r="BC386">
            <v>45.74</v>
          </cell>
          <cell r="BD386">
            <v>54.89</v>
          </cell>
          <cell r="BE386">
            <v>8805.8159999999989</v>
          </cell>
        </row>
        <row r="387">
          <cell r="C387">
            <v>8041</v>
          </cell>
          <cell r="D387" t="str">
            <v>RUE DUTOT</v>
          </cell>
          <cell r="E387" t="str">
            <v>84 rue Dutot</v>
          </cell>
          <cell r="F387">
            <v>75015</v>
          </cell>
          <cell r="G387" t="str">
            <v>PARIS</v>
          </cell>
          <cell r="H387">
            <v>1</v>
          </cell>
          <cell r="I387">
            <v>1</v>
          </cell>
          <cell r="J387">
            <v>7</v>
          </cell>
          <cell r="K387">
            <v>18</v>
          </cell>
          <cell r="L387">
            <v>1</v>
          </cell>
          <cell r="M387">
            <v>2</v>
          </cell>
          <cell r="N387">
            <v>12</v>
          </cell>
          <cell r="O387">
            <v>3685.2799999999993</v>
          </cell>
          <cell r="P387">
            <v>244.92</v>
          </cell>
          <cell r="Q387">
            <v>1467.53</v>
          </cell>
          <cell r="S387">
            <v>776.64</v>
          </cell>
          <cell r="AA387">
            <v>50.8</v>
          </cell>
          <cell r="AB387">
            <v>6225.17</v>
          </cell>
          <cell r="AC387">
            <v>328.57</v>
          </cell>
          <cell r="AF387">
            <v>3930.1999999999994</v>
          </cell>
          <cell r="AG387">
            <v>218.34</v>
          </cell>
          <cell r="AH387">
            <v>1467.53</v>
          </cell>
          <cell r="AI387">
            <v>81.53</v>
          </cell>
          <cell r="AJ387">
            <v>0</v>
          </cell>
          <cell r="AK387" t="str">
            <v/>
          </cell>
          <cell r="AL387">
            <v>776.64</v>
          </cell>
          <cell r="AM387">
            <v>64.72</v>
          </cell>
          <cell r="AN387">
            <v>50.8</v>
          </cell>
          <cell r="AO387">
            <v>2.82</v>
          </cell>
          <cell r="AP387">
            <v>6225.17</v>
          </cell>
          <cell r="AQ387">
            <v>0</v>
          </cell>
          <cell r="AS387">
            <v>5557.5344926750986</v>
          </cell>
          <cell r="AT387">
            <v>799.63310287679997</v>
          </cell>
          <cell r="AU387">
            <v>52.303978195999996</v>
          </cell>
          <cell r="AV387">
            <v>6409.4715737478982</v>
          </cell>
          <cell r="AW387">
            <v>184.30157374789815</v>
          </cell>
          <cell r="AY387">
            <v>1389.38</v>
          </cell>
          <cell r="AZ387">
            <v>1667.26</v>
          </cell>
          <cell r="BA387">
            <v>199.91</v>
          </cell>
          <cell r="BB387">
            <v>239.89</v>
          </cell>
          <cell r="BC387">
            <v>13.08</v>
          </cell>
          <cell r="BD387">
            <v>15.7</v>
          </cell>
          <cell r="BE387">
            <v>1922.8440000000001</v>
          </cell>
        </row>
        <row r="388">
          <cell r="C388">
            <v>8042</v>
          </cell>
          <cell r="D388" t="str">
            <v>13/15 VILLA SAINT-CHARLES</v>
          </cell>
          <cell r="E388" t="str">
            <v>13-15 villa Saint-Charles</v>
          </cell>
          <cell r="F388">
            <v>75015</v>
          </cell>
          <cell r="G388" t="str">
            <v>PARIS</v>
          </cell>
          <cell r="H388">
            <v>1</v>
          </cell>
          <cell r="I388">
            <v>1</v>
          </cell>
          <cell r="J388">
            <v>4</v>
          </cell>
          <cell r="K388">
            <v>9</v>
          </cell>
          <cell r="L388">
            <v>1</v>
          </cell>
          <cell r="M388">
            <v>2</v>
          </cell>
          <cell r="N388">
            <v>0</v>
          </cell>
          <cell r="Q388">
            <v>896.44</v>
          </cell>
          <cell r="AA388">
            <v>25.4</v>
          </cell>
          <cell r="AB388">
            <v>921.84</v>
          </cell>
          <cell r="AC388">
            <v>57.1</v>
          </cell>
          <cell r="AF388">
            <v>0</v>
          </cell>
          <cell r="AG388" t="str">
            <v/>
          </cell>
          <cell r="AH388">
            <v>896.44</v>
          </cell>
          <cell r="AI388">
            <v>99.6</v>
          </cell>
          <cell r="AJ388">
            <v>0</v>
          </cell>
          <cell r="AK388" t="str">
            <v/>
          </cell>
          <cell r="AL388">
            <v>0</v>
          </cell>
          <cell r="AM388" t="str">
            <v/>
          </cell>
          <cell r="AN388">
            <v>25.4</v>
          </cell>
          <cell r="AO388">
            <v>2.82</v>
          </cell>
          <cell r="AP388">
            <v>921.84</v>
          </cell>
          <cell r="AQ388">
            <v>0</v>
          </cell>
          <cell r="AS388">
            <v>922.97988610280004</v>
          </cell>
          <cell r="AT388">
            <v>0</v>
          </cell>
          <cell r="AU388">
            <v>26.151989097999998</v>
          </cell>
          <cell r="AV388">
            <v>949.13187520079998</v>
          </cell>
          <cell r="AW388">
            <v>27.29187520079995</v>
          </cell>
          <cell r="AY388">
            <v>230.74</v>
          </cell>
          <cell r="AZ388">
            <v>276.89</v>
          </cell>
          <cell r="BA388">
            <v>0</v>
          </cell>
          <cell r="BB388">
            <v>0</v>
          </cell>
          <cell r="BC388">
            <v>6.54</v>
          </cell>
          <cell r="BD388">
            <v>7.85</v>
          </cell>
          <cell r="BE388">
            <v>284.73599999999999</v>
          </cell>
        </row>
        <row r="389">
          <cell r="C389">
            <v>8043</v>
          </cell>
          <cell r="D389" t="str">
            <v>MARCADET-LEON</v>
          </cell>
          <cell r="E389" t="str">
            <v>42-42 bis-44 rue Léon</v>
          </cell>
          <cell r="F389">
            <v>75018</v>
          </cell>
          <cell r="G389" t="str">
            <v>PARIS</v>
          </cell>
          <cell r="H389">
            <v>3</v>
          </cell>
          <cell r="I389">
            <v>3</v>
          </cell>
          <cell r="J389" t="str">
            <v>7+7+5</v>
          </cell>
          <cell r="K389">
            <v>60</v>
          </cell>
          <cell r="L389">
            <v>4</v>
          </cell>
          <cell r="M389">
            <v>5</v>
          </cell>
          <cell r="N389">
            <v>57</v>
          </cell>
          <cell r="O389">
            <v>11662.777444511099</v>
          </cell>
          <cell r="P389">
            <v>1222.4055188962209</v>
          </cell>
          <cell r="Q389">
            <v>8063.5872825434908</v>
          </cell>
          <cell r="R389">
            <v>1467</v>
          </cell>
          <cell r="S389">
            <v>962.40251949610081</v>
          </cell>
          <cell r="AA389">
            <v>169.2</v>
          </cell>
          <cell r="AB389">
            <v>23547.372765446911</v>
          </cell>
          <cell r="AC389">
            <v>1252.4000000000001</v>
          </cell>
          <cell r="AF389">
            <v>12885.18296340732</v>
          </cell>
          <cell r="AG389">
            <v>214.75</v>
          </cell>
          <cell r="AH389">
            <v>9530.5872825434908</v>
          </cell>
          <cell r="AI389">
            <v>158.84</v>
          </cell>
          <cell r="AJ389">
            <v>0</v>
          </cell>
          <cell r="AK389" t="str">
            <v/>
          </cell>
          <cell r="AL389">
            <v>962.40251949610081</v>
          </cell>
          <cell r="AM389">
            <v>16.88</v>
          </cell>
          <cell r="AN389">
            <v>169.2</v>
          </cell>
          <cell r="AO389">
            <v>2.82</v>
          </cell>
          <cell r="AP389">
            <v>23547.372765446911</v>
          </cell>
          <cell r="AQ389">
            <v>0</v>
          </cell>
          <cell r="AS389">
            <v>23079.408625802294</v>
          </cell>
          <cell r="AT389">
            <v>990.89528337597471</v>
          </cell>
          <cell r="AU389">
            <v>174.20931320399998</v>
          </cell>
          <cell r="AV389">
            <v>24244.513222382269</v>
          </cell>
          <cell r="AW389">
            <v>697.14045693535809</v>
          </cell>
          <cell r="AY389">
            <v>5769.85</v>
          </cell>
          <cell r="AZ389">
            <v>6923.82</v>
          </cell>
          <cell r="BA389">
            <v>247.72</v>
          </cell>
          <cell r="BB389">
            <v>297.26</v>
          </cell>
          <cell r="BC389">
            <v>43.55</v>
          </cell>
          <cell r="BD389">
            <v>52.26</v>
          </cell>
          <cell r="BE389">
            <v>7273.344000000001</v>
          </cell>
        </row>
        <row r="390">
          <cell r="C390">
            <v>8044</v>
          </cell>
          <cell r="D390" t="str">
            <v>12 RUE D'ORAN</v>
          </cell>
          <cell r="E390" t="str">
            <v>12 rue d'Oran</v>
          </cell>
          <cell r="F390">
            <v>75018</v>
          </cell>
          <cell r="G390" t="str">
            <v>PARIS</v>
          </cell>
          <cell r="H390">
            <v>1</v>
          </cell>
          <cell r="I390">
            <v>1</v>
          </cell>
          <cell r="J390">
            <v>3</v>
          </cell>
          <cell r="K390">
            <v>3</v>
          </cell>
          <cell r="L390">
            <v>1</v>
          </cell>
          <cell r="M390">
            <v>1</v>
          </cell>
          <cell r="N390">
            <v>0</v>
          </cell>
          <cell r="O390">
            <v>2218.88</v>
          </cell>
          <cell r="P390">
            <v>163.28</v>
          </cell>
          <cell r="Q390">
            <v>896.48</v>
          </cell>
          <cell r="AA390">
            <v>8.5</v>
          </cell>
          <cell r="AB390">
            <v>3287.1400000000003</v>
          </cell>
          <cell r="AC390">
            <v>162.78</v>
          </cell>
          <cell r="AF390">
            <v>2382.1600000000003</v>
          </cell>
          <cell r="AG390">
            <v>794.05</v>
          </cell>
          <cell r="AH390">
            <v>896.48</v>
          </cell>
          <cell r="AI390">
            <v>298.83</v>
          </cell>
          <cell r="AJ390">
            <v>0</v>
          </cell>
          <cell r="AK390" t="str">
            <v/>
          </cell>
          <cell r="AL390">
            <v>0</v>
          </cell>
          <cell r="AM390" t="str">
            <v/>
          </cell>
          <cell r="AN390">
            <v>8.5</v>
          </cell>
          <cell r="AO390">
            <v>2.83</v>
          </cell>
          <cell r="AP390">
            <v>3287.1400000000003</v>
          </cell>
          <cell r="AQ390">
            <v>0</v>
          </cell>
          <cell r="AS390">
            <v>3375.7069896168005</v>
          </cell>
          <cell r="AT390">
            <v>0</v>
          </cell>
          <cell r="AU390">
            <v>8.7516498949999999</v>
          </cell>
          <cell r="AV390">
            <v>3384.4586395118004</v>
          </cell>
          <cell r="AW390">
            <v>97.318639511800029</v>
          </cell>
          <cell r="AY390">
            <v>843.93</v>
          </cell>
          <cell r="AZ390">
            <v>1012.72</v>
          </cell>
          <cell r="BA390">
            <v>0</v>
          </cell>
          <cell r="BB390">
            <v>0</v>
          </cell>
          <cell r="BC390">
            <v>2.19</v>
          </cell>
          <cell r="BD390">
            <v>2.63</v>
          </cell>
          <cell r="BE390">
            <v>1015.3439999999999</v>
          </cell>
        </row>
        <row r="391">
          <cell r="C391">
            <v>8045</v>
          </cell>
          <cell r="D391" t="str">
            <v>MEAUX - VILLETTE</v>
          </cell>
          <cell r="E391" t="str">
            <v>138 &amp; 140 boulevard de la Villette // 9 rue de Meaux</v>
          </cell>
          <cell r="F391">
            <v>75019</v>
          </cell>
          <cell r="G391" t="str">
            <v>PARIS</v>
          </cell>
          <cell r="K391">
            <v>30</v>
          </cell>
          <cell r="N391">
            <v>36</v>
          </cell>
          <cell r="Q391">
            <v>1118</v>
          </cell>
          <cell r="R391">
            <v>559</v>
          </cell>
          <cell r="S391">
            <v>494.5</v>
          </cell>
          <cell r="AB391">
            <v>2171.5</v>
          </cell>
          <cell r="AC391">
            <v>101</v>
          </cell>
          <cell r="AF391">
            <v>0</v>
          </cell>
          <cell r="AG391" t="str">
            <v/>
          </cell>
          <cell r="AH391">
            <v>1677</v>
          </cell>
          <cell r="AI391">
            <v>55.9</v>
          </cell>
          <cell r="AJ391">
            <v>0</v>
          </cell>
          <cell r="AK391" t="str">
            <v/>
          </cell>
          <cell r="AL391">
            <v>494.5</v>
          </cell>
          <cell r="AM391">
            <v>13.74</v>
          </cell>
          <cell r="AN391">
            <v>0</v>
          </cell>
          <cell r="AO391" t="str">
            <v/>
          </cell>
          <cell r="AP391">
            <v>2171.5</v>
          </cell>
          <cell r="AQ391">
            <v>0</v>
          </cell>
          <cell r="AS391">
            <v>1677</v>
          </cell>
          <cell r="AT391">
            <v>494.5</v>
          </cell>
          <cell r="AU391">
            <v>0</v>
          </cell>
          <cell r="AV391">
            <v>2171.5</v>
          </cell>
          <cell r="AW391">
            <v>0</v>
          </cell>
          <cell r="AY391">
            <v>139.75</v>
          </cell>
          <cell r="BA391">
            <v>41.21</v>
          </cell>
          <cell r="BC391">
            <v>0</v>
          </cell>
          <cell r="BE391">
            <v>180.96</v>
          </cell>
        </row>
        <row r="392">
          <cell r="C392">
            <v>8046</v>
          </cell>
          <cell r="D392" t="str">
            <v>COURTELINE</v>
          </cell>
          <cell r="E392" t="str">
            <v>80-86 rue Claude Decaen // 180 avenue Daumesnil</v>
          </cell>
          <cell r="F392">
            <v>75012</v>
          </cell>
          <cell r="G392" t="str">
            <v>PARIS</v>
          </cell>
          <cell r="H392">
            <v>3</v>
          </cell>
          <cell r="I392">
            <v>3</v>
          </cell>
          <cell r="J392" t="str">
            <v>6+4+7+7+5</v>
          </cell>
          <cell r="K392">
            <v>73</v>
          </cell>
          <cell r="L392">
            <v>4</v>
          </cell>
          <cell r="M392">
            <v>6</v>
          </cell>
          <cell r="N392">
            <v>190</v>
          </cell>
          <cell r="Q392">
            <v>4978.18</v>
          </cell>
          <cell r="R392">
            <v>995.64</v>
          </cell>
          <cell r="S392">
            <v>2877.86</v>
          </cell>
          <cell r="U392">
            <v>1890.48</v>
          </cell>
          <cell r="AA392">
            <v>103.428</v>
          </cell>
          <cell r="AB392">
            <v>10845.588</v>
          </cell>
          <cell r="AC392">
            <v>451.3</v>
          </cell>
          <cell r="AF392">
            <v>0</v>
          </cell>
          <cell r="AG392" t="str">
            <v/>
          </cell>
          <cell r="AH392">
            <v>7864.3000000000011</v>
          </cell>
          <cell r="AI392">
            <v>107.73</v>
          </cell>
          <cell r="AJ392">
            <v>0</v>
          </cell>
          <cell r="AK392" t="str">
            <v/>
          </cell>
          <cell r="AL392">
            <v>2877.86</v>
          </cell>
          <cell r="AM392">
            <v>15.15</v>
          </cell>
          <cell r="AN392">
            <v>103.428</v>
          </cell>
          <cell r="AO392">
            <v>1.42</v>
          </cell>
          <cell r="AP392">
            <v>10845.588000000002</v>
          </cell>
          <cell r="AQ392">
            <v>0</v>
          </cell>
          <cell r="AS392">
            <v>7864.3000000000011</v>
          </cell>
          <cell r="AT392">
            <v>2877.86</v>
          </cell>
          <cell r="AU392">
            <v>103.428</v>
          </cell>
          <cell r="AV392">
            <v>10845.588000000002</v>
          </cell>
          <cell r="AW392">
            <v>0</v>
          </cell>
          <cell r="AY392">
            <v>1966.08</v>
          </cell>
          <cell r="AZ392">
            <v>2359.3000000000002</v>
          </cell>
          <cell r="BA392">
            <v>719.47</v>
          </cell>
          <cell r="BB392">
            <v>863.36</v>
          </cell>
          <cell r="BC392">
            <v>25.86</v>
          </cell>
          <cell r="BD392">
            <v>31.03</v>
          </cell>
          <cell r="BE392">
            <v>3253.6920000000005</v>
          </cell>
        </row>
        <row r="393">
          <cell r="C393">
            <v>8047</v>
          </cell>
          <cell r="D393" t="str">
            <v>BARRIERE DE BERCY</v>
          </cell>
          <cell r="E393" t="str">
            <v>40-42 boulevard de Bercy</v>
          </cell>
          <cell r="F393">
            <v>75012</v>
          </cell>
          <cell r="G393" t="str">
            <v>PARIS</v>
          </cell>
          <cell r="K393">
            <v>51</v>
          </cell>
          <cell r="N393">
            <v>108</v>
          </cell>
          <cell r="O393">
            <v>18471</v>
          </cell>
          <cell r="P393">
            <v>935</v>
          </cell>
          <cell r="Q393">
            <v>7775</v>
          </cell>
          <cell r="S393">
            <v>2520</v>
          </cell>
          <cell r="U393">
            <v>2475.1999999999998</v>
          </cell>
          <cell r="AB393">
            <v>32176.2</v>
          </cell>
          <cell r="AC393">
            <v>1424</v>
          </cell>
          <cell r="AF393">
            <v>19406</v>
          </cell>
          <cell r="AG393">
            <v>380.51</v>
          </cell>
          <cell r="AH393">
            <v>10250.200000000001</v>
          </cell>
          <cell r="AI393">
            <v>200.98</v>
          </cell>
          <cell r="AJ393">
            <v>0</v>
          </cell>
          <cell r="AK393" t="str">
            <v/>
          </cell>
          <cell r="AL393">
            <v>2520</v>
          </cell>
          <cell r="AM393">
            <v>23.33</v>
          </cell>
          <cell r="AN393">
            <v>0</v>
          </cell>
          <cell r="AO393" t="str">
            <v/>
          </cell>
          <cell r="AP393">
            <v>32176.2</v>
          </cell>
          <cell r="AQ393">
            <v>0</v>
          </cell>
          <cell r="AS393">
            <v>29656.2</v>
          </cell>
          <cell r="AT393">
            <v>2520</v>
          </cell>
          <cell r="AU393">
            <v>0</v>
          </cell>
          <cell r="AV393">
            <v>32176.2</v>
          </cell>
          <cell r="AW393">
            <v>0</v>
          </cell>
          <cell r="AY393">
            <v>2471.35</v>
          </cell>
          <cell r="BA393">
            <v>210</v>
          </cell>
          <cell r="BC393">
            <v>0</v>
          </cell>
          <cell r="BE393">
            <v>2681.35</v>
          </cell>
        </row>
        <row r="394">
          <cell r="C394">
            <v>8048</v>
          </cell>
          <cell r="D394" t="str">
            <v>CHARLES TELLIER</v>
          </cell>
          <cell r="E394" t="str">
            <v>1 rue Charles Tellier</v>
          </cell>
          <cell r="F394">
            <v>75016</v>
          </cell>
          <cell r="G394" t="str">
            <v>PARIS</v>
          </cell>
          <cell r="H394">
            <v>2</v>
          </cell>
          <cell r="I394">
            <v>2</v>
          </cell>
          <cell r="J394" t="str">
            <v>7+6</v>
          </cell>
          <cell r="K394">
            <v>22</v>
          </cell>
          <cell r="L394">
            <v>2</v>
          </cell>
          <cell r="M394">
            <v>2</v>
          </cell>
          <cell r="N394">
            <v>0</v>
          </cell>
          <cell r="O394">
            <v>4209.0000000000009</v>
          </cell>
          <cell r="P394">
            <v>813.8</v>
          </cell>
          <cell r="Q394">
            <v>1466.4</v>
          </cell>
          <cell r="AA394">
            <v>62</v>
          </cell>
          <cell r="AB394">
            <v>6551.2000000000007</v>
          </cell>
          <cell r="AC394">
            <v>387.7</v>
          </cell>
          <cell r="AF394">
            <v>5022.8000000000011</v>
          </cell>
          <cell r="AG394">
            <v>228.31</v>
          </cell>
          <cell r="AH394">
            <v>1466.4</v>
          </cell>
          <cell r="AI394">
            <v>66.650000000000006</v>
          </cell>
          <cell r="AJ394">
            <v>0</v>
          </cell>
          <cell r="AK394" t="str">
            <v/>
          </cell>
          <cell r="AL394">
            <v>0</v>
          </cell>
          <cell r="AM394" t="str">
            <v/>
          </cell>
          <cell r="AN394">
            <v>62</v>
          </cell>
          <cell r="AO394">
            <v>2.82</v>
          </cell>
          <cell r="AP394">
            <v>6551.2000000000007</v>
          </cell>
          <cell r="AQ394">
            <v>0</v>
          </cell>
          <cell r="AS394">
            <v>6681.3184116040002</v>
          </cell>
          <cell r="AT394">
            <v>0</v>
          </cell>
          <cell r="AU394">
            <v>63.835563939999993</v>
          </cell>
          <cell r="AV394">
            <v>6745.1539755439999</v>
          </cell>
          <cell r="AW394">
            <v>193.95397554399915</v>
          </cell>
          <cell r="AY394">
            <v>1670.33</v>
          </cell>
          <cell r="AZ394">
            <v>2004.4</v>
          </cell>
          <cell r="BA394">
            <v>0</v>
          </cell>
          <cell r="BB394">
            <v>0</v>
          </cell>
          <cell r="BC394">
            <v>15.96</v>
          </cell>
          <cell r="BD394">
            <v>19.149999999999999</v>
          </cell>
          <cell r="BE394">
            <v>2023.5479999999998</v>
          </cell>
        </row>
        <row r="395">
          <cell r="C395">
            <v>8049</v>
          </cell>
          <cell r="D395" t="str">
            <v>13 RUE ERNESTINE</v>
          </cell>
          <cell r="E395" t="str">
            <v>13 rue Ernestine</v>
          </cell>
          <cell r="F395">
            <v>75018</v>
          </cell>
          <cell r="G395" t="str">
            <v>PARIS</v>
          </cell>
          <cell r="H395">
            <v>1</v>
          </cell>
          <cell r="I395">
            <v>1</v>
          </cell>
          <cell r="J395">
            <v>5</v>
          </cell>
          <cell r="K395">
            <v>11</v>
          </cell>
          <cell r="L395">
            <v>1</v>
          </cell>
          <cell r="M395">
            <v>1</v>
          </cell>
          <cell r="N395">
            <v>9</v>
          </cell>
          <cell r="O395">
            <v>1788.2352941176473</v>
          </cell>
          <cell r="P395">
            <v>194.68998410174879</v>
          </cell>
          <cell r="Q395">
            <v>2331.3195548489666</v>
          </cell>
          <cell r="S395">
            <v>422.67090620031797</v>
          </cell>
          <cell r="AA395">
            <v>31</v>
          </cell>
          <cell r="AB395">
            <v>4767.9157392686811</v>
          </cell>
          <cell r="AC395">
            <v>250.33</v>
          </cell>
          <cell r="AF395">
            <v>1982.9252782193962</v>
          </cell>
          <cell r="AG395">
            <v>180.27</v>
          </cell>
          <cell r="AH395">
            <v>2331.3195548489666</v>
          </cell>
          <cell r="AI395">
            <v>211.94</v>
          </cell>
          <cell r="AJ395">
            <v>0</v>
          </cell>
          <cell r="AK395" t="str">
            <v/>
          </cell>
          <cell r="AL395">
            <v>422.67090620031797</v>
          </cell>
          <cell r="AM395">
            <v>46.96</v>
          </cell>
          <cell r="AN395">
            <v>31</v>
          </cell>
          <cell r="AO395">
            <v>2.82</v>
          </cell>
          <cell r="AP395">
            <v>4767.9157392686811</v>
          </cell>
          <cell r="AQ395">
            <v>0</v>
          </cell>
          <cell r="AS395">
            <v>4441.9718047443566</v>
          </cell>
          <cell r="AT395">
            <v>435.18444610206677</v>
          </cell>
          <cell r="AU395">
            <v>31.917781969999997</v>
          </cell>
          <cell r="AV395">
            <v>4909.0740328164229</v>
          </cell>
          <cell r="AW395">
            <v>141.15829354774178</v>
          </cell>
          <cell r="AY395">
            <v>1110.49</v>
          </cell>
          <cell r="AZ395">
            <v>1332.59</v>
          </cell>
          <cell r="BA395">
            <v>108.8</v>
          </cell>
          <cell r="BB395">
            <v>130.56</v>
          </cell>
          <cell r="BC395">
            <v>7.98</v>
          </cell>
          <cell r="BD395">
            <v>9.58</v>
          </cell>
          <cell r="BE395">
            <v>1472.7239999999999</v>
          </cell>
        </row>
        <row r="396">
          <cell r="C396">
            <v>8050</v>
          </cell>
          <cell r="D396" t="str">
            <v>REUNION</v>
          </cell>
          <cell r="E396" t="str">
            <v>56-60 rue des Vignoles</v>
          </cell>
          <cell r="F396">
            <v>75020</v>
          </cell>
          <cell r="G396" t="str">
            <v>PARIS</v>
          </cell>
          <cell r="K396">
            <v>72</v>
          </cell>
          <cell r="N396">
            <v>132</v>
          </cell>
          <cell r="O396">
            <v>27968.32</v>
          </cell>
          <cell r="P396">
            <v>4695.3999999999996</v>
          </cell>
          <cell r="Q396">
            <v>2718.17</v>
          </cell>
          <cell r="S396">
            <v>1041.4000000000001</v>
          </cell>
          <cell r="AB396">
            <v>36423.29</v>
          </cell>
          <cell r="AC396">
            <v>2092</v>
          </cell>
          <cell r="AF396">
            <v>32663.72</v>
          </cell>
          <cell r="AG396">
            <v>453.66</v>
          </cell>
          <cell r="AH396">
            <v>2718.17</v>
          </cell>
          <cell r="AI396">
            <v>37.75</v>
          </cell>
          <cell r="AJ396">
            <v>0</v>
          </cell>
          <cell r="AK396" t="str">
            <v/>
          </cell>
          <cell r="AL396">
            <v>1041.4000000000001</v>
          </cell>
          <cell r="AM396">
            <v>7.89</v>
          </cell>
          <cell r="AN396">
            <v>0</v>
          </cell>
          <cell r="AO396" t="str">
            <v/>
          </cell>
          <cell r="AP396">
            <v>36423.29</v>
          </cell>
          <cell r="AQ396">
            <v>0</v>
          </cell>
          <cell r="AS396">
            <v>35381.89</v>
          </cell>
          <cell r="AT396">
            <v>1041.4000000000001</v>
          </cell>
          <cell r="AU396">
            <v>0</v>
          </cell>
          <cell r="AV396">
            <v>36423.29</v>
          </cell>
          <cell r="AW396">
            <v>0</v>
          </cell>
          <cell r="AY396">
            <v>2948.49</v>
          </cell>
          <cell r="BA396">
            <v>86.78</v>
          </cell>
          <cell r="BC396">
            <v>0</v>
          </cell>
          <cell r="BE396">
            <v>3035.27</v>
          </cell>
        </row>
        <row r="397">
          <cell r="C397">
            <v>8051</v>
          </cell>
          <cell r="D397" t="str">
            <v>FAUBOURG SAINT DENIS</v>
          </cell>
          <cell r="E397" t="str">
            <v>55 rue du Faubourg Saint-Denis</v>
          </cell>
          <cell r="F397">
            <v>75010</v>
          </cell>
          <cell r="G397" t="str">
            <v>PARIS</v>
          </cell>
          <cell r="H397">
            <v>3</v>
          </cell>
          <cell r="I397">
            <v>3</v>
          </cell>
          <cell r="J397" t="str">
            <v>5+3+5</v>
          </cell>
          <cell r="K397">
            <v>22</v>
          </cell>
          <cell r="L397">
            <v>2</v>
          </cell>
          <cell r="M397">
            <v>2</v>
          </cell>
          <cell r="N397">
            <v>0</v>
          </cell>
          <cell r="Q397">
            <v>4680.7200000000012</v>
          </cell>
          <cell r="Z397">
            <v>528</v>
          </cell>
          <cell r="AA397">
            <v>231</v>
          </cell>
          <cell r="AB397">
            <v>5439.7200000000012</v>
          </cell>
          <cell r="AC397">
            <v>304.75</v>
          </cell>
          <cell r="AF397">
            <v>0</v>
          </cell>
          <cell r="AG397" t="str">
            <v/>
          </cell>
          <cell r="AH397">
            <v>4680.7200000000012</v>
          </cell>
          <cell r="AI397">
            <v>212.76</v>
          </cell>
          <cell r="AJ397">
            <v>0</v>
          </cell>
          <cell r="AK397" t="str">
            <v/>
          </cell>
          <cell r="AL397">
            <v>0</v>
          </cell>
          <cell r="AM397" t="str">
            <v/>
          </cell>
          <cell r="AN397">
            <v>759</v>
          </cell>
          <cell r="AO397">
            <v>34.5</v>
          </cell>
          <cell r="AP397">
            <v>5439.7200000000012</v>
          </cell>
          <cell r="AQ397">
            <v>0</v>
          </cell>
          <cell r="AS397">
            <v>4680.7200000000012</v>
          </cell>
          <cell r="AT397">
            <v>0</v>
          </cell>
          <cell r="AU397">
            <v>759</v>
          </cell>
          <cell r="AV397">
            <v>5439.7200000000012</v>
          </cell>
          <cell r="AW397">
            <v>0</v>
          </cell>
          <cell r="AY397">
            <v>1170.18</v>
          </cell>
          <cell r="AZ397">
            <v>1404.22</v>
          </cell>
          <cell r="BA397">
            <v>0</v>
          </cell>
          <cell r="BB397">
            <v>0</v>
          </cell>
          <cell r="BC397">
            <v>189.75</v>
          </cell>
          <cell r="BD397">
            <v>227.7</v>
          </cell>
          <cell r="BE397">
            <v>1631.9159999999999</v>
          </cell>
        </row>
        <row r="398">
          <cell r="C398">
            <v>8052</v>
          </cell>
          <cell r="D398" t="str">
            <v>MARC SEGUIN</v>
          </cell>
          <cell r="E398" t="str">
            <v>1-3 rue de la Madone</v>
          </cell>
          <cell r="F398">
            <v>75018</v>
          </cell>
          <cell r="G398" t="str">
            <v>PARIS</v>
          </cell>
          <cell r="H398">
            <v>3</v>
          </cell>
          <cell r="I398">
            <v>2</v>
          </cell>
          <cell r="J398" t="str">
            <v>7+7</v>
          </cell>
          <cell r="K398">
            <v>61</v>
          </cell>
          <cell r="L398">
            <v>3</v>
          </cell>
          <cell r="M398">
            <v>4</v>
          </cell>
          <cell r="N398">
            <v>84</v>
          </cell>
          <cell r="R398">
            <v>1987.9900000000002</v>
          </cell>
          <cell r="S398">
            <v>1859.76</v>
          </cell>
          <cell r="AA398">
            <v>172</v>
          </cell>
          <cell r="AB398">
            <v>4019.75</v>
          </cell>
          <cell r="AC398">
            <v>275.72000000000003</v>
          </cell>
          <cell r="AF398">
            <v>0</v>
          </cell>
          <cell r="AG398" t="str">
            <v/>
          </cell>
          <cell r="AH398">
            <v>1987.9900000000002</v>
          </cell>
          <cell r="AI398">
            <v>32.590000000000003</v>
          </cell>
          <cell r="AJ398">
            <v>0</v>
          </cell>
          <cell r="AK398" t="str">
            <v/>
          </cell>
          <cell r="AL398">
            <v>1859.76</v>
          </cell>
          <cell r="AM398">
            <v>22.14</v>
          </cell>
          <cell r="AN398">
            <v>172</v>
          </cell>
          <cell r="AO398">
            <v>2.82</v>
          </cell>
          <cell r="AP398">
            <v>4019.75</v>
          </cell>
          <cell r="AQ398">
            <v>0</v>
          </cell>
          <cell r="AS398">
            <v>2046.8461735013002</v>
          </cell>
          <cell r="AT398">
            <v>1914.8198127911999</v>
          </cell>
          <cell r="AU398">
            <v>177.09220963999999</v>
          </cell>
          <cell r="AV398">
            <v>4138.7581959324998</v>
          </cell>
          <cell r="AW398">
            <v>119.0081959324998</v>
          </cell>
          <cell r="AY398">
            <v>511.71</v>
          </cell>
          <cell r="AZ398">
            <v>614.04999999999995</v>
          </cell>
          <cell r="BA398">
            <v>478.7</v>
          </cell>
          <cell r="BB398">
            <v>574.44000000000005</v>
          </cell>
          <cell r="BC398">
            <v>44.27</v>
          </cell>
          <cell r="BD398">
            <v>53.12</v>
          </cell>
          <cell r="BE398">
            <v>1241.616</v>
          </cell>
        </row>
        <row r="399">
          <cell r="C399">
            <v>8053</v>
          </cell>
          <cell r="D399" t="str">
            <v>RÉSIDENCE NEY</v>
          </cell>
          <cell r="E399" t="str">
            <v>53-61 boulevard Ney</v>
          </cell>
          <cell r="F399">
            <v>75018</v>
          </cell>
          <cell r="G399" t="str">
            <v>PARIS</v>
          </cell>
          <cell r="H399">
            <v>1</v>
          </cell>
          <cell r="I399">
            <v>1</v>
          </cell>
          <cell r="J399">
            <v>6</v>
          </cell>
          <cell r="K399">
            <v>9</v>
          </cell>
          <cell r="L399">
            <v>1</v>
          </cell>
          <cell r="M399">
            <v>2</v>
          </cell>
          <cell r="N399">
            <v>0</v>
          </cell>
          <cell r="O399">
            <v>2268.3200000000002</v>
          </cell>
          <cell r="Q399">
            <v>1222</v>
          </cell>
          <cell r="AA399">
            <v>25.4</v>
          </cell>
          <cell r="AB399">
            <v>3515.7200000000003</v>
          </cell>
          <cell r="AC399">
            <v>193.5</v>
          </cell>
          <cell r="AF399">
            <v>2268.3200000000002</v>
          </cell>
          <cell r="AG399">
            <v>252.04</v>
          </cell>
          <cell r="AH399">
            <v>1222</v>
          </cell>
          <cell r="AI399">
            <v>135.78</v>
          </cell>
          <cell r="AJ399">
            <v>0</v>
          </cell>
          <cell r="AK399" t="str">
            <v/>
          </cell>
          <cell r="AL399">
            <v>0</v>
          </cell>
          <cell r="AM399" t="str">
            <v/>
          </cell>
          <cell r="AN399">
            <v>25.4</v>
          </cell>
          <cell r="AO399">
            <v>2.82</v>
          </cell>
          <cell r="AP399">
            <v>3515.7200000000003</v>
          </cell>
          <cell r="AQ399">
            <v>0</v>
          </cell>
          <cell r="AS399">
            <v>3593.6539601783998</v>
          </cell>
          <cell r="AT399">
            <v>0</v>
          </cell>
          <cell r="AU399">
            <v>26.151989097999998</v>
          </cell>
          <cell r="AV399">
            <v>3619.8059492763996</v>
          </cell>
          <cell r="AW399">
            <v>104.08594927639933</v>
          </cell>
          <cell r="AY399">
            <v>898.41</v>
          </cell>
          <cell r="AZ399">
            <v>1078.0899999999999</v>
          </cell>
          <cell r="BA399">
            <v>0</v>
          </cell>
          <cell r="BB399">
            <v>0</v>
          </cell>
          <cell r="BC399">
            <v>6.54</v>
          </cell>
          <cell r="BD399">
            <v>7.85</v>
          </cell>
          <cell r="BE399">
            <v>1085.9399999999998</v>
          </cell>
        </row>
        <row r="400">
          <cell r="C400">
            <v>8055</v>
          </cell>
          <cell r="D400" t="str">
            <v>LA ROTONDE</v>
          </cell>
          <cell r="E400" t="str">
            <v>6 rue de Kabylie</v>
          </cell>
          <cell r="F400">
            <v>75019</v>
          </cell>
          <cell r="G400" t="str">
            <v>PARIS</v>
          </cell>
          <cell r="K400">
            <v>29</v>
          </cell>
          <cell r="N400">
            <v>1</v>
          </cell>
          <cell r="Q400">
            <v>1462</v>
          </cell>
          <cell r="R400">
            <v>430</v>
          </cell>
          <cell r="AB400">
            <v>1892</v>
          </cell>
          <cell r="AC400">
            <v>88</v>
          </cell>
          <cell r="AF400">
            <v>0</v>
          </cell>
          <cell r="AG400" t="str">
            <v/>
          </cell>
          <cell r="AH400">
            <v>1892</v>
          </cell>
          <cell r="AI400">
            <v>65.239999999999995</v>
          </cell>
          <cell r="AJ400">
            <v>0</v>
          </cell>
          <cell r="AK400" t="str">
            <v/>
          </cell>
          <cell r="AL400">
            <v>0</v>
          </cell>
          <cell r="AM400" t="str">
            <v/>
          </cell>
          <cell r="AN400">
            <v>0</v>
          </cell>
          <cell r="AO400" t="str">
            <v/>
          </cell>
          <cell r="AP400">
            <v>1892</v>
          </cell>
          <cell r="AQ400">
            <v>0</v>
          </cell>
          <cell r="AS400">
            <v>1892</v>
          </cell>
          <cell r="AT400">
            <v>0</v>
          </cell>
          <cell r="AU400">
            <v>0</v>
          </cell>
          <cell r="AV400">
            <v>1892</v>
          </cell>
          <cell r="AW400">
            <v>0</v>
          </cell>
          <cell r="AY400">
            <v>157.66999999999999</v>
          </cell>
          <cell r="BA400">
            <v>0</v>
          </cell>
          <cell r="BC400">
            <v>0</v>
          </cell>
          <cell r="BE400">
            <v>157.66999999999999</v>
          </cell>
        </row>
        <row r="401">
          <cell r="C401">
            <v>8056</v>
          </cell>
          <cell r="D401" t="str">
            <v>MONTSOURIS  PLA</v>
          </cell>
          <cell r="E401" t="str">
            <v>8 rue Roli</v>
          </cell>
          <cell r="F401">
            <v>75014</v>
          </cell>
          <cell r="G401" t="str">
            <v>PARIS</v>
          </cell>
          <cell r="H401">
            <v>1</v>
          </cell>
          <cell r="I401">
            <v>2</v>
          </cell>
          <cell r="J401">
            <v>6</v>
          </cell>
          <cell r="K401">
            <v>27</v>
          </cell>
          <cell r="L401">
            <v>1</v>
          </cell>
          <cell r="M401">
            <v>2</v>
          </cell>
          <cell r="N401">
            <v>33</v>
          </cell>
          <cell r="R401">
            <v>637.20000000000005</v>
          </cell>
          <cell r="S401">
            <v>937.2</v>
          </cell>
          <cell r="AA401">
            <v>76.099999999999994</v>
          </cell>
          <cell r="AB401">
            <v>1650.5</v>
          </cell>
          <cell r="AC401">
            <v>106.19</v>
          </cell>
          <cell r="AF401">
            <v>0</v>
          </cell>
          <cell r="AG401" t="str">
            <v/>
          </cell>
          <cell r="AH401">
            <v>637.20000000000005</v>
          </cell>
          <cell r="AI401">
            <v>23.6</v>
          </cell>
          <cell r="AJ401">
            <v>0</v>
          </cell>
          <cell r="AK401" t="str">
            <v/>
          </cell>
          <cell r="AL401">
            <v>937.2</v>
          </cell>
          <cell r="AM401">
            <v>28.4</v>
          </cell>
          <cell r="AN401">
            <v>76.099999999999994</v>
          </cell>
          <cell r="AO401">
            <v>2.82</v>
          </cell>
          <cell r="AP401">
            <v>1650.5</v>
          </cell>
          <cell r="AQ401">
            <v>0</v>
          </cell>
          <cell r="AS401">
            <v>656.06486036399997</v>
          </cell>
          <cell r="AT401">
            <v>964.94662136399995</v>
          </cell>
          <cell r="AU401">
            <v>78.353006706999992</v>
          </cell>
          <cell r="AV401">
            <v>1699.3644884350001</v>
          </cell>
          <cell r="AW401">
            <v>48.864488435000112</v>
          </cell>
          <cell r="AY401">
            <v>164.02</v>
          </cell>
          <cell r="AZ401">
            <v>196.82</v>
          </cell>
          <cell r="BA401">
            <v>241.24</v>
          </cell>
          <cell r="BB401">
            <v>289.49</v>
          </cell>
          <cell r="BC401">
            <v>19.59</v>
          </cell>
          <cell r="BD401">
            <v>23.51</v>
          </cell>
          <cell r="BE401">
            <v>509.81999999999994</v>
          </cell>
        </row>
        <row r="402">
          <cell r="C402">
            <v>8058</v>
          </cell>
          <cell r="D402" t="str">
            <v>42 RUE DE L'OURCQ</v>
          </cell>
          <cell r="E402" t="str">
            <v>42 rue de l'Ourcq</v>
          </cell>
          <cell r="F402">
            <v>75019</v>
          </cell>
          <cell r="G402" t="str">
            <v>PARIS</v>
          </cell>
          <cell r="H402">
            <v>2</v>
          </cell>
          <cell r="I402">
            <v>1</v>
          </cell>
          <cell r="J402" t="str">
            <v>8+3</v>
          </cell>
          <cell r="K402">
            <v>29</v>
          </cell>
          <cell r="L402">
            <v>1</v>
          </cell>
          <cell r="M402">
            <v>2</v>
          </cell>
          <cell r="N402">
            <v>43</v>
          </cell>
          <cell r="O402">
            <v>3195.9599999999996</v>
          </cell>
          <cell r="P402">
            <v>408.2</v>
          </cell>
          <cell r="Q402">
            <v>5539.5599999999995</v>
          </cell>
          <cell r="R402">
            <v>977.6</v>
          </cell>
          <cell r="S402">
            <v>1221.24</v>
          </cell>
          <cell r="T402">
            <v>0</v>
          </cell>
          <cell r="AA402">
            <v>81.8</v>
          </cell>
          <cell r="AB402">
            <v>11424.359999999999</v>
          </cell>
          <cell r="AC402">
            <v>562.33000000000004</v>
          </cell>
          <cell r="AF402">
            <v>3604.1599999999994</v>
          </cell>
          <cell r="AG402">
            <v>124.28</v>
          </cell>
          <cell r="AH402">
            <v>6517.16</v>
          </cell>
          <cell r="AI402">
            <v>224.73</v>
          </cell>
          <cell r="AJ402">
            <v>0</v>
          </cell>
          <cell r="AK402" t="str">
            <v/>
          </cell>
          <cell r="AL402">
            <v>1221.24</v>
          </cell>
          <cell r="AM402">
            <v>28.4</v>
          </cell>
          <cell r="AN402">
            <v>81.8</v>
          </cell>
          <cell r="AO402">
            <v>2.82</v>
          </cell>
          <cell r="AP402">
            <v>11424.359999999999</v>
          </cell>
          <cell r="AQ402">
            <v>0</v>
          </cell>
          <cell r="AS402">
            <v>10420.970484148398</v>
          </cell>
          <cell r="AT402">
            <v>1257.3958726787998</v>
          </cell>
          <cell r="AU402">
            <v>84.221760165999996</v>
          </cell>
          <cell r="AV402">
            <v>11762.588116993198</v>
          </cell>
          <cell r="AW402">
            <v>338.22811699319936</v>
          </cell>
          <cell r="AY402">
            <v>2605.2399999999998</v>
          </cell>
          <cell r="AZ402">
            <v>3126.29</v>
          </cell>
          <cell r="BA402">
            <v>314.35000000000002</v>
          </cell>
          <cell r="BB402">
            <v>377.22</v>
          </cell>
          <cell r="BC402">
            <v>21.06</v>
          </cell>
          <cell r="BD402">
            <v>25.27</v>
          </cell>
          <cell r="BE402">
            <v>3528.7799999999993</v>
          </cell>
        </row>
        <row r="403">
          <cell r="C403">
            <v>8059</v>
          </cell>
          <cell r="D403" t="str">
            <v>RÉSIDENCE METRA</v>
          </cell>
          <cell r="E403" t="str">
            <v>5-9 rue Olivier Métra // 10 rue des Rigoles</v>
          </cell>
          <cell r="F403">
            <v>75020</v>
          </cell>
          <cell r="G403" t="str">
            <v>PARIS</v>
          </cell>
          <cell r="H403">
            <v>2</v>
          </cell>
          <cell r="K403">
            <v>30</v>
          </cell>
          <cell r="N403">
            <v>30</v>
          </cell>
          <cell r="R403">
            <v>959.4</v>
          </cell>
          <cell r="AB403">
            <v>959.4</v>
          </cell>
          <cell r="AC403">
            <v>0</v>
          </cell>
          <cell r="AF403">
            <v>0</v>
          </cell>
          <cell r="AG403" t="str">
            <v/>
          </cell>
          <cell r="AH403">
            <v>959.4</v>
          </cell>
          <cell r="AI403">
            <v>31.98</v>
          </cell>
          <cell r="AJ403">
            <v>0</v>
          </cell>
          <cell r="AK403" t="str">
            <v/>
          </cell>
          <cell r="AL403">
            <v>0</v>
          </cell>
          <cell r="AM403" t="str">
            <v/>
          </cell>
          <cell r="AN403">
            <v>0</v>
          </cell>
          <cell r="AO403" t="str">
            <v/>
          </cell>
          <cell r="AP403">
            <v>959.4</v>
          </cell>
          <cell r="AQ403">
            <v>0</v>
          </cell>
          <cell r="AS403">
            <v>959.4</v>
          </cell>
          <cell r="AT403">
            <v>0</v>
          </cell>
          <cell r="AU403">
            <v>0</v>
          </cell>
          <cell r="AV403">
            <v>959.4</v>
          </cell>
          <cell r="AW403">
            <v>0</v>
          </cell>
          <cell r="AY403">
            <v>239.85</v>
          </cell>
          <cell r="AZ403">
            <v>287.82</v>
          </cell>
          <cell r="BA403">
            <v>0</v>
          </cell>
          <cell r="BB403">
            <v>0</v>
          </cell>
          <cell r="BC403">
            <v>0</v>
          </cell>
          <cell r="BD403">
            <v>0</v>
          </cell>
          <cell r="BE403">
            <v>287.82</v>
          </cell>
        </row>
        <row r="404">
          <cell r="C404">
            <v>8060</v>
          </cell>
          <cell r="D404" t="str">
            <v>ORILLON PLA</v>
          </cell>
          <cell r="E404" t="str">
            <v>43 rue de l'Orillon</v>
          </cell>
          <cell r="F404">
            <v>75011</v>
          </cell>
          <cell r="G404" t="str">
            <v>PARIS</v>
          </cell>
          <cell r="H404">
            <v>1</v>
          </cell>
          <cell r="K404">
            <v>21</v>
          </cell>
          <cell r="N404">
            <v>22</v>
          </cell>
          <cell r="O404">
            <v>4797</v>
          </cell>
          <cell r="AB404">
            <v>4797</v>
          </cell>
          <cell r="AC404">
            <v>0</v>
          </cell>
          <cell r="AF404">
            <v>4797</v>
          </cell>
          <cell r="AG404">
            <v>228.43</v>
          </cell>
          <cell r="AH404">
            <v>0</v>
          </cell>
          <cell r="AI404" t="str">
            <v/>
          </cell>
          <cell r="AJ404">
            <v>0</v>
          </cell>
          <cell r="AK404" t="str">
            <v/>
          </cell>
          <cell r="AL404">
            <v>0</v>
          </cell>
          <cell r="AM404" t="str">
            <v/>
          </cell>
          <cell r="AN404">
            <v>0</v>
          </cell>
          <cell r="AO404" t="str">
            <v/>
          </cell>
          <cell r="AP404">
            <v>4797</v>
          </cell>
          <cell r="AQ404">
            <v>0</v>
          </cell>
          <cell r="AS404">
            <v>4797</v>
          </cell>
          <cell r="AT404">
            <v>0</v>
          </cell>
          <cell r="AU404">
            <v>0</v>
          </cell>
          <cell r="AV404">
            <v>4797</v>
          </cell>
          <cell r="AW404">
            <v>0</v>
          </cell>
          <cell r="AY404">
            <v>1199.25</v>
          </cell>
          <cell r="AZ404">
            <v>1439.1</v>
          </cell>
          <cell r="BA404">
            <v>0</v>
          </cell>
          <cell r="BB404">
            <v>0</v>
          </cell>
          <cell r="BC404">
            <v>0</v>
          </cell>
          <cell r="BD404">
            <v>0</v>
          </cell>
          <cell r="BE404">
            <v>1439.1</v>
          </cell>
        </row>
        <row r="405">
          <cell r="C405">
            <v>8060</v>
          </cell>
          <cell r="D405" t="str">
            <v>ORILLON PLA</v>
          </cell>
          <cell r="E405" t="str">
            <v>43 rue de l'Orillon</v>
          </cell>
          <cell r="F405">
            <v>75011</v>
          </cell>
          <cell r="G405" t="str">
            <v>PARIS</v>
          </cell>
          <cell r="H405">
            <v>1</v>
          </cell>
          <cell r="K405">
            <v>21</v>
          </cell>
          <cell r="N405">
            <v>22</v>
          </cell>
          <cell r="Q405">
            <v>2596</v>
          </cell>
          <cell r="S405">
            <v>528</v>
          </cell>
          <cell r="AB405">
            <v>3124</v>
          </cell>
          <cell r="AC405">
            <v>142</v>
          </cell>
          <cell r="AF405">
            <v>0</v>
          </cell>
          <cell r="AG405" t="str">
            <v/>
          </cell>
          <cell r="AH405">
            <v>2596</v>
          </cell>
          <cell r="AI405">
            <v>123.62</v>
          </cell>
          <cell r="AJ405">
            <v>0</v>
          </cell>
          <cell r="AK405" t="str">
            <v/>
          </cell>
          <cell r="AL405">
            <v>528</v>
          </cell>
          <cell r="AM405">
            <v>24</v>
          </cell>
          <cell r="AN405">
            <v>0</v>
          </cell>
          <cell r="AO405" t="str">
            <v/>
          </cell>
          <cell r="AP405">
            <v>3124</v>
          </cell>
          <cell r="AQ405">
            <v>0</v>
          </cell>
          <cell r="AS405">
            <v>2596</v>
          </cell>
          <cell r="AT405">
            <v>528</v>
          </cell>
          <cell r="AU405">
            <v>0</v>
          </cell>
          <cell r="AV405">
            <v>3124</v>
          </cell>
          <cell r="AW405">
            <v>0</v>
          </cell>
          <cell r="AY405">
            <v>216.33</v>
          </cell>
          <cell r="BA405">
            <v>44</v>
          </cell>
          <cell r="BC405">
            <v>0</v>
          </cell>
          <cell r="BE405">
            <v>260.33000000000004</v>
          </cell>
        </row>
        <row r="406">
          <cell r="C406">
            <v>8061</v>
          </cell>
          <cell r="D406" t="str">
            <v>ROCROY</v>
          </cell>
          <cell r="E406" t="str">
            <v>3 rue de Rocroy</v>
          </cell>
          <cell r="F406">
            <v>75010</v>
          </cell>
          <cell r="G406" t="str">
            <v>PARIS</v>
          </cell>
          <cell r="H406">
            <v>1</v>
          </cell>
          <cell r="I406">
            <v>1</v>
          </cell>
          <cell r="J406">
            <v>5</v>
          </cell>
          <cell r="K406">
            <v>12</v>
          </cell>
          <cell r="L406">
            <v>1</v>
          </cell>
          <cell r="M406">
            <v>2</v>
          </cell>
          <cell r="N406">
            <v>0</v>
          </cell>
          <cell r="O406">
            <v>1834.32</v>
          </cell>
          <cell r="P406">
            <v>285.48</v>
          </cell>
          <cell r="R406">
            <v>685.15</v>
          </cell>
          <cell r="Z406">
            <v>264</v>
          </cell>
          <cell r="AA406">
            <v>77</v>
          </cell>
          <cell r="AB406">
            <v>3145.9500000000003</v>
          </cell>
          <cell r="AC406">
            <v>176.24</v>
          </cell>
          <cell r="AF406">
            <v>2119.8000000000002</v>
          </cell>
          <cell r="AG406">
            <v>176.65</v>
          </cell>
          <cell r="AH406">
            <v>685.15</v>
          </cell>
          <cell r="AI406">
            <v>57.1</v>
          </cell>
          <cell r="AJ406">
            <v>0</v>
          </cell>
          <cell r="AK406" t="str">
            <v/>
          </cell>
          <cell r="AL406">
            <v>0</v>
          </cell>
          <cell r="AM406" t="str">
            <v/>
          </cell>
          <cell r="AN406">
            <v>341</v>
          </cell>
          <cell r="AO406">
            <v>28.42</v>
          </cell>
          <cell r="AP406">
            <v>3145.9500000000003</v>
          </cell>
          <cell r="AQ406">
            <v>0</v>
          </cell>
          <cell r="AS406">
            <v>2804.9500000000003</v>
          </cell>
          <cell r="AT406">
            <v>0</v>
          </cell>
          <cell r="AU406">
            <v>341</v>
          </cell>
          <cell r="AV406">
            <v>3145.9500000000003</v>
          </cell>
          <cell r="AW406">
            <v>0</v>
          </cell>
          <cell r="AY406">
            <v>701.24</v>
          </cell>
          <cell r="AZ406">
            <v>841.49</v>
          </cell>
          <cell r="BA406">
            <v>0</v>
          </cell>
          <cell r="BB406">
            <v>0</v>
          </cell>
          <cell r="BC406">
            <v>85.25</v>
          </cell>
          <cell r="BD406">
            <v>102.3</v>
          </cell>
          <cell r="BE406">
            <v>943.78800000000001</v>
          </cell>
        </row>
        <row r="407">
          <cell r="C407">
            <v>8062</v>
          </cell>
          <cell r="D407" t="str">
            <v>159 RUE DE BERCY</v>
          </cell>
          <cell r="E407" t="str">
            <v>159 rue de Bercy</v>
          </cell>
          <cell r="F407">
            <v>75012</v>
          </cell>
          <cell r="G407" t="str">
            <v>PARIS</v>
          </cell>
          <cell r="H407">
            <v>1</v>
          </cell>
          <cell r="I407">
            <v>1</v>
          </cell>
          <cell r="J407">
            <v>8</v>
          </cell>
          <cell r="K407">
            <v>8</v>
          </cell>
          <cell r="L407">
            <v>1</v>
          </cell>
          <cell r="M407">
            <v>3</v>
          </cell>
          <cell r="N407">
            <v>8</v>
          </cell>
          <cell r="Q407">
            <v>1621.98</v>
          </cell>
          <cell r="U407">
            <v>1890.48</v>
          </cell>
          <cell r="AB407">
            <v>3512.46</v>
          </cell>
          <cell r="AC407">
            <v>201.36</v>
          </cell>
          <cell r="AF407">
            <v>0</v>
          </cell>
          <cell r="AG407" t="str">
            <v/>
          </cell>
          <cell r="AH407">
            <v>3512.46</v>
          </cell>
          <cell r="AI407">
            <v>439.06</v>
          </cell>
          <cell r="AJ407">
            <v>0</v>
          </cell>
          <cell r="AK407" t="str">
            <v/>
          </cell>
          <cell r="AL407">
            <v>0</v>
          </cell>
          <cell r="AM407" t="str">
            <v/>
          </cell>
          <cell r="AN407">
            <v>0</v>
          </cell>
          <cell r="AO407" t="str">
            <v/>
          </cell>
          <cell r="AP407">
            <v>3512.46</v>
          </cell>
          <cell r="AQ407">
            <v>0</v>
          </cell>
          <cell r="AS407">
            <v>3512.46</v>
          </cell>
          <cell r="AT407">
            <v>0</v>
          </cell>
          <cell r="AU407">
            <v>0</v>
          </cell>
          <cell r="AV407">
            <v>3512.46</v>
          </cell>
          <cell r="AW407">
            <v>0</v>
          </cell>
          <cell r="AY407">
            <v>878.12</v>
          </cell>
          <cell r="AZ407">
            <v>1053.74</v>
          </cell>
          <cell r="BA407">
            <v>0</v>
          </cell>
          <cell r="BB407">
            <v>0</v>
          </cell>
          <cell r="BC407">
            <v>0</v>
          </cell>
          <cell r="BD407">
            <v>0</v>
          </cell>
          <cell r="BE407">
            <v>1053.7439999999999</v>
          </cell>
        </row>
        <row r="408">
          <cell r="C408">
            <v>8064</v>
          </cell>
          <cell r="D408" t="str">
            <v>PARTANTS</v>
          </cell>
          <cell r="E408" t="str">
            <v>30 rue des Partants</v>
          </cell>
          <cell r="F408">
            <v>75020</v>
          </cell>
          <cell r="G408" t="str">
            <v>PARIS</v>
          </cell>
          <cell r="K408">
            <v>9</v>
          </cell>
          <cell r="N408">
            <v>0</v>
          </cell>
          <cell r="O408">
            <v>3432</v>
          </cell>
          <cell r="Q408">
            <v>1144</v>
          </cell>
          <cell r="AB408">
            <v>4576</v>
          </cell>
          <cell r="AC408">
            <v>208</v>
          </cell>
          <cell r="AF408">
            <v>3432</v>
          </cell>
          <cell r="AG408">
            <v>381.33</v>
          </cell>
          <cell r="AH408">
            <v>1144</v>
          </cell>
          <cell r="AI408">
            <v>127.11</v>
          </cell>
          <cell r="AJ408">
            <v>0</v>
          </cell>
          <cell r="AK408" t="str">
            <v/>
          </cell>
          <cell r="AL408">
            <v>0</v>
          </cell>
          <cell r="AM408" t="str">
            <v/>
          </cell>
          <cell r="AN408">
            <v>0</v>
          </cell>
          <cell r="AO408" t="str">
            <v/>
          </cell>
          <cell r="AP408">
            <v>4576</v>
          </cell>
          <cell r="AQ408">
            <v>0</v>
          </cell>
          <cell r="AS408">
            <v>4576</v>
          </cell>
          <cell r="AT408">
            <v>0</v>
          </cell>
          <cell r="AU408">
            <v>0</v>
          </cell>
          <cell r="AV408">
            <v>4576</v>
          </cell>
          <cell r="AW408">
            <v>0</v>
          </cell>
          <cell r="AY408">
            <v>381.33</v>
          </cell>
          <cell r="BA408">
            <v>0</v>
          </cell>
          <cell r="BC408">
            <v>0</v>
          </cell>
          <cell r="BE408">
            <v>381.33</v>
          </cell>
        </row>
        <row r="409">
          <cell r="C409">
            <v>8065</v>
          </cell>
          <cell r="D409" t="str">
            <v>OLIVIER METRA PLA</v>
          </cell>
          <cell r="E409" t="str">
            <v>11-15 rue Olivier Métra</v>
          </cell>
          <cell r="F409">
            <v>75020</v>
          </cell>
          <cell r="G409" t="str">
            <v>PARIS</v>
          </cell>
          <cell r="H409">
            <v>2</v>
          </cell>
          <cell r="K409">
            <v>46</v>
          </cell>
          <cell r="N409">
            <v>40</v>
          </cell>
          <cell r="R409">
            <v>2878.2</v>
          </cell>
          <cell r="AB409">
            <v>2878.2</v>
          </cell>
          <cell r="AC409">
            <v>0</v>
          </cell>
          <cell r="AF409">
            <v>0</v>
          </cell>
          <cell r="AG409" t="str">
            <v/>
          </cell>
          <cell r="AH409">
            <v>2878.2</v>
          </cell>
          <cell r="AI409">
            <v>62.57</v>
          </cell>
          <cell r="AJ409">
            <v>0</v>
          </cell>
          <cell r="AK409" t="str">
            <v/>
          </cell>
          <cell r="AL409">
            <v>0</v>
          </cell>
          <cell r="AM409" t="str">
            <v/>
          </cell>
          <cell r="AN409">
            <v>0</v>
          </cell>
          <cell r="AO409" t="str">
            <v/>
          </cell>
          <cell r="AP409">
            <v>2878.2</v>
          </cell>
          <cell r="AQ409">
            <v>0</v>
          </cell>
          <cell r="AS409">
            <v>2878.2</v>
          </cell>
          <cell r="AT409">
            <v>0</v>
          </cell>
          <cell r="AU409">
            <v>0</v>
          </cell>
          <cell r="AV409">
            <v>2878.2</v>
          </cell>
          <cell r="AW409">
            <v>0</v>
          </cell>
          <cell r="AY409">
            <v>719.55</v>
          </cell>
          <cell r="AZ409">
            <v>863.46</v>
          </cell>
          <cell r="BA409">
            <v>0</v>
          </cell>
          <cell r="BB409">
            <v>0</v>
          </cell>
          <cell r="BC409">
            <v>0</v>
          </cell>
          <cell r="BD409">
            <v>0</v>
          </cell>
          <cell r="BE409">
            <v>863.45999999999992</v>
          </cell>
        </row>
        <row r="410">
          <cell r="C410">
            <v>8067</v>
          </cell>
          <cell r="D410" t="str">
            <v>RÉSIDENCE ORILLON</v>
          </cell>
          <cell r="E410" t="str">
            <v>39 rue de l'Orillon</v>
          </cell>
          <cell r="F410">
            <v>75011</v>
          </cell>
          <cell r="G410" t="str">
            <v>PARIS</v>
          </cell>
          <cell r="H410">
            <v>1</v>
          </cell>
          <cell r="I410">
            <v>1</v>
          </cell>
          <cell r="J410">
            <v>5</v>
          </cell>
          <cell r="K410">
            <v>6</v>
          </cell>
          <cell r="L410">
            <v>1</v>
          </cell>
          <cell r="M410">
            <v>1</v>
          </cell>
          <cell r="N410">
            <v>0</v>
          </cell>
          <cell r="Q410">
            <v>1872.7199999999998</v>
          </cell>
          <cell r="Z410">
            <v>264</v>
          </cell>
          <cell r="AA410">
            <v>77</v>
          </cell>
          <cell r="AB410">
            <v>2213.7199999999998</v>
          </cell>
          <cell r="AC410">
            <v>124.02</v>
          </cell>
          <cell r="AF410">
            <v>0</v>
          </cell>
          <cell r="AG410" t="str">
            <v/>
          </cell>
          <cell r="AH410">
            <v>1872.7199999999998</v>
          </cell>
          <cell r="AI410">
            <v>312.12</v>
          </cell>
          <cell r="AJ410">
            <v>0</v>
          </cell>
          <cell r="AK410" t="str">
            <v/>
          </cell>
          <cell r="AL410">
            <v>0</v>
          </cell>
          <cell r="AM410" t="str">
            <v/>
          </cell>
          <cell r="AN410">
            <v>341</v>
          </cell>
          <cell r="AO410">
            <v>56.83</v>
          </cell>
          <cell r="AP410">
            <v>2213.7199999999998</v>
          </cell>
          <cell r="AQ410">
            <v>0</v>
          </cell>
          <cell r="AS410">
            <v>1872.7199999999998</v>
          </cell>
          <cell r="AT410">
            <v>0</v>
          </cell>
          <cell r="AU410">
            <v>341</v>
          </cell>
          <cell r="AV410">
            <v>2213.7199999999998</v>
          </cell>
          <cell r="AW410">
            <v>0</v>
          </cell>
          <cell r="AY410">
            <v>468.18</v>
          </cell>
          <cell r="AZ410">
            <v>561.82000000000005</v>
          </cell>
          <cell r="BA410">
            <v>0</v>
          </cell>
          <cell r="BB410">
            <v>0</v>
          </cell>
          <cell r="BC410">
            <v>85.25</v>
          </cell>
          <cell r="BD410">
            <v>102.3</v>
          </cell>
          <cell r="BE410">
            <v>664.1160000000001</v>
          </cell>
        </row>
        <row r="411">
          <cell r="C411">
            <v>8068</v>
          </cell>
          <cell r="D411" t="str">
            <v>VILLA SOUTINE</v>
          </cell>
          <cell r="E411" t="str">
            <v>1-3-5 villa Soutine</v>
          </cell>
          <cell r="F411">
            <v>75014</v>
          </cell>
          <cell r="G411" t="str">
            <v>PARIS</v>
          </cell>
          <cell r="H411">
            <v>3</v>
          </cell>
          <cell r="I411">
            <v>3</v>
          </cell>
          <cell r="J411" t="str">
            <v>7+6+6</v>
          </cell>
          <cell r="K411">
            <v>66</v>
          </cell>
          <cell r="L411">
            <v>3</v>
          </cell>
          <cell r="M411">
            <v>4</v>
          </cell>
          <cell r="N411">
            <v>65</v>
          </cell>
          <cell r="R411">
            <v>977.6</v>
          </cell>
          <cell r="S411">
            <v>1439.06</v>
          </cell>
          <cell r="AA411">
            <v>186.1</v>
          </cell>
          <cell r="AB411">
            <v>2602.7599999999998</v>
          </cell>
          <cell r="AC411">
            <v>92</v>
          </cell>
          <cell r="AF411">
            <v>0</v>
          </cell>
          <cell r="AG411" t="str">
            <v/>
          </cell>
          <cell r="AH411">
            <v>977.6</v>
          </cell>
          <cell r="AI411">
            <v>14.81</v>
          </cell>
          <cell r="AJ411">
            <v>0</v>
          </cell>
          <cell r="AK411" t="str">
            <v/>
          </cell>
          <cell r="AL411">
            <v>1439.06</v>
          </cell>
          <cell r="AM411">
            <v>22.14</v>
          </cell>
          <cell r="AN411">
            <v>186.1</v>
          </cell>
          <cell r="AO411">
            <v>2.82</v>
          </cell>
          <cell r="AP411">
            <v>2602.7599999999998</v>
          </cell>
          <cell r="AQ411">
            <v>0</v>
          </cell>
          <cell r="AS411">
            <v>1006.5426985119999</v>
          </cell>
          <cell r="AT411">
            <v>1481.6646232821997</v>
          </cell>
          <cell r="AU411">
            <v>191.60965240699997</v>
          </cell>
          <cell r="AV411">
            <v>2679.8169742011996</v>
          </cell>
          <cell r="AW411">
            <v>77.056974201199864</v>
          </cell>
          <cell r="AY411">
            <v>251.64</v>
          </cell>
          <cell r="AZ411">
            <v>301.97000000000003</v>
          </cell>
          <cell r="BA411">
            <v>370.42</v>
          </cell>
          <cell r="BB411">
            <v>444.5</v>
          </cell>
          <cell r="BC411">
            <v>47.9</v>
          </cell>
          <cell r="BD411">
            <v>57.48</v>
          </cell>
          <cell r="BE411">
            <v>803.95199999999988</v>
          </cell>
        </row>
        <row r="412">
          <cell r="C412">
            <v>8069</v>
          </cell>
          <cell r="D412" t="str">
            <v>ROCHECHOUART</v>
          </cell>
          <cell r="E412" t="str">
            <v>90 rue de Rochechouart</v>
          </cell>
          <cell r="F412">
            <v>75009</v>
          </cell>
          <cell r="G412" t="str">
            <v>PARIS</v>
          </cell>
          <cell r="H412">
            <v>7</v>
          </cell>
          <cell r="I412">
            <v>7</v>
          </cell>
          <cell r="J412" t="str">
            <v>2+2+2+3+3+4+2</v>
          </cell>
          <cell r="K412">
            <v>59</v>
          </cell>
          <cell r="L412">
            <v>2</v>
          </cell>
          <cell r="M412">
            <v>2</v>
          </cell>
          <cell r="N412">
            <v>0</v>
          </cell>
          <cell r="R412">
            <v>1922.8100000000002</v>
          </cell>
          <cell r="AA412">
            <v>166.4</v>
          </cell>
          <cell r="AB412">
            <v>2089.21</v>
          </cell>
          <cell r="AC412">
            <v>143.30000000000001</v>
          </cell>
          <cell r="AF412">
            <v>0</v>
          </cell>
          <cell r="AG412" t="str">
            <v/>
          </cell>
          <cell r="AH412">
            <v>1922.8100000000002</v>
          </cell>
          <cell r="AI412">
            <v>32.590000000000003</v>
          </cell>
          <cell r="AJ412">
            <v>0</v>
          </cell>
          <cell r="AK412" t="str">
            <v/>
          </cell>
          <cell r="AL412">
            <v>0</v>
          </cell>
          <cell r="AM412" t="str">
            <v/>
          </cell>
          <cell r="AN412">
            <v>166.4</v>
          </cell>
          <cell r="AO412">
            <v>2.82</v>
          </cell>
          <cell r="AP412">
            <v>2089.21</v>
          </cell>
          <cell r="AQ412">
            <v>0</v>
          </cell>
          <cell r="AS412">
            <v>1979.7364628947</v>
          </cell>
          <cell r="AT412">
            <v>0</v>
          </cell>
          <cell r="AU412">
            <v>171.326416768</v>
          </cell>
          <cell r="AV412">
            <v>2151.0628796627002</v>
          </cell>
          <cell r="AW412">
            <v>61.852879662700161</v>
          </cell>
          <cell r="AY412">
            <v>494.93</v>
          </cell>
          <cell r="AZ412">
            <v>593.91999999999996</v>
          </cell>
          <cell r="BA412">
            <v>0</v>
          </cell>
          <cell r="BB412">
            <v>0</v>
          </cell>
          <cell r="BC412">
            <v>42.83</v>
          </cell>
          <cell r="BD412">
            <v>51.4</v>
          </cell>
          <cell r="BE412">
            <v>645.31200000000001</v>
          </cell>
        </row>
        <row r="413">
          <cell r="C413">
            <v>8070</v>
          </cell>
          <cell r="D413" t="str">
            <v>RÉSIDENCE BRUNE</v>
          </cell>
          <cell r="E413" t="str">
            <v>125-127 boulevard Brune</v>
          </cell>
          <cell r="F413">
            <v>75014</v>
          </cell>
          <cell r="G413" t="str">
            <v>PARIS</v>
          </cell>
          <cell r="H413">
            <v>1</v>
          </cell>
          <cell r="I413">
            <v>1</v>
          </cell>
          <cell r="J413">
            <v>8</v>
          </cell>
          <cell r="K413">
            <v>56</v>
          </cell>
          <cell r="L413">
            <v>2</v>
          </cell>
          <cell r="M413">
            <v>2</v>
          </cell>
          <cell r="N413">
            <v>66</v>
          </cell>
          <cell r="R413">
            <v>1321.6</v>
          </cell>
          <cell r="S413">
            <v>1461.24</v>
          </cell>
          <cell r="AA413">
            <v>157.9</v>
          </cell>
          <cell r="AB413">
            <v>2940.7400000000002</v>
          </cell>
          <cell r="AC413">
            <v>189.21</v>
          </cell>
          <cell r="AF413">
            <v>0</v>
          </cell>
          <cell r="AG413" t="str">
            <v/>
          </cell>
          <cell r="AH413">
            <v>1321.6</v>
          </cell>
          <cell r="AI413">
            <v>23.6</v>
          </cell>
          <cell r="AJ413">
            <v>0</v>
          </cell>
          <cell r="AK413" t="str">
            <v/>
          </cell>
          <cell r="AL413">
            <v>1461.24</v>
          </cell>
          <cell r="AM413">
            <v>22.14</v>
          </cell>
          <cell r="AN413">
            <v>157.9</v>
          </cell>
          <cell r="AO413">
            <v>2.82</v>
          </cell>
          <cell r="AP413">
            <v>2940.7400000000002</v>
          </cell>
          <cell r="AQ413">
            <v>0</v>
          </cell>
          <cell r="AS413">
            <v>1360.7271177919997</v>
          </cell>
          <cell r="AT413">
            <v>1504.5012814787999</v>
          </cell>
          <cell r="AU413">
            <v>162.57476687299999</v>
          </cell>
          <cell r="AV413">
            <v>3027.8031661437999</v>
          </cell>
          <cell r="AW413">
            <v>87.063166143799663</v>
          </cell>
          <cell r="AY413">
            <v>340.18</v>
          </cell>
          <cell r="AZ413">
            <v>408.22</v>
          </cell>
          <cell r="BA413">
            <v>376.13</v>
          </cell>
          <cell r="BB413">
            <v>451.36</v>
          </cell>
          <cell r="BC413">
            <v>40.64</v>
          </cell>
          <cell r="BD413">
            <v>48.77</v>
          </cell>
          <cell r="BE413">
            <v>908.33999999999992</v>
          </cell>
        </row>
        <row r="414">
          <cell r="C414">
            <v>8071</v>
          </cell>
          <cell r="D414" t="str">
            <v>10 FOLIE REGNAULT</v>
          </cell>
          <cell r="E414" t="str">
            <v>10 passage de la Folie Régnault</v>
          </cell>
          <cell r="F414">
            <v>75011</v>
          </cell>
          <cell r="G414" t="str">
            <v>PARIS</v>
          </cell>
          <cell r="K414">
            <v>11</v>
          </cell>
          <cell r="N414">
            <v>0</v>
          </cell>
          <cell r="O414">
            <v>5865</v>
          </cell>
          <cell r="P414">
            <v>914</v>
          </cell>
          <cell r="Q414">
            <v>1829</v>
          </cell>
          <cell r="AB414">
            <v>8608</v>
          </cell>
          <cell r="AC414">
            <v>367</v>
          </cell>
          <cell r="AF414">
            <v>6779</v>
          </cell>
          <cell r="AG414">
            <v>616.27</v>
          </cell>
          <cell r="AH414">
            <v>1829</v>
          </cell>
          <cell r="AI414">
            <v>166.27</v>
          </cell>
          <cell r="AJ414">
            <v>0</v>
          </cell>
          <cell r="AK414" t="str">
            <v/>
          </cell>
          <cell r="AL414">
            <v>0</v>
          </cell>
          <cell r="AM414" t="str">
            <v/>
          </cell>
          <cell r="AN414">
            <v>0</v>
          </cell>
          <cell r="AO414" t="str">
            <v/>
          </cell>
          <cell r="AP414">
            <v>8608</v>
          </cell>
          <cell r="AQ414">
            <v>0</v>
          </cell>
          <cell r="AS414">
            <v>8608</v>
          </cell>
          <cell r="AT414">
            <v>0</v>
          </cell>
          <cell r="AU414">
            <v>0</v>
          </cell>
          <cell r="AV414">
            <v>8608</v>
          </cell>
          <cell r="AW414">
            <v>0</v>
          </cell>
          <cell r="AY414">
            <v>717.33</v>
          </cell>
          <cell r="BA414">
            <v>0</v>
          </cell>
          <cell r="BC414">
            <v>0</v>
          </cell>
          <cell r="BE414">
            <v>717.33</v>
          </cell>
        </row>
        <row r="415">
          <cell r="C415">
            <v>8072</v>
          </cell>
          <cell r="D415" t="str">
            <v>5 CITÉ DE LA CHAPELLE</v>
          </cell>
          <cell r="E415" t="str">
            <v>5 cité de la Chapelle</v>
          </cell>
          <cell r="F415">
            <v>75018</v>
          </cell>
          <cell r="G415" t="str">
            <v>PARIS</v>
          </cell>
          <cell r="H415">
            <v>1</v>
          </cell>
          <cell r="I415">
            <v>1</v>
          </cell>
          <cell r="J415">
            <v>5</v>
          </cell>
          <cell r="K415">
            <v>11</v>
          </cell>
          <cell r="L415">
            <v>1</v>
          </cell>
          <cell r="M415">
            <v>2</v>
          </cell>
          <cell r="N415">
            <v>11</v>
          </cell>
          <cell r="O415">
            <v>3073.2</v>
          </cell>
          <cell r="P415">
            <v>0</v>
          </cell>
          <cell r="Q415">
            <v>2509.17</v>
          </cell>
          <cell r="AA415">
            <v>31</v>
          </cell>
          <cell r="AB415">
            <v>5613.37</v>
          </cell>
          <cell r="AC415">
            <v>136.36000000000001</v>
          </cell>
          <cell r="AF415">
            <v>3073.2</v>
          </cell>
          <cell r="AG415">
            <v>279.38</v>
          </cell>
          <cell r="AH415">
            <v>2509.17</v>
          </cell>
          <cell r="AI415">
            <v>228.11</v>
          </cell>
          <cell r="AJ415">
            <v>0</v>
          </cell>
          <cell r="AK415" t="str">
            <v/>
          </cell>
          <cell r="AL415">
            <v>0</v>
          </cell>
          <cell r="AM415" t="str">
            <v/>
          </cell>
          <cell r="AN415">
            <v>31</v>
          </cell>
          <cell r="AO415">
            <v>2.82</v>
          </cell>
          <cell r="AP415">
            <v>5613.37</v>
          </cell>
          <cell r="AQ415">
            <v>0</v>
          </cell>
          <cell r="AS415">
            <v>5747.6409205118998</v>
          </cell>
          <cell r="AT415">
            <v>0</v>
          </cell>
          <cell r="AU415">
            <v>31.917781969999997</v>
          </cell>
          <cell r="AV415">
            <v>5779.5587024818997</v>
          </cell>
          <cell r="AW415">
            <v>166.18870248189978</v>
          </cell>
          <cell r="AY415">
            <v>1436.91</v>
          </cell>
          <cell r="AZ415">
            <v>1724.29</v>
          </cell>
          <cell r="BA415">
            <v>0</v>
          </cell>
          <cell r="BB415">
            <v>0</v>
          </cell>
          <cell r="BC415">
            <v>7.98</v>
          </cell>
          <cell r="BD415">
            <v>9.58</v>
          </cell>
          <cell r="BE415">
            <v>1733.8680000000002</v>
          </cell>
        </row>
        <row r="416">
          <cell r="C416">
            <v>8073</v>
          </cell>
          <cell r="D416" t="str">
            <v>27 RUE ANDRE ANTOINE</v>
          </cell>
          <cell r="E416" t="str">
            <v>27 rue André Antoine</v>
          </cell>
          <cell r="F416">
            <v>75018</v>
          </cell>
          <cell r="G416" t="str">
            <v>PARIS</v>
          </cell>
          <cell r="H416">
            <v>1</v>
          </cell>
          <cell r="I416">
            <v>1</v>
          </cell>
          <cell r="J416">
            <v>3</v>
          </cell>
          <cell r="K416">
            <v>4</v>
          </cell>
          <cell r="L416">
            <v>0</v>
          </cell>
          <cell r="M416">
            <v>1</v>
          </cell>
          <cell r="N416">
            <v>0</v>
          </cell>
          <cell r="O416">
            <v>1629.2</v>
          </cell>
          <cell r="Q416">
            <v>912.43</v>
          </cell>
          <cell r="AA416">
            <v>11.3</v>
          </cell>
          <cell r="AB416">
            <v>2552.9300000000003</v>
          </cell>
          <cell r="AC416">
            <v>139.1</v>
          </cell>
          <cell r="AF416">
            <v>1629.2</v>
          </cell>
          <cell r="AG416">
            <v>407.3</v>
          </cell>
          <cell r="AH416">
            <v>912.43</v>
          </cell>
          <cell r="AI416">
            <v>228.11</v>
          </cell>
          <cell r="AJ416">
            <v>0</v>
          </cell>
          <cell r="AK416" t="str">
            <v/>
          </cell>
          <cell r="AL416">
            <v>0</v>
          </cell>
          <cell r="AM416" t="str">
            <v/>
          </cell>
          <cell r="AN416">
            <v>11.3</v>
          </cell>
          <cell r="AO416">
            <v>2.83</v>
          </cell>
          <cell r="AP416">
            <v>2552.9300000000003</v>
          </cell>
          <cell r="AQ416">
            <v>0</v>
          </cell>
          <cell r="AS416">
            <v>2616.8771673680999</v>
          </cell>
          <cell r="AT416">
            <v>0</v>
          </cell>
          <cell r="AU416">
            <v>11.634546330999999</v>
          </cell>
          <cell r="AV416">
            <v>2628.5117136990998</v>
          </cell>
          <cell r="AW416">
            <v>75.58171369909951</v>
          </cell>
          <cell r="AY416">
            <v>654.22</v>
          </cell>
          <cell r="AZ416">
            <v>785.06</v>
          </cell>
          <cell r="BA416">
            <v>0</v>
          </cell>
          <cell r="BB416">
            <v>0</v>
          </cell>
          <cell r="BC416">
            <v>2.91</v>
          </cell>
          <cell r="BD416">
            <v>3.49</v>
          </cell>
          <cell r="BE416">
            <v>788.55599999999993</v>
          </cell>
        </row>
        <row r="417">
          <cell r="C417">
            <v>8075</v>
          </cell>
          <cell r="D417" t="str">
            <v>20 FOLIE REGNAULT</v>
          </cell>
          <cell r="E417" t="str">
            <v>20 passage de la Folie Régnault</v>
          </cell>
          <cell r="F417">
            <v>75011</v>
          </cell>
          <cell r="G417" t="str">
            <v>PARIS</v>
          </cell>
          <cell r="K417">
            <v>7</v>
          </cell>
          <cell r="N417">
            <v>0</v>
          </cell>
          <cell r="O417">
            <v>3002</v>
          </cell>
          <cell r="Q417">
            <v>1287</v>
          </cell>
          <cell r="AB417">
            <v>4289</v>
          </cell>
          <cell r="AC417">
            <v>190</v>
          </cell>
          <cell r="AF417">
            <v>3002</v>
          </cell>
          <cell r="AG417">
            <v>428.86</v>
          </cell>
          <cell r="AH417">
            <v>1287</v>
          </cell>
          <cell r="AI417">
            <v>183.86</v>
          </cell>
          <cell r="AJ417">
            <v>0</v>
          </cell>
          <cell r="AK417" t="str">
            <v/>
          </cell>
          <cell r="AL417">
            <v>0</v>
          </cell>
          <cell r="AM417" t="str">
            <v/>
          </cell>
          <cell r="AN417">
            <v>0</v>
          </cell>
          <cell r="AO417" t="str">
            <v/>
          </cell>
          <cell r="AP417">
            <v>4289</v>
          </cell>
          <cell r="AQ417">
            <v>0</v>
          </cell>
          <cell r="AS417">
            <v>4289</v>
          </cell>
          <cell r="AT417">
            <v>0</v>
          </cell>
          <cell r="AU417">
            <v>0</v>
          </cell>
          <cell r="AV417">
            <v>4289</v>
          </cell>
          <cell r="AW417">
            <v>0</v>
          </cell>
          <cell r="AY417">
            <v>357.42</v>
          </cell>
          <cell r="BA417">
            <v>0</v>
          </cell>
          <cell r="BC417">
            <v>0</v>
          </cell>
          <cell r="BE417">
            <v>357.42</v>
          </cell>
        </row>
        <row r="418">
          <cell r="C418">
            <v>8076</v>
          </cell>
          <cell r="D418" t="str">
            <v>89 RUE DE PATAY</v>
          </cell>
          <cell r="E418" t="str">
            <v>89 rue de Patay</v>
          </cell>
          <cell r="F418">
            <v>75013</v>
          </cell>
          <cell r="G418" t="str">
            <v>PARIS</v>
          </cell>
          <cell r="H418">
            <v>2</v>
          </cell>
          <cell r="I418">
            <v>1</v>
          </cell>
          <cell r="J418" t="str">
            <v>7+2</v>
          </cell>
          <cell r="K418">
            <v>21</v>
          </cell>
          <cell r="L418">
            <v>1</v>
          </cell>
          <cell r="M418">
            <v>2</v>
          </cell>
          <cell r="N418">
            <v>26</v>
          </cell>
          <cell r="R418">
            <v>2230.2199999999998</v>
          </cell>
          <cell r="S418">
            <v>520</v>
          </cell>
          <cell r="AA418">
            <v>34.475999999999999</v>
          </cell>
          <cell r="AB418">
            <v>2784.6959999999999</v>
          </cell>
          <cell r="AC418">
            <v>136.16999999999999</v>
          </cell>
          <cell r="AF418">
            <v>0</v>
          </cell>
          <cell r="AG418" t="str">
            <v/>
          </cell>
          <cell r="AH418">
            <v>2230.2199999999998</v>
          </cell>
          <cell r="AI418">
            <v>106.2</v>
          </cell>
          <cell r="AJ418">
            <v>0</v>
          </cell>
          <cell r="AK418" t="str">
            <v/>
          </cell>
          <cell r="AL418">
            <v>520</v>
          </cell>
          <cell r="AM418">
            <v>20</v>
          </cell>
          <cell r="AN418">
            <v>34.475999999999999</v>
          </cell>
          <cell r="AO418">
            <v>1.64</v>
          </cell>
          <cell r="AP418">
            <v>2784.6959999999999</v>
          </cell>
          <cell r="AQ418">
            <v>0</v>
          </cell>
          <cell r="AS418">
            <v>2230.2199999999998</v>
          </cell>
          <cell r="AT418">
            <v>520</v>
          </cell>
          <cell r="AU418">
            <v>34.475999999999999</v>
          </cell>
          <cell r="AV418">
            <v>2784.6959999999999</v>
          </cell>
          <cell r="AW418">
            <v>0</v>
          </cell>
          <cell r="AY418">
            <v>557.55999999999995</v>
          </cell>
          <cell r="AZ418">
            <v>669.07</v>
          </cell>
          <cell r="BA418">
            <v>130</v>
          </cell>
          <cell r="BB418">
            <v>156</v>
          </cell>
          <cell r="BC418">
            <v>8.6199999999999992</v>
          </cell>
          <cell r="BD418">
            <v>10.34</v>
          </cell>
          <cell r="BE418">
            <v>835.41599999999994</v>
          </cell>
        </row>
        <row r="419">
          <cell r="C419">
            <v>8077</v>
          </cell>
          <cell r="D419" t="str">
            <v>ARGONNE</v>
          </cell>
          <cell r="E419" t="str">
            <v>9-11 rue de l'Argonne</v>
          </cell>
          <cell r="F419">
            <v>75019</v>
          </cell>
          <cell r="G419" t="str">
            <v>PARIS</v>
          </cell>
          <cell r="K419">
            <v>41</v>
          </cell>
          <cell r="N419">
            <v>13</v>
          </cell>
          <cell r="R419">
            <v>1139.001590909091</v>
          </cell>
          <cell r="S419">
            <v>2236</v>
          </cell>
          <cell r="AB419">
            <v>3375.0015909090907</v>
          </cell>
          <cell r="AC419">
            <v>157</v>
          </cell>
          <cell r="AF419">
            <v>0</v>
          </cell>
          <cell r="AG419" t="str">
            <v/>
          </cell>
          <cell r="AH419">
            <v>1139.001590909091</v>
          </cell>
          <cell r="AI419">
            <v>27.78</v>
          </cell>
          <cell r="AJ419">
            <v>0</v>
          </cell>
          <cell r="AK419" t="str">
            <v/>
          </cell>
          <cell r="AL419">
            <v>2236</v>
          </cell>
          <cell r="AM419">
            <v>172</v>
          </cell>
          <cell r="AN419">
            <v>0</v>
          </cell>
          <cell r="AO419" t="str">
            <v/>
          </cell>
          <cell r="AP419">
            <v>3375.0015909090907</v>
          </cell>
          <cell r="AQ419">
            <v>0</v>
          </cell>
          <cell r="AS419">
            <v>1139.001590909091</v>
          </cell>
          <cell r="AT419">
            <v>2236</v>
          </cell>
          <cell r="AU419">
            <v>0</v>
          </cell>
          <cell r="AV419">
            <v>3375.0015909090907</v>
          </cell>
          <cell r="AW419">
            <v>0</v>
          </cell>
          <cell r="AY419">
            <v>94.92</v>
          </cell>
          <cell r="BA419">
            <v>186.33</v>
          </cell>
          <cell r="BC419">
            <v>0</v>
          </cell>
          <cell r="BE419">
            <v>281.25</v>
          </cell>
        </row>
        <row r="420">
          <cell r="C420">
            <v>8077</v>
          </cell>
          <cell r="D420" t="str">
            <v>ARGONNE</v>
          </cell>
          <cell r="E420" t="str">
            <v>9-11 rue de l'Argonne</v>
          </cell>
          <cell r="F420">
            <v>75019</v>
          </cell>
          <cell r="G420" t="str">
            <v>PARIS</v>
          </cell>
          <cell r="K420">
            <v>41</v>
          </cell>
          <cell r="N420">
            <v>13</v>
          </cell>
          <cell r="O420">
            <v>7020</v>
          </cell>
          <cell r="Q420">
            <v>2340</v>
          </cell>
          <cell r="AB420">
            <v>9360</v>
          </cell>
          <cell r="AF420">
            <v>7020</v>
          </cell>
          <cell r="AG420">
            <v>171.22</v>
          </cell>
          <cell r="AH420">
            <v>2340</v>
          </cell>
          <cell r="AI420">
            <v>57.07</v>
          </cell>
          <cell r="AJ420">
            <v>0</v>
          </cell>
          <cell r="AK420" t="str">
            <v/>
          </cell>
          <cell r="AL420">
            <v>0</v>
          </cell>
          <cell r="AM420" t="str">
            <v/>
          </cell>
          <cell r="AN420">
            <v>0</v>
          </cell>
          <cell r="AO420" t="str">
            <v/>
          </cell>
          <cell r="AP420">
            <v>9360</v>
          </cell>
          <cell r="AQ420">
            <v>0</v>
          </cell>
          <cell r="AS420">
            <v>9637.1109431999994</v>
          </cell>
          <cell r="AT420">
            <v>0</v>
          </cell>
          <cell r="AU420">
            <v>0</v>
          </cell>
          <cell r="AV420">
            <v>9637.1109431999994</v>
          </cell>
          <cell r="AW420">
            <v>277.11094319999938</v>
          </cell>
          <cell r="AY420">
            <v>2409.2800000000002</v>
          </cell>
          <cell r="AZ420">
            <v>2891.14</v>
          </cell>
          <cell r="BA420">
            <v>0</v>
          </cell>
          <cell r="BB420">
            <v>0</v>
          </cell>
          <cell r="BC420">
            <v>0</v>
          </cell>
          <cell r="BD420">
            <v>0</v>
          </cell>
          <cell r="BE420">
            <v>2891.136</v>
          </cell>
        </row>
        <row r="421">
          <cell r="C421">
            <v>8078</v>
          </cell>
          <cell r="D421" t="str">
            <v>Résidence ROUVET</v>
          </cell>
          <cell r="E421" t="str">
            <v>9 rue Rouvet</v>
          </cell>
          <cell r="F421">
            <v>75019</v>
          </cell>
          <cell r="G421" t="str">
            <v>PARIS</v>
          </cell>
          <cell r="K421">
            <v>20</v>
          </cell>
          <cell r="N421">
            <v>27</v>
          </cell>
          <cell r="R421">
            <v>1118</v>
          </cell>
          <cell r="S421">
            <v>1311.5</v>
          </cell>
          <cell r="AB421">
            <v>2429.5</v>
          </cell>
          <cell r="AC421">
            <v>113</v>
          </cell>
          <cell r="AF421">
            <v>0</v>
          </cell>
          <cell r="AG421" t="str">
            <v/>
          </cell>
          <cell r="AH421">
            <v>1118</v>
          </cell>
          <cell r="AI421">
            <v>55.9</v>
          </cell>
          <cell r="AJ421">
            <v>0</v>
          </cell>
          <cell r="AK421" t="str">
            <v/>
          </cell>
          <cell r="AL421">
            <v>1311.5</v>
          </cell>
          <cell r="AM421">
            <v>48.57</v>
          </cell>
          <cell r="AN421">
            <v>0</v>
          </cell>
          <cell r="AO421" t="str">
            <v/>
          </cell>
          <cell r="AP421">
            <v>2429.5</v>
          </cell>
          <cell r="AQ421">
            <v>0</v>
          </cell>
          <cell r="AS421">
            <v>1118</v>
          </cell>
          <cell r="AT421">
            <v>1311.5</v>
          </cell>
          <cell r="AU421">
            <v>0</v>
          </cell>
          <cell r="AV421">
            <v>2429.5</v>
          </cell>
          <cell r="AW421">
            <v>0</v>
          </cell>
          <cell r="AY421">
            <v>93.17</v>
          </cell>
          <cell r="BA421">
            <v>109.29</v>
          </cell>
          <cell r="BC421">
            <v>0</v>
          </cell>
          <cell r="BE421">
            <v>202.46</v>
          </cell>
        </row>
        <row r="422">
          <cell r="C422">
            <v>8078</v>
          </cell>
          <cell r="D422" t="str">
            <v>Résidence ROUVET</v>
          </cell>
          <cell r="E422" t="str">
            <v>9 rue Rouvet</v>
          </cell>
          <cell r="F422">
            <v>75019</v>
          </cell>
          <cell r="G422" t="str">
            <v>PARIS</v>
          </cell>
          <cell r="K422">
            <v>20</v>
          </cell>
          <cell r="N422">
            <v>27</v>
          </cell>
          <cell r="O422">
            <v>3720</v>
          </cell>
          <cell r="Q422">
            <v>1560</v>
          </cell>
          <cell r="AB422">
            <v>5280</v>
          </cell>
          <cell r="AF422">
            <v>3720</v>
          </cell>
          <cell r="AG422">
            <v>186</v>
          </cell>
          <cell r="AH422">
            <v>1560</v>
          </cell>
          <cell r="AI422">
            <v>78</v>
          </cell>
          <cell r="AJ422">
            <v>0</v>
          </cell>
          <cell r="AK422" t="str">
            <v/>
          </cell>
          <cell r="AL422">
            <v>0</v>
          </cell>
          <cell r="AM422" t="str">
            <v/>
          </cell>
          <cell r="AN422">
            <v>0</v>
          </cell>
          <cell r="AO422" t="str">
            <v/>
          </cell>
          <cell r="AP422">
            <v>5280</v>
          </cell>
          <cell r="AQ422">
            <v>0</v>
          </cell>
          <cell r="AS422">
            <v>5436.3189935999999</v>
          </cell>
          <cell r="AT422">
            <v>0</v>
          </cell>
          <cell r="AU422">
            <v>0</v>
          </cell>
          <cell r="AV422">
            <v>5436.3189935999999</v>
          </cell>
          <cell r="AW422">
            <v>156.31899359999989</v>
          </cell>
          <cell r="AY422">
            <v>1359.08</v>
          </cell>
          <cell r="AZ422">
            <v>1630.9</v>
          </cell>
          <cell r="BA422">
            <v>0</v>
          </cell>
          <cell r="BB422">
            <v>0</v>
          </cell>
          <cell r="BC422">
            <v>0</v>
          </cell>
          <cell r="BD422">
            <v>0</v>
          </cell>
          <cell r="BE422">
            <v>1630.896</v>
          </cell>
        </row>
        <row r="423">
          <cell r="C423">
            <v>8079</v>
          </cell>
          <cell r="D423" t="str">
            <v>MOSKOVA</v>
          </cell>
          <cell r="E423" t="str">
            <v>15-21 rue de la Moskova // 12-22 cité Falaise</v>
          </cell>
          <cell r="F423">
            <v>75018</v>
          </cell>
          <cell r="G423" t="str">
            <v>PARIS</v>
          </cell>
          <cell r="H423">
            <v>3</v>
          </cell>
          <cell r="I423">
            <v>3</v>
          </cell>
          <cell r="J423" t="str">
            <v>5+3+3</v>
          </cell>
          <cell r="K423">
            <v>34</v>
          </cell>
          <cell r="L423">
            <v>3</v>
          </cell>
          <cell r="M423">
            <v>6</v>
          </cell>
          <cell r="N423">
            <v>36</v>
          </cell>
          <cell r="O423">
            <v>6692.8</v>
          </cell>
          <cell r="P423">
            <v>1222</v>
          </cell>
          <cell r="Q423">
            <v>3909.36</v>
          </cell>
          <cell r="S423">
            <v>1022.4</v>
          </cell>
          <cell r="AA423">
            <v>95.9</v>
          </cell>
          <cell r="AB423">
            <v>12942.46</v>
          </cell>
          <cell r="AC423">
            <v>714</v>
          </cell>
          <cell r="AF423">
            <v>7914.8</v>
          </cell>
          <cell r="AG423">
            <v>232.79</v>
          </cell>
          <cell r="AH423">
            <v>3909.36</v>
          </cell>
          <cell r="AI423">
            <v>114.98</v>
          </cell>
          <cell r="AJ423">
            <v>0</v>
          </cell>
          <cell r="AK423" t="str">
            <v/>
          </cell>
          <cell r="AL423">
            <v>1022.4</v>
          </cell>
          <cell r="AM423">
            <v>28.4</v>
          </cell>
          <cell r="AN423">
            <v>95.9</v>
          </cell>
          <cell r="AO423">
            <v>2.82</v>
          </cell>
          <cell r="AP423">
            <v>12942.46</v>
          </cell>
          <cell r="AQ423">
            <v>0</v>
          </cell>
          <cell r="AS423">
            <v>12174.2245438192</v>
          </cell>
          <cell r="AT423">
            <v>1052.6690414879999</v>
          </cell>
          <cell r="AU423">
            <v>98.739202933000001</v>
          </cell>
          <cell r="AV423">
            <v>13325.6327882402</v>
          </cell>
          <cell r="AW423">
            <v>383.17278824020104</v>
          </cell>
          <cell r="AY423">
            <v>3043.56</v>
          </cell>
          <cell r="AZ423">
            <v>3652.27</v>
          </cell>
          <cell r="BA423">
            <v>263.17</v>
          </cell>
          <cell r="BB423">
            <v>315.8</v>
          </cell>
          <cell r="BC423">
            <v>24.68</v>
          </cell>
          <cell r="BD423">
            <v>29.62</v>
          </cell>
          <cell r="BE423">
            <v>3997.6919999999996</v>
          </cell>
        </row>
        <row r="424">
          <cell r="C424">
            <v>8080</v>
          </cell>
          <cell r="D424" t="str">
            <v>Résidence AVRON</v>
          </cell>
          <cell r="E424" t="str">
            <v>77 rue d'Avron</v>
          </cell>
          <cell r="F424">
            <v>75020</v>
          </cell>
          <cell r="G424" t="str">
            <v>PARIS</v>
          </cell>
          <cell r="K424">
            <v>15</v>
          </cell>
          <cell r="N424">
            <v>0</v>
          </cell>
          <cell r="O424">
            <v>5788.08</v>
          </cell>
          <cell r="Q424">
            <v>1615.76</v>
          </cell>
          <cell r="AB424">
            <v>7403.84</v>
          </cell>
          <cell r="AC424">
            <v>520</v>
          </cell>
          <cell r="AF424">
            <v>5788.08</v>
          </cell>
          <cell r="AG424">
            <v>385.87</v>
          </cell>
          <cell r="AH424">
            <v>1615.76</v>
          </cell>
          <cell r="AI424">
            <v>107.72</v>
          </cell>
          <cell r="AJ424">
            <v>0</v>
          </cell>
          <cell r="AK424" t="str">
            <v/>
          </cell>
          <cell r="AL424">
            <v>0</v>
          </cell>
          <cell r="AM424" t="str">
            <v/>
          </cell>
          <cell r="AN424">
            <v>0</v>
          </cell>
          <cell r="AO424" t="str">
            <v/>
          </cell>
          <cell r="AP424">
            <v>7403.84</v>
          </cell>
          <cell r="AQ424">
            <v>0</v>
          </cell>
          <cell r="AS424">
            <v>7403.84</v>
          </cell>
          <cell r="AT424">
            <v>0</v>
          </cell>
          <cell r="AU424">
            <v>0</v>
          </cell>
          <cell r="AV424">
            <v>7403.84</v>
          </cell>
          <cell r="AW424">
            <v>0</v>
          </cell>
          <cell r="AY424">
            <v>616.99</v>
          </cell>
          <cell r="BA424">
            <v>0</v>
          </cell>
          <cell r="BC424">
            <v>0</v>
          </cell>
          <cell r="BE424">
            <v>616.99</v>
          </cell>
        </row>
        <row r="425">
          <cell r="C425">
            <v>8081</v>
          </cell>
          <cell r="D425" t="str">
            <v>Résidence PRESENTATION</v>
          </cell>
          <cell r="E425" t="str">
            <v>2 rue de la Présentation</v>
          </cell>
          <cell r="F425">
            <v>75011</v>
          </cell>
          <cell r="G425" t="str">
            <v>PARIS</v>
          </cell>
          <cell r="K425">
            <v>18</v>
          </cell>
          <cell r="N425">
            <v>21</v>
          </cell>
          <cell r="S425">
            <v>456</v>
          </cell>
          <cell r="AB425">
            <v>456</v>
          </cell>
          <cell r="AC425">
            <v>21</v>
          </cell>
          <cell r="AF425">
            <v>0</v>
          </cell>
          <cell r="AG425" t="str">
            <v/>
          </cell>
          <cell r="AH425">
            <v>0</v>
          </cell>
          <cell r="AI425" t="str">
            <v/>
          </cell>
          <cell r="AJ425">
            <v>0</v>
          </cell>
          <cell r="AK425" t="str">
            <v/>
          </cell>
          <cell r="AL425">
            <v>456</v>
          </cell>
          <cell r="AM425">
            <v>21.71</v>
          </cell>
          <cell r="AN425">
            <v>0</v>
          </cell>
          <cell r="AO425" t="str">
            <v/>
          </cell>
          <cell r="AP425">
            <v>456</v>
          </cell>
          <cell r="AQ425">
            <v>0</v>
          </cell>
          <cell r="AS425">
            <v>0</v>
          </cell>
          <cell r="AT425">
            <v>456</v>
          </cell>
          <cell r="AU425">
            <v>0</v>
          </cell>
          <cell r="AV425">
            <v>456</v>
          </cell>
          <cell r="AW425">
            <v>0</v>
          </cell>
          <cell r="AY425">
            <v>0</v>
          </cell>
          <cell r="BA425">
            <v>38</v>
          </cell>
          <cell r="BC425">
            <v>0</v>
          </cell>
          <cell r="BE425">
            <v>38</v>
          </cell>
        </row>
        <row r="426">
          <cell r="C426">
            <v>8082</v>
          </cell>
          <cell r="D426" t="str">
            <v>24 RUE CHAUDRON</v>
          </cell>
          <cell r="E426" t="str">
            <v>24 rue Chaudron</v>
          </cell>
          <cell r="F426">
            <v>75010</v>
          </cell>
          <cell r="G426" t="str">
            <v>PARIS</v>
          </cell>
          <cell r="H426">
            <v>2</v>
          </cell>
          <cell r="I426">
            <v>2</v>
          </cell>
          <cell r="J426" t="str">
            <v>5+4</v>
          </cell>
          <cell r="K426">
            <v>17</v>
          </cell>
          <cell r="L426">
            <v>2</v>
          </cell>
          <cell r="M426">
            <v>3</v>
          </cell>
          <cell r="N426">
            <v>18</v>
          </cell>
          <cell r="R426">
            <v>467.96</v>
          </cell>
          <cell r="S426">
            <v>466.53</v>
          </cell>
          <cell r="Z426">
            <v>264</v>
          </cell>
          <cell r="AA426">
            <v>154</v>
          </cell>
          <cell r="AB426">
            <v>1352.49</v>
          </cell>
          <cell r="AC426">
            <v>75.77</v>
          </cell>
          <cell r="AF426">
            <v>0</v>
          </cell>
          <cell r="AG426" t="str">
            <v/>
          </cell>
          <cell r="AH426">
            <v>467.96</v>
          </cell>
          <cell r="AI426">
            <v>27.53</v>
          </cell>
          <cell r="AJ426">
            <v>0</v>
          </cell>
          <cell r="AK426" t="str">
            <v/>
          </cell>
          <cell r="AL426">
            <v>466.53</v>
          </cell>
          <cell r="AM426">
            <v>25.92</v>
          </cell>
          <cell r="AN426">
            <v>418</v>
          </cell>
          <cell r="AO426">
            <v>24.59</v>
          </cell>
          <cell r="AP426">
            <v>1352.49</v>
          </cell>
          <cell r="AQ426">
            <v>0</v>
          </cell>
          <cell r="AS426">
            <v>467.96</v>
          </cell>
          <cell r="AT426">
            <v>466.53</v>
          </cell>
          <cell r="AU426">
            <v>418</v>
          </cell>
          <cell r="AV426">
            <v>1352.49</v>
          </cell>
          <cell r="AW426">
            <v>0</v>
          </cell>
          <cell r="AY426">
            <v>116.99</v>
          </cell>
          <cell r="AZ426">
            <v>140.38999999999999</v>
          </cell>
          <cell r="BA426">
            <v>116.63</v>
          </cell>
          <cell r="BB426">
            <v>139.96</v>
          </cell>
          <cell r="BC426">
            <v>104.5</v>
          </cell>
          <cell r="BD426">
            <v>125.4</v>
          </cell>
          <cell r="BE426">
            <v>405.74399999999997</v>
          </cell>
        </row>
        <row r="427">
          <cell r="C427">
            <v>8083</v>
          </cell>
          <cell r="D427" t="str">
            <v>10/12/14 Place de l'ARGONNE</v>
          </cell>
          <cell r="E427" t="str">
            <v>10-12-14 place de l'Argonne</v>
          </cell>
          <cell r="F427">
            <v>75019</v>
          </cell>
          <cell r="G427" t="str">
            <v>PARIS</v>
          </cell>
          <cell r="K427">
            <v>21</v>
          </cell>
          <cell r="N427">
            <v>11</v>
          </cell>
          <cell r="R427">
            <v>2464.0075000000002</v>
          </cell>
          <cell r="AB427">
            <v>2464.0075000000002</v>
          </cell>
          <cell r="AC427">
            <v>112</v>
          </cell>
          <cell r="AF427">
            <v>0</v>
          </cell>
          <cell r="AG427" t="str">
            <v/>
          </cell>
          <cell r="AH427">
            <v>2464.0075000000002</v>
          </cell>
          <cell r="AI427">
            <v>117.33</v>
          </cell>
          <cell r="AJ427">
            <v>0</v>
          </cell>
          <cell r="AK427" t="str">
            <v/>
          </cell>
          <cell r="AL427">
            <v>0</v>
          </cell>
          <cell r="AM427" t="str">
            <v/>
          </cell>
          <cell r="AN427">
            <v>0</v>
          </cell>
          <cell r="AO427" t="str">
            <v/>
          </cell>
          <cell r="AP427">
            <v>2464.0075000000002</v>
          </cell>
          <cell r="AQ427">
            <v>0</v>
          </cell>
          <cell r="AS427">
            <v>2464.0075000000002</v>
          </cell>
          <cell r="AT427">
            <v>0</v>
          </cell>
          <cell r="AU427">
            <v>0</v>
          </cell>
          <cell r="AV427">
            <v>2464.0075000000002</v>
          </cell>
          <cell r="AW427">
            <v>0</v>
          </cell>
          <cell r="AY427">
            <v>205.33</v>
          </cell>
          <cell r="BA427">
            <v>0</v>
          </cell>
          <cell r="BC427">
            <v>0</v>
          </cell>
          <cell r="BE427">
            <v>205.33</v>
          </cell>
        </row>
        <row r="428">
          <cell r="C428">
            <v>8083</v>
          </cell>
          <cell r="D428" t="str">
            <v>10/12/14 Place de l'ARGONNE</v>
          </cell>
          <cell r="E428" t="str">
            <v>10-12-14 place de l'Argonne</v>
          </cell>
          <cell r="F428">
            <v>75019</v>
          </cell>
          <cell r="G428" t="str">
            <v>PARIS</v>
          </cell>
          <cell r="K428">
            <v>21</v>
          </cell>
          <cell r="N428">
            <v>11</v>
          </cell>
          <cell r="O428">
            <v>4140</v>
          </cell>
          <cell r="Q428">
            <v>1320</v>
          </cell>
          <cell r="AB428">
            <v>5460</v>
          </cell>
          <cell r="AF428">
            <v>4140</v>
          </cell>
          <cell r="AG428">
            <v>197.14</v>
          </cell>
          <cell r="AH428">
            <v>1320</v>
          </cell>
          <cell r="AI428">
            <v>62.86</v>
          </cell>
          <cell r="AJ428">
            <v>0</v>
          </cell>
          <cell r="AK428" t="str">
            <v/>
          </cell>
          <cell r="AL428">
            <v>0</v>
          </cell>
          <cell r="AM428" t="str">
            <v/>
          </cell>
          <cell r="AN428">
            <v>0</v>
          </cell>
          <cell r="AO428" t="str">
            <v/>
          </cell>
          <cell r="AP428">
            <v>5460</v>
          </cell>
          <cell r="AQ428">
            <v>0</v>
          </cell>
          <cell r="AS428">
            <v>5621.6480501999995</v>
          </cell>
          <cell r="AT428">
            <v>0</v>
          </cell>
          <cell r="AU428">
            <v>0</v>
          </cell>
          <cell r="AV428">
            <v>5621.6480501999995</v>
          </cell>
          <cell r="AW428">
            <v>161.64805019999949</v>
          </cell>
          <cell r="AY428">
            <v>1405.41</v>
          </cell>
          <cell r="AZ428">
            <v>1686.49</v>
          </cell>
          <cell r="BA428">
            <v>0</v>
          </cell>
          <cell r="BB428">
            <v>0</v>
          </cell>
          <cell r="BC428">
            <v>0</v>
          </cell>
          <cell r="BD428">
            <v>0</v>
          </cell>
          <cell r="BE428">
            <v>1686.492</v>
          </cell>
        </row>
        <row r="429">
          <cell r="C429">
            <v>8084</v>
          </cell>
          <cell r="D429" t="str">
            <v>GROSSE BOUTEILLE</v>
          </cell>
          <cell r="E429" t="str">
            <v>6 impasse de la Grosse Bouteille</v>
          </cell>
          <cell r="F429">
            <v>75018</v>
          </cell>
          <cell r="G429" t="str">
            <v>PARIS</v>
          </cell>
          <cell r="H429">
            <v>1</v>
          </cell>
          <cell r="I429">
            <v>1</v>
          </cell>
          <cell r="J429">
            <v>3</v>
          </cell>
          <cell r="K429">
            <v>16</v>
          </cell>
          <cell r="L429">
            <v>1</v>
          </cell>
          <cell r="M429">
            <v>2</v>
          </cell>
          <cell r="N429">
            <v>0</v>
          </cell>
          <cell r="O429">
            <v>1800</v>
          </cell>
          <cell r="Q429">
            <v>977.6</v>
          </cell>
          <cell r="AA429">
            <v>45.1</v>
          </cell>
          <cell r="AB429">
            <v>2822.7</v>
          </cell>
          <cell r="AC429">
            <v>54.5</v>
          </cell>
          <cell r="AF429">
            <v>1800</v>
          </cell>
          <cell r="AG429">
            <v>112.5</v>
          </cell>
          <cell r="AH429">
            <v>977.6</v>
          </cell>
          <cell r="AI429">
            <v>61.1</v>
          </cell>
          <cell r="AJ429">
            <v>0</v>
          </cell>
          <cell r="AK429" t="str">
            <v/>
          </cell>
          <cell r="AL429">
            <v>0</v>
          </cell>
          <cell r="AM429" t="str">
            <v/>
          </cell>
          <cell r="AN429">
            <v>45.1</v>
          </cell>
          <cell r="AO429">
            <v>2.82</v>
          </cell>
          <cell r="AP429">
            <v>2822.7</v>
          </cell>
          <cell r="AQ429">
            <v>0</v>
          </cell>
          <cell r="AS429">
            <v>2859.8332645119999</v>
          </cell>
          <cell r="AT429">
            <v>0</v>
          </cell>
          <cell r="AU429">
            <v>46.435224736999999</v>
          </cell>
          <cell r="AV429">
            <v>2906.2684892489997</v>
          </cell>
          <cell r="AW429">
            <v>83.568489248999867</v>
          </cell>
          <cell r="AY429">
            <v>714.96</v>
          </cell>
          <cell r="AZ429">
            <v>857.95</v>
          </cell>
          <cell r="BA429">
            <v>0</v>
          </cell>
          <cell r="BB429">
            <v>0</v>
          </cell>
          <cell r="BC429">
            <v>11.61</v>
          </cell>
          <cell r="BD429">
            <v>13.93</v>
          </cell>
          <cell r="BE429">
            <v>871.88400000000001</v>
          </cell>
        </row>
        <row r="430">
          <cell r="C430">
            <v>8085</v>
          </cell>
          <cell r="D430" t="str">
            <v>27 FAUBOURG POISSONNIERRE</v>
          </cell>
          <cell r="E430" t="str">
            <v>27 Faubourg Poissonnière</v>
          </cell>
          <cell r="F430">
            <v>75009</v>
          </cell>
          <cell r="G430" t="str">
            <v>PARIS</v>
          </cell>
          <cell r="H430">
            <v>2</v>
          </cell>
          <cell r="I430">
            <v>2</v>
          </cell>
          <cell r="J430" t="str">
            <v>6+6</v>
          </cell>
          <cell r="K430">
            <v>22</v>
          </cell>
          <cell r="M430">
            <v>2</v>
          </cell>
          <cell r="O430">
            <v>5548.2</v>
          </cell>
          <cell r="AB430">
            <v>5548.2</v>
          </cell>
          <cell r="AC430">
            <v>0</v>
          </cell>
          <cell r="AF430">
            <v>5548.2</v>
          </cell>
          <cell r="AG430">
            <v>252.19</v>
          </cell>
          <cell r="AH430">
            <v>0</v>
          </cell>
          <cell r="AI430" t="str">
            <v/>
          </cell>
          <cell r="AJ430">
            <v>0</v>
          </cell>
          <cell r="AK430" t="str">
            <v/>
          </cell>
          <cell r="AL430">
            <v>0</v>
          </cell>
          <cell r="AM430" t="str">
            <v/>
          </cell>
          <cell r="AN430">
            <v>0</v>
          </cell>
          <cell r="AO430" t="str">
            <v/>
          </cell>
          <cell r="AP430">
            <v>5548.2</v>
          </cell>
          <cell r="AQ430">
            <v>0</v>
          </cell>
          <cell r="AS430">
            <v>5712.4592879339998</v>
          </cell>
          <cell r="AT430">
            <v>0</v>
          </cell>
          <cell r="AU430">
            <v>0</v>
          </cell>
          <cell r="AV430">
            <v>5712.4592879339998</v>
          </cell>
          <cell r="AW430">
            <v>164.25928793399999</v>
          </cell>
          <cell r="AY430">
            <v>1428.11</v>
          </cell>
          <cell r="AZ430">
            <v>1713.73</v>
          </cell>
          <cell r="BA430">
            <v>0</v>
          </cell>
          <cell r="BB430">
            <v>0</v>
          </cell>
          <cell r="BC430">
            <v>0</v>
          </cell>
          <cell r="BD430">
            <v>0</v>
          </cell>
          <cell r="BE430">
            <v>1713.7319999999997</v>
          </cell>
        </row>
        <row r="431">
          <cell r="C431">
            <v>8085</v>
          </cell>
          <cell r="D431" t="str">
            <v>27 rue du Fbg POISSONNIERE</v>
          </cell>
          <cell r="E431" t="str">
            <v>27 rue du Faubourg Poissonnière</v>
          </cell>
          <cell r="F431">
            <v>75009</v>
          </cell>
          <cell r="G431" t="str">
            <v>PARIS</v>
          </cell>
          <cell r="H431">
            <v>2</v>
          </cell>
          <cell r="I431">
            <v>2</v>
          </cell>
          <cell r="J431" t="str">
            <v>6+6</v>
          </cell>
          <cell r="K431">
            <v>22</v>
          </cell>
          <cell r="M431">
            <v>2</v>
          </cell>
          <cell r="Q431">
            <v>8190</v>
          </cell>
          <cell r="AB431">
            <v>8190</v>
          </cell>
          <cell r="AC431">
            <v>260</v>
          </cell>
          <cell r="AF431">
            <v>0</v>
          </cell>
          <cell r="AG431" t="str">
            <v/>
          </cell>
          <cell r="AH431">
            <v>8190</v>
          </cell>
          <cell r="AI431">
            <v>372.27</v>
          </cell>
          <cell r="AJ431">
            <v>0</v>
          </cell>
          <cell r="AK431" t="str">
            <v/>
          </cell>
          <cell r="AL431">
            <v>0</v>
          </cell>
          <cell r="AM431" t="str">
            <v/>
          </cell>
          <cell r="AN431">
            <v>0</v>
          </cell>
          <cell r="AO431" t="str">
            <v/>
          </cell>
          <cell r="AP431">
            <v>8190</v>
          </cell>
          <cell r="AQ431">
            <v>0</v>
          </cell>
          <cell r="AS431">
            <v>8190</v>
          </cell>
          <cell r="AT431">
            <v>0</v>
          </cell>
          <cell r="AU431">
            <v>0</v>
          </cell>
          <cell r="AV431">
            <v>8190</v>
          </cell>
          <cell r="AW431">
            <v>0</v>
          </cell>
          <cell r="AY431">
            <v>682.5</v>
          </cell>
          <cell r="BA431">
            <v>0</v>
          </cell>
          <cell r="BC431">
            <v>0</v>
          </cell>
          <cell r="BE431">
            <v>682.5</v>
          </cell>
        </row>
        <row r="432">
          <cell r="C432">
            <v>8088</v>
          </cell>
          <cell r="D432" t="str">
            <v>18 rue POISSONNIERE</v>
          </cell>
          <cell r="E432" t="str">
            <v>18 rue Poissonnière</v>
          </cell>
          <cell r="F432">
            <v>75002</v>
          </cell>
          <cell r="G432" t="str">
            <v>PARIS</v>
          </cell>
          <cell r="K432">
            <v>11</v>
          </cell>
          <cell r="N432">
            <v>0</v>
          </cell>
          <cell r="O432">
            <v>2142</v>
          </cell>
          <cell r="P432">
            <v>535</v>
          </cell>
          <cell r="Q432">
            <v>3429</v>
          </cell>
          <cell r="U432">
            <v>1354.8</v>
          </cell>
          <cell r="AB432">
            <v>7460.8</v>
          </cell>
          <cell r="AC432">
            <v>390</v>
          </cell>
          <cell r="AF432">
            <v>2677</v>
          </cell>
          <cell r="AG432">
            <v>243.36</v>
          </cell>
          <cell r="AH432">
            <v>4783.8</v>
          </cell>
          <cell r="AI432">
            <v>434.89</v>
          </cell>
          <cell r="AJ432">
            <v>0</v>
          </cell>
          <cell r="AK432" t="str">
            <v/>
          </cell>
          <cell r="AL432">
            <v>0</v>
          </cell>
          <cell r="AM432" t="str">
            <v/>
          </cell>
          <cell r="AN432">
            <v>0</v>
          </cell>
          <cell r="AO432" t="str">
            <v/>
          </cell>
          <cell r="AP432">
            <v>7460.8</v>
          </cell>
          <cell r="AQ432">
            <v>0</v>
          </cell>
          <cell r="AS432">
            <v>7460.8</v>
          </cell>
          <cell r="AT432">
            <v>0</v>
          </cell>
          <cell r="AU432">
            <v>0</v>
          </cell>
          <cell r="AV432">
            <v>7460.8</v>
          </cell>
          <cell r="AW432">
            <v>0</v>
          </cell>
          <cell r="AY432">
            <v>621.73</v>
          </cell>
          <cell r="BA432">
            <v>0</v>
          </cell>
          <cell r="BC432">
            <v>0</v>
          </cell>
          <cell r="BE432">
            <v>621.73</v>
          </cell>
        </row>
        <row r="433">
          <cell r="C433">
            <v>8089</v>
          </cell>
          <cell r="D433" t="str">
            <v>34 BD SEBASTOPOL</v>
          </cell>
          <cell r="E433" t="str">
            <v>34 boulevard de Sébastopol</v>
          </cell>
          <cell r="F433">
            <v>75004</v>
          </cell>
          <cell r="G433" t="str">
            <v>PARIS</v>
          </cell>
          <cell r="K433">
            <v>27</v>
          </cell>
          <cell r="N433">
            <v>0</v>
          </cell>
          <cell r="R433">
            <v>1170</v>
          </cell>
          <cell r="AB433">
            <v>1170</v>
          </cell>
          <cell r="AC433">
            <v>52</v>
          </cell>
          <cell r="AF433">
            <v>0</v>
          </cell>
          <cell r="AG433" t="str">
            <v/>
          </cell>
          <cell r="AH433">
            <v>1170</v>
          </cell>
          <cell r="AI433">
            <v>43.33</v>
          </cell>
          <cell r="AJ433">
            <v>0</v>
          </cell>
          <cell r="AK433" t="str">
            <v/>
          </cell>
          <cell r="AL433">
            <v>0</v>
          </cell>
          <cell r="AM433" t="str">
            <v/>
          </cell>
          <cell r="AN433">
            <v>0</v>
          </cell>
          <cell r="AO433" t="str">
            <v/>
          </cell>
          <cell r="AP433">
            <v>1170</v>
          </cell>
          <cell r="AQ433">
            <v>0</v>
          </cell>
          <cell r="AS433">
            <v>1170</v>
          </cell>
          <cell r="AT433">
            <v>0</v>
          </cell>
          <cell r="AU433">
            <v>0</v>
          </cell>
          <cell r="AV433">
            <v>1170</v>
          </cell>
          <cell r="AW433">
            <v>0</v>
          </cell>
          <cell r="AY433">
            <v>97.5</v>
          </cell>
          <cell r="BA433">
            <v>0</v>
          </cell>
          <cell r="BC433">
            <v>0</v>
          </cell>
          <cell r="BE433">
            <v>97.5</v>
          </cell>
        </row>
        <row r="434">
          <cell r="C434">
            <v>8091</v>
          </cell>
          <cell r="D434" t="str">
            <v>18 RUE DELTA</v>
          </cell>
          <cell r="E434" t="str">
            <v>18 rue du Delta</v>
          </cell>
          <cell r="F434">
            <v>75009</v>
          </cell>
          <cell r="G434" t="str">
            <v>PARIS</v>
          </cell>
          <cell r="H434">
            <v>1</v>
          </cell>
          <cell r="I434">
            <v>1</v>
          </cell>
          <cell r="J434">
            <v>5</v>
          </cell>
          <cell r="K434">
            <v>13</v>
          </cell>
          <cell r="L434">
            <v>1</v>
          </cell>
          <cell r="M434">
            <v>2</v>
          </cell>
          <cell r="N434">
            <v>0</v>
          </cell>
          <cell r="O434">
            <v>0</v>
          </cell>
          <cell r="Q434">
            <v>0</v>
          </cell>
          <cell r="AA434">
            <v>0</v>
          </cell>
          <cell r="AB434">
            <v>0</v>
          </cell>
          <cell r="AC434">
            <v>316.5</v>
          </cell>
          <cell r="AF434">
            <v>0</v>
          </cell>
          <cell r="AG434" t="str">
            <v/>
          </cell>
          <cell r="AH434">
            <v>0</v>
          </cell>
          <cell r="AI434" t="str">
            <v/>
          </cell>
          <cell r="AJ434">
            <v>0</v>
          </cell>
          <cell r="AK434" t="str">
            <v/>
          </cell>
          <cell r="AL434">
            <v>0</v>
          </cell>
          <cell r="AM434" t="str">
            <v/>
          </cell>
          <cell r="AN434">
            <v>0</v>
          </cell>
          <cell r="AO434" t="str">
            <v/>
          </cell>
          <cell r="AP434">
            <v>0</v>
          </cell>
          <cell r="AQ434">
            <v>0</v>
          </cell>
          <cell r="AS434">
            <v>0</v>
          </cell>
          <cell r="AT434">
            <v>0</v>
          </cell>
          <cell r="AU434">
            <v>0</v>
          </cell>
          <cell r="AV434">
            <v>0</v>
          </cell>
          <cell r="AW434">
            <v>0</v>
          </cell>
          <cell r="AY434">
            <v>0</v>
          </cell>
          <cell r="AZ434">
            <v>0</v>
          </cell>
          <cell r="BA434">
            <v>0</v>
          </cell>
          <cell r="BB434">
            <v>0</v>
          </cell>
          <cell r="BC434">
            <v>0</v>
          </cell>
          <cell r="BD434">
            <v>0</v>
          </cell>
          <cell r="BE434">
            <v>0</v>
          </cell>
        </row>
        <row r="435">
          <cell r="C435">
            <v>8092</v>
          </cell>
          <cell r="D435" t="str">
            <v>MARE-CHEVREAU</v>
          </cell>
          <cell r="E435" t="str">
            <v>18 rue de la Mare // 23 rue Henri Chevreau</v>
          </cell>
          <cell r="F435">
            <v>75020</v>
          </cell>
          <cell r="G435" t="str">
            <v>PARIS</v>
          </cell>
          <cell r="H435">
            <v>2</v>
          </cell>
          <cell r="I435">
            <v>2</v>
          </cell>
          <cell r="J435" t="str">
            <v>5+3</v>
          </cell>
          <cell r="K435">
            <v>14</v>
          </cell>
          <cell r="L435">
            <v>0</v>
          </cell>
          <cell r="M435">
            <v>4</v>
          </cell>
          <cell r="N435">
            <v>0</v>
          </cell>
          <cell r="Q435">
            <v>1536</v>
          </cell>
          <cell r="AB435">
            <v>1536</v>
          </cell>
          <cell r="AC435">
            <v>376.16</v>
          </cell>
          <cell r="AF435">
            <v>0</v>
          </cell>
          <cell r="AG435" t="str">
            <v/>
          </cell>
          <cell r="AH435">
            <v>1536</v>
          </cell>
          <cell r="AI435">
            <v>109.71</v>
          </cell>
          <cell r="AJ435">
            <v>0</v>
          </cell>
          <cell r="AK435" t="str">
            <v/>
          </cell>
          <cell r="AL435">
            <v>0</v>
          </cell>
          <cell r="AM435" t="str">
            <v/>
          </cell>
          <cell r="AN435">
            <v>0</v>
          </cell>
          <cell r="AO435" t="str">
            <v/>
          </cell>
          <cell r="AP435">
            <v>1536</v>
          </cell>
          <cell r="AQ435">
            <v>0</v>
          </cell>
          <cell r="AS435">
            <v>1536</v>
          </cell>
          <cell r="AT435">
            <v>0</v>
          </cell>
          <cell r="AU435">
            <v>0</v>
          </cell>
          <cell r="AV435">
            <v>1536</v>
          </cell>
          <cell r="AW435">
            <v>0</v>
          </cell>
          <cell r="AY435">
            <v>384</v>
          </cell>
          <cell r="AZ435">
            <v>460.8</v>
          </cell>
          <cell r="BA435">
            <v>0</v>
          </cell>
          <cell r="BB435">
            <v>0</v>
          </cell>
          <cell r="BC435">
            <v>0</v>
          </cell>
          <cell r="BD435">
            <v>0</v>
          </cell>
          <cell r="BE435">
            <v>460.79999999999995</v>
          </cell>
        </row>
        <row r="436">
          <cell r="C436">
            <v>8093</v>
          </cell>
          <cell r="D436" t="str">
            <v>55 RUE CHAMPIONNET</v>
          </cell>
          <cell r="E436" t="str">
            <v>55 rue Championnet</v>
          </cell>
          <cell r="F436">
            <v>75018</v>
          </cell>
          <cell r="G436" t="str">
            <v>PARIS</v>
          </cell>
          <cell r="H436">
            <v>1</v>
          </cell>
          <cell r="I436">
            <v>1</v>
          </cell>
          <cell r="J436">
            <v>3</v>
          </cell>
          <cell r="K436">
            <v>3</v>
          </cell>
          <cell r="L436">
            <v>0</v>
          </cell>
          <cell r="M436">
            <v>2</v>
          </cell>
          <cell r="N436">
            <v>0</v>
          </cell>
          <cell r="O436">
            <v>1371.84</v>
          </cell>
          <cell r="Q436">
            <v>733.2</v>
          </cell>
          <cell r="AA436">
            <v>8.5</v>
          </cell>
          <cell r="AB436">
            <v>2113.54</v>
          </cell>
          <cell r="AC436">
            <v>126.45</v>
          </cell>
          <cell r="AF436">
            <v>1371.84</v>
          </cell>
          <cell r="AG436">
            <v>457.28</v>
          </cell>
          <cell r="AH436">
            <v>733.2</v>
          </cell>
          <cell r="AI436">
            <v>244.4</v>
          </cell>
          <cell r="AJ436">
            <v>0</v>
          </cell>
          <cell r="AK436" t="str">
            <v/>
          </cell>
          <cell r="AL436">
            <v>0</v>
          </cell>
          <cell r="AM436" t="str">
            <v/>
          </cell>
          <cell r="AN436">
            <v>8.5</v>
          </cell>
          <cell r="AO436">
            <v>2.83</v>
          </cell>
          <cell r="AP436">
            <v>2113.54</v>
          </cell>
          <cell r="AQ436">
            <v>0</v>
          </cell>
          <cell r="AS436">
            <v>2167.3615405847995</v>
          </cell>
          <cell r="AT436">
            <v>0</v>
          </cell>
          <cell r="AU436">
            <v>8.7516498949999999</v>
          </cell>
          <cell r="AV436">
            <v>2176.1131904797994</v>
          </cell>
          <cell r="AW436">
            <v>62.57319047979945</v>
          </cell>
          <cell r="AY436">
            <v>541.84</v>
          </cell>
          <cell r="AZ436">
            <v>650.21</v>
          </cell>
          <cell r="BA436">
            <v>0</v>
          </cell>
          <cell r="BB436">
            <v>0</v>
          </cell>
          <cell r="BC436">
            <v>2.19</v>
          </cell>
          <cell r="BD436">
            <v>2.63</v>
          </cell>
          <cell r="BE436">
            <v>652.83600000000013</v>
          </cell>
        </row>
        <row r="437">
          <cell r="C437">
            <v>8094</v>
          </cell>
          <cell r="D437" t="str">
            <v>PASSAGE ROI D'ALGER</v>
          </cell>
          <cell r="E437" t="str">
            <v>4 passage du Roi d'Alger // 18-26 passage Championnet</v>
          </cell>
          <cell r="F437">
            <v>75018</v>
          </cell>
          <cell r="G437" t="str">
            <v>PARIS</v>
          </cell>
          <cell r="H437">
            <v>1</v>
          </cell>
          <cell r="I437">
            <v>1</v>
          </cell>
          <cell r="J437">
            <v>3</v>
          </cell>
          <cell r="K437">
            <v>12</v>
          </cell>
          <cell r="L437">
            <v>0</v>
          </cell>
          <cell r="M437">
            <v>3</v>
          </cell>
          <cell r="N437">
            <v>15</v>
          </cell>
          <cell r="O437">
            <v>2156.08</v>
          </cell>
          <cell r="Q437">
            <v>1710.8000000000002</v>
          </cell>
          <cell r="S437">
            <v>0</v>
          </cell>
          <cell r="AA437">
            <v>33.799999999999997</v>
          </cell>
          <cell r="AB437">
            <v>3900.6800000000003</v>
          </cell>
          <cell r="AC437">
            <v>218.5</v>
          </cell>
          <cell r="AF437">
            <v>2156.08</v>
          </cell>
          <cell r="AG437">
            <v>179.67</v>
          </cell>
          <cell r="AH437">
            <v>1710.8000000000002</v>
          </cell>
          <cell r="AI437">
            <v>142.57</v>
          </cell>
          <cell r="AJ437">
            <v>0</v>
          </cell>
          <cell r="AK437" t="str">
            <v/>
          </cell>
          <cell r="AL437">
            <v>0</v>
          </cell>
          <cell r="AM437" t="str">
            <v/>
          </cell>
          <cell r="AN437">
            <v>33.799999999999997</v>
          </cell>
          <cell r="AO437">
            <v>2.82</v>
          </cell>
          <cell r="AP437">
            <v>3900.6800000000003</v>
          </cell>
          <cell r="AQ437">
            <v>0</v>
          </cell>
          <cell r="AS437">
            <v>3981.3623465855999</v>
          </cell>
          <cell r="AT437">
            <v>0</v>
          </cell>
          <cell r="AU437">
            <v>34.800678405999996</v>
          </cell>
          <cell r="AV437">
            <v>4016.1630249915997</v>
          </cell>
          <cell r="AW437">
            <v>115.48302499159945</v>
          </cell>
          <cell r="AY437">
            <v>995.34</v>
          </cell>
          <cell r="AZ437">
            <v>1194.4100000000001</v>
          </cell>
          <cell r="BA437">
            <v>0</v>
          </cell>
          <cell r="BB437">
            <v>0</v>
          </cell>
          <cell r="BC437">
            <v>8.6999999999999993</v>
          </cell>
          <cell r="BD437">
            <v>10.44</v>
          </cell>
          <cell r="BE437">
            <v>1204.848</v>
          </cell>
        </row>
        <row r="438">
          <cell r="C438">
            <v>8096</v>
          </cell>
          <cell r="D438" t="str">
            <v>1/5 RUE DU NORD</v>
          </cell>
          <cell r="E438" t="str">
            <v>1-3-5 rue du Nord</v>
          </cell>
          <cell r="F438">
            <v>75018</v>
          </cell>
          <cell r="G438" t="str">
            <v>PARIS</v>
          </cell>
          <cell r="H438">
            <v>1</v>
          </cell>
          <cell r="I438">
            <v>1</v>
          </cell>
          <cell r="J438">
            <v>3</v>
          </cell>
          <cell r="K438">
            <v>8</v>
          </cell>
          <cell r="L438">
            <v>0</v>
          </cell>
          <cell r="M438">
            <v>2</v>
          </cell>
          <cell r="N438">
            <v>0</v>
          </cell>
          <cell r="O438">
            <v>1647.9199999999998</v>
          </cell>
          <cell r="Q438">
            <v>1466.4</v>
          </cell>
          <cell r="AA438">
            <v>22.6</v>
          </cell>
          <cell r="AB438">
            <v>3136.9199999999996</v>
          </cell>
          <cell r="AC438">
            <v>173.5</v>
          </cell>
          <cell r="AF438">
            <v>1647.9199999999998</v>
          </cell>
          <cell r="AG438">
            <v>205.99</v>
          </cell>
          <cell r="AH438">
            <v>1466.4</v>
          </cell>
          <cell r="AI438">
            <v>183.3</v>
          </cell>
          <cell r="AJ438">
            <v>0</v>
          </cell>
          <cell r="AK438" t="str">
            <v/>
          </cell>
          <cell r="AL438">
            <v>0</v>
          </cell>
          <cell r="AM438" t="str">
            <v/>
          </cell>
          <cell r="AN438">
            <v>22.6</v>
          </cell>
          <cell r="AO438">
            <v>2.83</v>
          </cell>
          <cell r="AP438">
            <v>3136.9199999999996</v>
          </cell>
          <cell r="AQ438">
            <v>0</v>
          </cell>
          <cell r="AS438">
            <v>3206.5221530583995</v>
          </cell>
          <cell r="AT438">
            <v>0</v>
          </cell>
          <cell r="AU438">
            <v>23.269092661999998</v>
          </cell>
          <cell r="AV438">
            <v>3229.7912457203993</v>
          </cell>
          <cell r="AW438">
            <v>92.871245720399656</v>
          </cell>
          <cell r="AY438">
            <v>801.63</v>
          </cell>
          <cell r="AZ438">
            <v>961.96</v>
          </cell>
          <cell r="BA438">
            <v>0</v>
          </cell>
          <cell r="BB438">
            <v>0</v>
          </cell>
          <cell r="BC438">
            <v>5.82</v>
          </cell>
          <cell r="BD438">
            <v>6.98</v>
          </cell>
          <cell r="BE438">
            <v>968.94</v>
          </cell>
        </row>
        <row r="439">
          <cell r="C439">
            <v>8097</v>
          </cell>
          <cell r="D439" t="str">
            <v>23 RUE L'HIRONDELLE</v>
          </cell>
          <cell r="E439" t="str">
            <v>23 rue de l'Hirondelle</v>
          </cell>
          <cell r="F439">
            <v>75006</v>
          </cell>
          <cell r="G439" t="str">
            <v>PARIS</v>
          </cell>
          <cell r="H439">
            <v>1</v>
          </cell>
          <cell r="I439">
            <v>1</v>
          </cell>
          <cell r="J439">
            <v>4</v>
          </cell>
          <cell r="K439">
            <v>8</v>
          </cell>
          <cell r="L439">
            <v>0</v>
          </cell>
          <cell r="M439">
            <v>1</v>
          </cell>
          <cell r="N439">
            <v>0</v>
          </cell>
          <cell r="O439">
            <v>1648</v>
          </cell>
          <cell r="Q439">
            <v>898.71</v>
          </cell>
          <cell r="AA439">
            <v>22.6</v>
          </cell>
          <cell r="AB439">
            <v>2569.31</v>
          </cell>
          <cell r="AC439">
            <v>143.63999999999999</v>
          </cell>
          <cell r="AF439">
            <v>1648</v>
          </cell>
          <cell r="AG439">
            <v>206</v>
          </cell>
          <cell r="AH439">
            <v>898.71</v>
          </cell>
          <cell r="AI439">
            <v>112.34</v>
          </cell>
          <cell r="AJ439">
            <v>0</v>
          </cell>
          <cell r="AK439" t="str">
            <v/>
          </cell>
          <cell r="AL439">
            <v>0</v>
          </cell>
          <cell r="AM439" t="str">
            <v/>
          </cell>
          <cell r="AN439">
            <v>22.6</v>
          </cell>
          <cell r="AO439">
            <v>2.83</v>
          </cell>
          <cell r="AP439">
            <v>2569.31</v>
          </cell>
          <cell r="AQ439">
            <v>0</v>
          </cell>
          <cell r="AS439">
            <v>2622.1075651876999</v>
          </cell>
          <cell r="AT439">
            <v>0</v>
          </cell>
          <cell r="AU439">
            <v>23.269092661999998</v>
          </cell>
          <cell r="AV439">
            <v>2645.3766578496998</v>
          </cell>
          <cell r="AW439">
            <v>76.066657849699823</v>
          </cell>
          <cell r="AY439">
            <v>655.53</v>
          </cell>
          <cell r="AZ439">
            <v>786.64</v>
          </cell>
          <cell r="BA439">
            <v>0</v>
          </cell>
          <cell r="BB439">
            <v>0</v>
          </cell>
          <cell r="BC439">
            <v>5.82</v>
          </cell>
          <cell r="BD439">
            <v>6.98</v>
          </cell>
          <cell r="BE439">
            <v>793.62</v>
          </cell>
        </row>
        <row r="440">
          <cell r="C440">
            <v>8098</v>
          </cell>
          <cell r="D440" t="str">
            <v>43 rue BERZELIUS</v>
          </cell>
          <cell r="E440" t="str">
            <v>43 rue Berzélius</v>
          </cell>
          <cell r="F440">
            <v>75017</v>
          </cell>
          <cell r="G440" t="str">
            <v>PARIS</v>
          </cell>
          <cell r="K440">
            <v>11</v>
          </cell>
          <cell r="N440">
            <v>0</v>
          </cell>
          <cell r="O440">
            <v>7241.26</v>
          </cell>
          <cell r="Q440">
            <v>1658.68</v>
          </cell>
          <cell r="AB440">
            <v>8899.94</v>
          </cell>
          <cell r="AC440">
            <v>414</v>
          </cell>
          <cell r="AF440">
            <v>7241.26</v>
          </cell>
          <cell r="AG440">
            <v>658.3</v>
          </cell>
          <cell r="AH440">
            <v>1658.68</v>
          </cell>
          <cell r="AI440">
            <v>150.79</v>
          </cell>
          <cell r="AJ440">
            <v>0</v>
          </cell>
          <cell r="AK440" t="str">
            <v/>
          </cell>
          <cell r="AL440">
            <v>0</v>
          </cell>
          <cell r="AM440" t="str">
            <v/>
          </cell>
          <cell r="AN440">
            <v>0</v>
          </cell>
          <cell r="AO440" t="str">
            <v/>
          </cell>
          <cell r="AP440">
            <v>8899.94</v>
          </cell>
          <cell r="AQ440">
            <v>0</v>
          </cell>
          <cell r="AS440">
            <v>8899.94</v>
          </cell>
          <cell r="AT440">
            <v>0</v>
          </cell>
          <cell r="AU440">
            <v>0</v>
          </cell>
          <cell r="AV440">
            <v>8899.94</v>
          </cell>
          <cell r="AW440">
            <v>0</v>
          </cell>
          <cell r="AY440">
            <v>741.66</v>
          </cell>
          <cell r="BA440">
            <v>0</v>
          </cell>
          <cell r="BC440">
            <v>0</v>
          </cell>
          <cell r="BE440">
            <v>741.66</v>
          </cell>
        </row>
        <row r="441">
          <cell r="C441">
            <v>8099</v>
          </cell>
          <cell r="D441" t="str">
            <v>POISSONNIERS-CHAÎNE</v>
          </cell>
          <cell r="E441" t="str">
            <v>101-103 rue des Poissonniers // 4-10 rue Emile Chaîne</v>
          </cell>
          <cell r="F441">
            <v>75018</v>
          </cell>
          <cell r="G441" t="str">
            <v>PARIS</v>
          </cell>
          <cell r="H441">
            <v>2</v>
          </cell>
          <cell r="I441">
            <v>2</v>
          </cell>
          <cell r="J441" t="str">
            <v>4+2</v>
          </cell>
          <cell r="K441">
            <v>15</v>
          </cell>
          <cell r="L441">
            <v>1</v>
          </cell>
          <cell r="M441">
            <v>4</v>
          </cell>
          <cell r="N441">
            <v>4</v>
          </cell>
          <cell r="O441">
            <v>2419.3200000000002</v>
          </cell>
          <cell r="P441">
            <v>244.92</v>
          </cell>
          <cell r="Q441">
            <v>1465.88</v>
          </cell>
          <cell r="S441">
            <v>213.8</v>
          </cell>
          <cell r="AA441">
            <v>42.3</v>
          </cell>
          <cell r="AB441">
            <v>4386.2200000000012</v>
          </cell>
          <cell r="AC441">
            <v>233.7</v>
          </cell>
          <cell r="AF441">
            <v>2664.2400000000002</v>
          </cell>
          <cell r="AG441">
            <v>177.62</v>
          </cell>
          <cell r="AH441">
            <v>1465.88</v>
          </cell>
          <cell r="AI441">
            <v>97.73</v>
          </cell>
          <cell r="AJ441">
            <v>0</v>
          </cell>
          <cell r="AK441" t="str">
            <v/>
          </cell>
          <cell r="AL441">
            <v>213.8</v>
          </cell>
          <cell r="AM441">
            <v>53.45</v>
          </cell>
          <cell r="AN441">
            <v>42.3</v>
          </cell>
          <cell r="AO441">
            <v>2.82</v>
          </cell>
          <cell r="AP441">
            <v>4386.2200000000012</v>
          </cell>
          <cell r="AQ441">
            <v>0</v>
          </cell>
          <cell r="AS441">
            <v>4252.3957958043993</v>
          </cell>
          <cell r="AT441">
            <v>220.129735006</v>
          </cell>
          <cell r="AU441">
            <v>43.552328300999996</v>
          </cell>
          <cell r="AV441">
            <v>4516.0778591113994</v>
          </cell>
          <cell r="AW441">
            <v>129.85785911139828</v>
          </cell>
          <cell r="AY441">
            <v>1063.0999999999999</v>
          </cell>
          <cell r="AZ441">
            <v>1275.72</v>
          </cell>
          <cell r="BA441">
            <v>55.03</v>
          </cell>
          <cell r="BB441">
            <v>66.040000000000006</v>
          </cell>
          <cell r="BC441">
            <v>10.89</v>
          </cell>
          <cell r="BD441">
            <v>13.07</v>
          </cell>
          <cell r="BE441">
            <v>1354.8239999999998</v>
          </cell>
        </row>
        <row r="442">
          <cell r="C442">
            <v>8100</v>
          </cell>
          <cell r="D442" t="str">
            <v>13-15 RUE DU NORD</v>
          </cell>
          <cell r="E442" t="str">
            <v>13-15 rue du Nord</v>
          </cell>
          <cell r="F442">
            <v>75018</v>
          </cell>
          <cell r="G442" t="str">
            <v>PARIS</v>
          </cell>
          <cell r="H442">
            <v>1</v>
          </cell>
          <cell r="I442">
            <v>1</v>
          </cell>
          <cell r="J442">
            <v>2</v>
          </cell>
          <cell r="K442">
            <v>3</v>
          </cell>
          <cell r="L442">
            <v>0</v>
          </cell>
          <cell r="M442">
            <v>1</v>
          </cell>
          <cell r="N442">
            <v>0</v>
          </cell>
          <cell r="O442">
            <v>380</v>
          </cell>
          <cell r="Q442">
            <v>1222</v>
          </cell>
          <cell r="AA442">
            <v>8.5</v>
          </cell>
          <cell r="AB442">
            <v>1610.5</v>
          </cell>
          <cell r="AC442">
            <v>85.66</v>
          </cell>
          <cell r="AF442">
            <v>380</v>
          </cell>
          <cell r="AG442">
            <v>126.67</v>
          </cell>
          <cell r="AH442">
            <v>1222</v>
          </cell>
          <cell r="AI442">
            <v>407.33</v>
          </cell>
          <cell r="AJ442">
            <v>0</v>
          </cell>
          <cell r="AK442" t="str">
            <v/>
          </cell>
          <cell r="AL442">
            <v>0</v>
          </cell>
          <cell r="AM442" t="str">
            <v/>
          </cell>
          <cell r="AN442">
            <v>8.5</v>
          </cell>
          <cell r="AO442">
            <v>2.83</v>
          </cell>
          <cell r="AP442">
            <v>1610.5</v>
          </cell>
          <cell r="AQ442">
            <v>0</v>
          </cell>
          <cell r="AS442">
            <v>1649.4286037399997</v>
          </cell>
          <cell r="AT442">
            <v>0</v>
          </cell>
          <cell r="AU442">
            <v>8.7516498949999999</v>
          </cell>
          <cell r="AV442">
            <v>1658.1802536349996</v>
          </cell>
          <cell r="AW442">
            <v>47.680253634999644</v>
          </cell>
          <cell r="AY442">
            <v>412.36</v>
          </cell>
          <cell r="AZ442">
            <v>494.83</v>
          </cell>
          <cell r="BA442">
            <v>0</v>
          </cell>
          <cell r="BB442">
            <v>0</v>
          </cell>
          <cell r="BC442">
            <v>2.19</v>
          </cell>
          <cell r="BD442">
            <v>2.63</v>
          </cell>
          <cell r="BE442">
            <v>497.46</v>
          </cell>
        </row>
        <row r="443">
          <cell r="C443">
            <v>8102</v>
          </cell>
          <cell r="D443" t="str">
            <v>BUDAPEST</v>
          </cell>
          <cell r="E443" t="str">
            <v>3 bis rue de Budapest // 6 rue de Budapest // 1 place de Budapest</v>
          </cell>
          <cell r="F443">
            <v>75009</v>
          </cell>
          <cell r="G443" t="str">
            <v>PARIS</v>
          </cell>
          <cell r="H443">
            <v>3</v>
          </cell>
          <cell r="I443">
            <v>3</v>
          </cell>
          <cell r="J443" t="str">
            <v>5+6+6</v>
          </cell>
          <cell r="K443">
            <v>25</v>
          </cell>
          <cell r="L443">
            <v>3</v>
          </cell>
          <cell r="M443">
            <v>6</v>
          </cell>
          <cell r="N443">
            <v>0</v>
          </cell>
          <cell r="O443">
            <v>7588.7600000000011</v>
          </cell>
          <cell r="P443">
            <v>733.2</v>
          </cell>
          <cell r="Q443">
            <v>1222.52</v>
          </cell>
          <cell r="AA443">
            <v>70.5</v>
          </cell>
          <cell r="AB443">
            <v>9614.9800000000014</v>
          </cell>
          <cell r="AC443">
            <v>530</v>
          </cell>
          <cell r="AF443">
            <v>8321.9600000000009</v>
          </cell>
          <cell r="AG443">
            <v>332.88</v>
          </cell>
          <cell r="AH443">
            <v>1222.52</v>
          </cell>
          <cell r="AI443">
            <v>48.9</v>
          </cell>
          <cell r="AJ443">
            <v>0</v>
          </cell>
          <cell r="AK443" t="str">
            <v/>
          </cell>
          <cell r="AL443">
            <v>0</v>
          </cell>
          <cell r="AM443" t="str">
            <v/>
          </cell>
          <cell r="AN443">
            <v>70.5</v>
          </cell>
          <cell r="AO443">
            <v>2.82</v>
          </cell>
          <cell r="AP443">
            <v>9614.9800000000014</v>
          </cell>
          <cell r="AQ443">
            <v>0</v>
          </cell>
          <cell r="AS443">
            <v>9827.0526340975994</v>
          </cell>
          <cell r="AT443">
            <v>0</v>
          </cell>
          <cell r="AU443">
            <v>72.587213835</v>
          </cell>
          <cell r="AV443">
            <v>9899.6398479325999</v>
          </cell>
          <cell r="AW443">
            <v>284.6598479325985</v>
          </cell>
          <cell r="AY443">
            <v>2456.7600000000002</v>
          </cell>
          <cell r="AZ443">
            <v>2948.11</v>
          </cell>
          <cell r="BA443">
            <v>0</v>
          </cell>
          <cell r="BB443">
            <v>0</v>
          </cell>
          <cell r="BC443">
            <v>18.149999999999999</v>
          </cell>
          <cell r="BD443">
            <v>21.78</v>
          </cell>
          <cell r="BE443">
            <v>2969.8920000000003</v>
          </cell>
        </row>
        <row r="444">
          <cell r="C444">
            <v>8103</v>
          </cell>
          <cell r="D444" t="str">
            <v>28 RUE BOINOD</v>
          </cell>
          <cell r="E444" t="str">
            <v>28 rue Boinod</v>
          </cell>
          <cell r="F444">
            <v>75018</v>
          </cell>
          <cell r="G444" t="str">
            <v>PARIS</v>
          </cell>
          <cell r="H444">
            <v>1</v>
          </cell>
          <cell r="I444">
            <v>1</v>
          </cell>
          <cell r="J444">
            <v>4</v>
          </cell>
          <cell r="K444">
            <v>13</v>
          </cell>
          <cell r="L444">
            <v>1</v>
          </cell>
          <cell r="M444">
            <v>2</v>
          </cell>
          <cell r="N444">
            <v>0</v>
          </cell>
          <cell r="O444">
            <v>2381.64</v>
          </cell>
          <cell r="Q444">
            <v>1955.2</v>
          </cell>
          <cell r="AA444">
            <v>36.700000000000003</v>
          </cell>
          <cell r="AB444">
            <v>4373.54</v>
          </cell>
          <cell r="AC444">
            <v>238.5</v>
          </cell>
          <cell r="AF444">
            <v>2381.64</v>
          </cell>
          <cell r="AG444">
            <v>183.2</v>
          </cell>
          <cell r="AH444">
            <v>1955.2</v>
          </cell>
          <cell r="AI444">
            <v>150.4</v>
          </cell>
          <cell r="AJ444">
            <v>0</v>
          </cell>
          <cell r="AK444" t="str">
            <v/>
          </cell>
          <cell r="AL444">
            <v>0</v>
          </cell>
          <cell r="AM444" t="str">
            <v/>
          </cell>
          <cell r="AN444">
            <v>36.700000000000003</v>
          </cell>
          <cell r="AO444">
            <v>2.82</v>
          </cell>
          <cell r="AP444">
            <v>4373.54</v>
          </cell>
          <cell r="AQ444">
            <v>0</v>
          </cell>
          <cell r="AS444">
            <v>4465.235921250799</v>
          </cell>
          <cell r="AT444">
            <v>0</v>
          </cell>
          <cell r="AU444">
            <v>37.786535428999997</v>
          </cell>
          <cell r="AV444">
            <v>4503.0224566797988</v>
          </cell>
          <cell r="AW444">
            <v>129.48245667979882</v>
          </cell>
          <cell r="AY444">
            <v>1116.31</v>
          </cell>
          <cell r="AZ444">
            <v>1339.57</v>
          </cell>
          <cell r="BA444">
            <v>0</v>
          </cell>
          <cell r="BB444">
            <v>0</v>
          </cell>
          <cell r="BC444">
            <v>9.4499999999999993</v>
          </cell>
          <cell r="BD444">
            <v>11.34</v>
          </cell>
          <cell r="BE444">
            <v>1350.912</v>
          </cell>
        </row>
        <row r="445">
          <cell r="C445">
            <v>8104</v>
          </cell>
          <cell r="D445" t="str">
            <v>40/46 RUE DU NORD</v>
          </cell>
          <cell r="E445" t="str">
            <v>40-46 rue du Nord</v>
          </cell>
          <cell r="F445">
            <v>75018</v>
          </cell>
          <cell r="G445" t="str">
            <v>PARIS</v>
          </cell>
          <cell r="H445">
            <v>4</v>
          </cell>
          <cell r="I445">
            <v>4</v>
          </cell>
          <cell r="J445" t="str">
            <v>2+2+2+2</v>
          </cell>
          <cell r="K445">
            <v>13</v>
          </cell>
          <cell r="L445">
            <v>0</v>
          </cell>
          <cell r="M445">
            <v>3</v>
          </cell>
          <cell r="N445">
            <v>0</v>
          </cell>
          <cell r="O445">
            <v>3051.52</v>
          </cell>
          <cell r="Q445">
            <v>1304.1600000000001</v>
          </cell>
          <cell r="AA445">
            <v>36.700000000000003</v>
          </cell>
          <cell r="AB445">
            <v>4392.38</v>
          </cell>
          <cell r="AC445">
            <v>238.5</v>
          </cell>
          <cell r="AF445">
            <v>3051.52</v>
          </cell>
          <cell r="AG445">
            <v>234.73</v>
          </cell>
          <cell r="AH445">
            <v>1304.1600000000001</v>
          </cell>
          <cell r="AI445">
            <v>100.32</v>
          </cell>
          <cell r="AJ445">
            <v>0</v>
          </cell>
          <cell r="AK445" t="str">
            <v/>
          </cell>
          <cell r="AL445">
            <v>0</v>
          </cell>
          <cell r="AM445" t="str">
            <v/>
          </cell>
          <cell r="AN445">
            <v>36.700000000000003</v>
          </cell>
          <cell r="AO445">
            <v>2.82</v>
          </cell>
          <cell r="AP445">
            <v>4392.38</v>
          </cell>
          <cell r="AQ445">
            <v>0</v>
          </cell>
          <cell r="AS445">
            <v>4484.6336958415995</v>
          </cell>
          <cell r="AT445">
            <v>0</v>
          </cell>
          <cell r="AU445">
            <v>37.786535428999997</v>
          </cell>
          <cell r="AV445">
            <v>4522.4202312705993</v>
          </cell>
          <cell r="AW445">
            <v>130.04023127059918</v>
          </cell>
          <cell r="AY445">
            <v>1121.1600000000001</v>
          </cell>
          <cell r="AZ445">
            <v>1345.39</v>
          </cell>
          <cell r="BA445">
            <v>0</v>
          </cell>
          <cell r="BB445">
            <v>0</v>
          </cell>
          <cell r="BC445">
            <v>9.4499999999999993</v>
          </cell>
          <cell r="BD445">
            <v>11.34</v>
          </cell>
          <cell r="BE445">
            <v>1356.7320000000002</v>
          </cell>
        </row>
        <row r="446">
          <cell r="C446">
            <v>8105</v>
          </cell>
          <cell r="D446" t="str">
            <v>21 RUE EMILE CHAINE</v>
          </cell>
          <cell r="E446" t="str">
            <v>21 rue Emile Chaîne</v>
          </cell>
          <cell r="F446">
            <v>75018</v>
          </cell>
          <cell r="G446" t="str">
            <v>PARIS</v>
          </cell>
          <cell r="H446">
            <v>1</v>
          </cell>
          <cell r="I446">
            <v>1</v>
          </cell>
          <cell r="J446">
            <v>2</v>
          </cell>
          <cell r="K446">
            <v>3</v>
          </cell>
          <cell r="L446">
            <v>0</v>
          </cell>
          <cell r="M446">
            <v>2</v>
          </cell>
          <cell r="N446">
            <v>0</v>
          </cell>
          <cell r="O446">
            <v>1159.1199999999999</v>
          </cell>
          <cell r="Q446">
            <v>978.12000000000012</v>
          </cell>
          <cell r="AA446">
            <v>8.5</v>
          </cell>
          <cell r="AB446">
            <v>2145.7399999999998</v>
          </cell>
          <cell r="AC446">
            <v>106.45</v>
          </cell>
          <cell r="AF446">
            <v>1159.1199999999999</v>
          </cell>
          <cell r="AG446">
            <v>386.37</v>
          </cell>
          <cell r="AH446">
            <v>978.12000000000012</v>
          </cell>
          <cell r="AI446">
            <v>326.04000000000002</v>
          </cell>
          <cell r="AJ446">
            <v>0</v>
          </cell>
          <cell r="AK446" t="str">
            <v/>
          </cell>
          <cell r="AL446">
            <v>0</v>
          </cell>
          <cell r="AM446" t="str">
            <v/>
          </cell>
          <cell r="AN446">
            <v>8.5</v>
          </cell>
          <cell r="AO446">
            <v>2.83</v>
          </cell>
          <cell r="AP446">
            <v>2145.7399999999998</v>
          </cell>
          <cell r="AQ446">
            <v>0</v>
          </cell>
          <cell r="AS446">
            <v>2200.5148495988001</v>
          </cell>
          <cell r="AT446">
            <v>0</v>
          </cell>
          <cell r="AU446">
            <v>8.7516498949999999</v>
          </cell>
          <cell r="AV446">
            <v>2209.2664994938</v>
          </cell>
          <cell r="AW446">
            <v>63.526499493800202</v>
          </cell>
          <cell r="AY446">
            <v>550.13</v>
          </cell>
          <cell r="AZ446">
            <v>660.16</v>
          </cell>
          <cell r="BA446">
            <v>0</v>
          </cell>
          <cell r="BB446">
            <v>0</v>
          </cell>
          <cell r="BC446">
            <v>2.19</v>
          </cell>
          <cell r="BD446">
            <v>2.63</v>
          </cell>
          <cell r="BE446">
            <v>662.78399999999999</v>
          </cell>
        </row>
        <row r="447">
          <cell r="C447">
            <v>8106</v>
          </cell>
          <cell r="D447" t="str">
            <v>31/37 RUE DU NORD</v>
          </cell>
          <cell r="E447" t="str">
            <v>31-37 rue du Nord // 36 rue du Nord</v>
          </cell>
          <cell r="F447">
            <v>75018</v>
          </cell>
          <cell r="G447" t="str">
            <v>PARIS</v>
          </cell>
          <cell r="H447">
            <v>3</v>
          </cell>
          <cell r="I447">
            <v>3</v>
          </cell>
          <cell r="J447" t="str">
            <v>3+2+2</v>
          </cell>
          <cell r="K447">
            <v>10</v>
          </cell>
          <cell r="L447">
            <v>0</v>
          </cell>
          <cell r="M447">
            <v>5</v>
          </cell>
          <cell r="N447">
            <v>0</v>
          </cell>
          <cell r="O447">
            <v>2976.2799999999997</v>
          </cell>
          <cell r="Q447">
            <v>1466.4</v>
          </cell>
          <cell r="AA447">
            <v>28.2</v>
          </cell>
          <cell r="AB447">
            <v>4470.88</v>
          </cell>
          <cell r="AC447">
            <v>261.5</v>
          </cell>
          <cell r="AF447">
            <v>2976.2799999999997</v>
          </cell>
          <cell r="AG447">
            <v>297.63</v>
          </cell>
          <cell r="AH447">
            <v>1466.4</v>
          </cell>
          <cell r="AI447">
            <v>146.63999999999999</v>
          </cell>
          <cell r="AJ447">
            <v>0</v>
          </cell>
          <cell r="AK447" t="str">
            <v/>
          </cell>
          <cell r="AL447">
            <v>0</v>
          </cell>
          <cell r="AM447" t="str">
            <v/>
          </cell>
          <cell r="AN447">
            <v>28.2</v>
          </cell>
          <cell r="AO447">
            <v>2.82</v>
          </cell>
          <cell r="AP447">
            <v>4470.88</v>
          </cell>
          <cell r="AQ447">
            <v>0</v>
          </cell>
          <cell r="AS447">
            <v>4574.2094065315996</v>
          </cell>
          <cell r="AT447">
            <v>0</v>
          </cell>
          <cell r="AU447">
            <v>29.034885533999997</v>
          </cell>
          <cell r="AV447">
            <v>4603.2442920655994</v>
          </cell>
          <cell r="AW447">
            <v>132.36429206559933</v>
          </cell>
          <cell r="AY447">
            <v>1143.55</v>
          </cell>
          <cell r="AZ447">
            <v>1372.26</v>
          </cell>
          <cell r="BA447">
            <v>0</v>
          </cell>
          <cell r="BB447">
            <v>0</v>
          </cell>
          <cell r="BC447">
            <v>7.26</v>
          </cell>
          <cell r="BD447">
            <v>8.7100000000000009</v>
          </cell>
          <cell r="BE447">
            <v>1380.972</v>
          </cell>
        </row>
        <row r="448">
          <cell r="C448">
            <v>8107</v>
          </cell>
          <cell r="D448" t="str">
            <v>8/10 CITÉ HERON</v>
          </cell>
          <cell r="E448" t="str">
            <v>8-10 cité Héron</v>
          </cell>
          <cell r="F448">
            <v>75010</v>
          </cell>
          <cell r="G448" t="str">
            <v>PARIS</v>
          </cell>
          <cell r="H448">
            <v>2</v>
          </cell>
          <cell r="I448">
            <v>1</v>
          </cell>
          <cell r="J448" t="str">
            <v>3+3</v>
          </cell>
          <cell r="K448">
            <v>16</v>
          </cell>
          <cell r="L448">
            <v>0</v>
          </cell>
          <cell r="M448">
            <v>3</v>
          </cell>
          <cell r="N448">
            <v>0</v>
          </cell>
          <cell r="Q448">
            <v>2808.0000000000005</v>
          </cell>
          <cell r="Z448">
            <v>264</v>
          </cell>
          <cell r="AA448">
            <v>154</v>
          </cell>
          <cell r="AB448">
            <v>3226.0000000000005</v>
          </cell>
          <cell r="AC448">
            <v>180.73</v>
          </cell>
          <cell r="AF448">
            <v>0</v>
          </cell>
          <cell r="AG448" t="str">
            <v/>
          </cell>
          <cell r="AH448">
            <v>2808.0000000000005</v>
          </cell>
          <cell r="AI448">
            <v>175.5</v>
          </cell>
          <cell r="AJ448">
            <v>0</v>
          </cell>
          <cell r="AK448" t="str">
            <v/>
          </cell>
          <cell r="AL448">
            <v>0</v>
          </cell>
          <cell r="AM448" t="str">
            <v/>
          </cell>
          <cell r="AN448">
            <v>418</v>
          </cell>
          <cell r="AO448">
            <v>26.13</v>
          </cell>
          <cell r="AP448">
            <v>3226.0000000000005</v>
          </cell>
          <cell r="AQ448">
            <v>0</v>
          </cell>
          <cell r="AS448">
            <v>2808.0000000000005</v>
          </cell>
          <cell r="AT448">
            <v>0</v>
          </cell>
          <cell r="AU448">
            <v>418</v>
          </cell>
          <cell r="AV448">
            <v>3226.0000000000005</v>
          </cell>
          <cell r="AW448">
            <v>0</v>
          </cell>
          <cell r="AY448">
            <v>702</v>
          </cell>
          <cell r="AZ448">
            <v>842.4</v>
          </cell>
          <cell r="BA448">
            <v>0</v>
          </cell>
          <cell r="BB448">
            <v>0</v>
          </cell>
          <cell r="BC448">
            <v>104.5</v>
          </cell>
          <cell r="BD448">
            <v>125.4</v>
          </cell>
          <cell r="BE448">
            <v>967.8</v>
          </cell>
        </row>
        <row r="449">
          <cell r="C449">
            <v>8108</v>
          </cell>
          <cell r="D449" t="str">
            <v>87 RUE DES POISSONNIERS</v>
          </cell>
          <cell r="E449" t="str">
            <v>87 rue des Poissonniers</v>
          </cell>
          <cell r="F449">
            <v>75018</v>
          </cell>
          <cell r="G449" t="str">
            <v>PARIS</v>
          </cell>
          <cell r="H449">
            <v>1</v>
          </cell>
          <cell r="I449">
            <v>1</v>
          </cell>
          <cell r="J449">
            <v>3</v>
          </cell>
          <cell r="K449">
            <v>4</v>
          </cell>
          <cell r="L449">
            <v>0</v>
          </cell>
          <cell r="M449">
            <v>2</v>
          </cell>
          <cell r="N449">
            <v>0</v>
          </cell>
          <cell r="O449">
            <v>1403.52</v>
          </cell>
          <cell r="Q449">
            <v>733.2</v>
          </cell>
          <cell r="AA449">
            <v>11.3</v>
          </cell>
          <cell r="AB449">
            <v>2148.0200000000004</v>
          </cell>
          <cell r="AC449">
            <v>132.6</v>
          </cell>
          <cell r="AF449">
            <v>1403.52</v>
          </cell>
          <cell r="AG449">
            <v>350.88</v>
          </cell>
          <cell r="AH449">
            <v>733.2</v>
          </cell>
          <cell r="AI449">
            <v>183.3</v>
          </cell>
          <cell r="AJ449">
            <v>0</v>
          </cell>
          <cell r="AK449" t="str">
            <v/>
          </cell>
          <cell r="AL449">
            <v>0</v>
          </cell>
          <cell r="AM449" t="str">
            <v/>
          </cell>
          <cell r="AN449">
            <v>11.3</v>
          </cell>
          <cell r="AO449">
            <v>2.83</v>
          </cell>
          <cell r="AP449">
            <v>2148.0200000000004</v>
          </cell>
          <cell r="AQ449">
            <v>0</v>
          </cell>
          <cell r="AS449">
            <v>2199.9794545464001</v>
          </cell>
          <cell r="AT449">
            <v>0</v>
          </cell>
          <cell r="AU449">
            <v>11.634546330999999</v>
          </cell>
          <cell r="AV449">
            <v>2211.6140008774</v>
          </cell>
          <cell r="AW449">
            <v>63.594000877399594</v>
          </cell>
          <cell r="AY449">
            <v>549.99</v>
          </cell>
          <cell r="AZ449">
            <v>659.99</v>
          </cell>
          <cell r="BA449">
            <v>0</v>
          </cell>
          <cell r="BB449">
            <v>0</v>
          </cell>
          <cell r="BC449">
            <v>2.91</v>
          </cell>
          <cell r="BD449">
            <v>3.49</v>
          </cell>
          <cell r="BE449">
            <v>663.4799999999999</v>
          </cell>
        </row>
        <row r="450">
          <cell r="C450">
            <v>8110</v>
          </cell>
          <cell r="D450" t="str">
            <v>10 RUE DE TANGER</v>
          </cell>
          <cell r="E450" t="str">
            <v>10 rue de Tanger</v>
          </cell>
          <cell r="F450">
            <v>75019</v>
          </cell>
          <cell r="G450" t="str">
            <v>PARIS</v>
          </cell>
          <cell r="K450">
            <v>8</v>
          </cell>
          <cell r="N450">
            <v>0</v>
          </cell>
          <cell r="O450">
            <v>3354</v>
          </cell>
          <cell r="P450">
            <v>665.50318181818182</v>
          </cell>
          <cell r="Q450">
            <v>1118</v>
          </cell>
          <cell r="R450">
            <v>1118</v>
          </cell>
          <cell r="AB450">
            <v>6255.5031818181815</v>
          </cell>
          <cell r="AC450">
            <v>291</v>
          </cell>
          <cell r="AF450">
            <v>4019.5031818181819</v>
          </cell>
          <cell r="AG450">
            <v>502.44</v>
          </cell>
          <cell r="AH450">
            <v>2236</v>
          </cell>
          <cell r="AI450">
            <v>279.5</v>
          </cell>
          <cell r="AJ450">
            <v>0</v>
          </cell>
          <cell r="AK450" t="str">
            <v/>
          </cell>
          <cell r="AL450">
            <v>0</v>
          </cell>
          <cell r="AM450" t="str">
            <v/>
          </cell>
          <cell r="AN450">
            <v>0</v>
          </cell>
          <cell r="AO450" t="str">
            <v/>
          </cell>
          <cell r="AP450">
            <v>6255.5031818181815</v>
          </cell>
          <cell r="AQ450">
            <v>0</v>
          </cell>
          <cell r="AS450">
            <v>6255.5031818181815</v>
          </cell>
          <cell r="AT450">
            <v>0</v>
          </cell>
          <cell r="AU450">
            <v>0</v>
          </cell>
          <cell r="AV450">
            <v>6255.5031818181815</v>
          </cell>
          <cell r="AW450">
            <v>0</v>
          </cell>
          <cell r="AY450">
            <v>521.29</v>
          </cell>
          <cell r="BA450">
            <v>0</v>
          </cell>
          <cell r="BC450">
            <v>0</v>
          </cell>
          <cell r="BE450">
            <v>521.29</v>
          </cell>
        </row>
        <row r="451">
          <cell r="C451">
            <v>8113</v>
          </cell>
          <cell r="D451" t="str">
            <v>19 RUE AU MAIRE</v>
          </cell>
          <cell r="E451" t="str">
            <v>19 rue au Maire</v>
          </cell>
          <cell r="F451">
            <v>75003</v>
          </cell>
          <cell r="G451" t="str">
            <v>PARIS</v>
          </cell>
          <cell r="K451">
            <v>10</v>
          </cell>
          <cell r="N451">
            <v>0</v>
          </cell>
          <cell r="O451">
            <v>3567</v>
          </cell>
          <cell r="Q451">
            <v>2290</v>
          </cell>
          <cell r="AB451">
            <v>5857</v>
          </cell>
          <cell r="AC451">
            <v>260</v>
          </cell>
          <cell r="AF451">
            <v>3567</v>
          </cell>
          <cell r="AG451">
            <v>356.7</v>
          </cell>
          <cell r="AH451">
            <v>2290</v>
          </cell>
          <cell r="AI451">
            <v>229</v>
          </cell>
          <cell r="AJ451">
            <v>0</v>
          </cell>
          <cell r="AK451" t="str">
            <v/>
          </cell>
          <cell r="AL451">
            <v>0</v>
          </cell>
          <cell r="AM451" t="str">
            <v/>
          </cell>
          <cell r="AN451">
            <v>0</v>
          </cell>
          <cell r="AO451" t="str">
            <v/>
          </cell>
          <cell r="AP451">
            <v>5857</v>
          </cell>
          <cell r="AQ451">
            <v>0</v>
          </cell>
          <cell r="AS451">
            <v>5857</v>
          </cell>
          <cell r="AT451">
            <v>0</v>
          </cell>
          <cell r="AU451">
            <v>0</v>
          </cell>
          <cell r="AV451">
            <v>5857</v>
          </cell>
          <cell r="AW451">
            <v>0</v>
          </cell>
          <cell r="AY451">
            <v>488.08</v>
          </cell>
          <cell r="BA451">
            <v>0</v>
          </cell>
          <cell r="BC451">
            <v>0</v>
          </cell>
          <cell r="BE451">
            <v>488.08</v>
          </cell>
        </row>
        <row r="452">
          <cell r="C452">
            <v>8114</v>
          </cell>
          <cell r="D452" t="str">
            <v>IMPASSE ROBERT</v>
          </cell>
          <cell r="E452" t="str">
            <v>1 impasse Robert // 13-13 bis-15 impasse Robert</v>
          </cell>
          <cell r="F452">
            <v>75018</v>
          </cell>
          <cell r="G452" t="str">
            <v>PARIS</v>
          </cell>
          <cell r="H452">
            <v>4</v>
          </cell>
          <cell r="I452">
            <v>4</v>
          </cell>
          <cell r="J452" t="str">
            <v>3+3+1+4</v>
          </cell>
          <cell r="K452">
            <v>25</v>
          </cell>
          <cell r="L452">
            <v>2</v>
          </cell>
          <cell r="M452">
            <v>5</v>
          </cell>
          <cell r="N452">
            <v>39</v>
          </cell>
          <cell r="O452">
            <v>4416</v>
          </cell>
          <cell r="Q452">
            <v>1222</v>
          </cell>
          <cell r="S452">
            <v>1107.5999999999999</v>
          </cell>
          <cell r="AA452">
            <v>70.5</v>
          </cell>
          <cell r="AB452">
            <v>6816.1</v>
          </cell>
          <cell r="AC452">
            <v>88</v>
          </cell>
          <cell r="AF452">
            <v>4416</v>
          </cell>
          <cell r="AG452">
            <v>176.64</v>
          </cell>
          <cell r="AH452">
            <v>1222</v>
          </cell>
          <cell r="AI452">
            <v>48.88</v>
          </cell>
          <cell r="AJ452">
            <v>0</v>
          </cell>
          <cell r="AK452" t="str">
            <v/>
          </cell>
          <cell r="AL452">
            <v>1107.5999999999999</v>
          </cell>
          <cell r="AM452">
            <v>28.4</v>
          </cell>
          <cell r="AN452">
            <v>70.5</v>
          </cell>
          <cell r="AO452">
            <v>2.82</v>
          </cell>
          <cell r="AP452">
            <v>6816.1</v>
          </cell>
          <cell r="AQ452">
            <v>0</v>
          </cell>
          <cell r="AS452">
            <v>5804.9178950599999</v>
          </cell>
          <cell r="AT452">
            <v>1140.3914616119998</v>
          </cell>
          <cell r="AU452">
            <v>72.587213835</v>
          </cell>
          <cell r="AV452">
            <v>7017.8965705069995</v>
          </cell>
          <cell r="AW452">
            <v>201.79657050699916</v>
          </cell>
          <cell r="AY452">
            <v>1451.23</v>
          </cell>
          <cell r="AZ452">
            <v>1741.48</v>
          </cell>
          <cell r="BA452">
            <v>285.10000000000002</v>
          </cell>
          <cell r="BB452">
            <v>342.12</v>
          </cell>
          <cell r="BC452">
            <v>18.149999999999999</v>
          </cell>
          <cell r="BD452">
            <v>21.78</v>
          </cell>
          <cell r="BE452">
            <v>2105.3759999999997</v>
          </cell>
        </row>
        <row r="453">
          <cell r="C453">
            <v>8116</v>
          </cell>
          <cell r="D453" t="str">
            <v>3 VILLA ASTROLABE</v>
          </cell>
          <cell r="E453" t="str">
            <v>3 villa de l'Astrolabe</v>
          </cell>
          <cell r="F453">
            <v>75015</v>
          </cell>
          <cell r="G453" t="str">
            <v>PARIS</v>
          </cell>
          <cell r="H453">
            <v>4</v>
          </cell>
          <cell r="I453">
            <v>4</v>
          </cell>
          <cell r="J453" t="str">
            <v>3+3+1+1</v>
          </cell>
          <cell r="K453">
            <v>12</v>
          </cell>
          <cell r="L453">
            <v>1</v>
          </cell>
          <cell r="M453">
            <v>2</v>
          </cell>
          <cell r="N453">
            <v>8</v>
          </cell>
          <cell r="O453">
            <v>3000</v>
          </cell>
          <cell r="P453">
            <v>187.52</v>
          </cell>
          <cell r="Q453">
            <v>1200</v>
          </cell>
          <cell r="S453">
            <v>373.42</v>
          </cell>
          <cell r="AA453">
            <v>33.799999999999997</v>
          </cell>
          <cell r="AB453">
            <v>4794.7400000000007</v>
          </cell>
          <cell r="AC453">
            <v>246.28</v>
          </cell>
          <cell r="AF453">
            <v>3187.52</v>
          </cell>
          <cell r="AG453">
            <v>265.63</v>
          </cell>
          <cell r="AH453">
            <v>1200</v>
          </cell>
          <cell r="AI453">
            <v>100</v>
          </cell>
          <cell r="AJ453">
            <v>0</v>
          </cell>
          <cell r="AK453" t="str">
            <v/>
          </cell>
          <cell r="AL453">
            <v>373.42</v>
          </cell>
          <cell r="AM453">
            <v>46.68</v>
          </cell>
          <cell r="AN453">
            <v>33.799999999999997</v>
          </cell>
          <cell r="AO453">
            <v>2.82</v>
          </cell>
          <cell r="AP453">
            <v>4794.7400000000007</v>
          </cell>
          <cell r="AQ453">
            <v>0</v>
          </cell>
          <cell r="AS453">
            <v>4517.4163467423996</v>
          </cell>
          <cell r="AT453">
            <v>384.47542397539996</v>
          </cell>
          <cell r="AU453">
            <v>34.800678405999996</v>
          </cell>
          <cell r="AV453">
            <v>4936.6924491237996</v>
          </cell>
          <cell r="AW453">
            <v>141.95244912379894</v>
          </cell>
          <cell r="AY453">
            <v>1129.3499999999999</v>
          </cell>
          <cell r="AZ453">
            <v>1355.22</v>
          </cell>
          <cell r="BA453">
            <v>96.12</v>
          </cell>
          <cell r="BB453">
            <v>115.34</v>
          </cell>
          <cell r="BC453">
            <v>8.6999999999999993</v>
          </cell>
          <cell r="BD453">
            <v>10.44</v>
          </cell>
          <cell r="BE453">
            <v>1481.0039999999997</v>
          </cell>
        </row>
        <row r="454">
          <cell r="C454">
            <v>8117</v>
          </cell>
          <cell r="D454" t="str">
            <v>121/123 rue de PICPUS</v>
          </cell>
          <cell r="E454" t="str">
            <v>121-123 rue de Picpus</v>
          </cell>
          <cell r="F454">
            <v>75012</v>
          </cell>
          <cell r="G454" t="str">
            <v>PARIS</v>
          </cell>
          <cell r="K454">
            <v>17</v>
          </cell>
          <cell r="N454">
            <v>16</v>
          </cell>
          <cell r="O454">
            <v>6419</v>
          </cell>
          <cell r="P454">
            <v>561</v>
          </cell>
          <cell r="Q454">
            <v>3507</v>
          </cell>
          <cell r="S454">
            <v>540</v>
          </cell>
          <cell r="U454">
            <v>2475.1999999999998</v>
          </cell>
          <cell r="AB454">
            <v>13502.2</v>
          </cell>
          <cell r="AC454">
            <v>594</v>
          </cell>
          <cell r="AF454">
            <v>6980</v>
          </cell>
          <cell r="AG454">
            <v>410.59</v>
          </cell>
          <cell r="AH454">
            <v>5982.2</v>
          </cell>
          <cell r="AI454">
            <v>351.89</v>
          </cell>
          <cell r="AJ454">
            <v>0</v>
          </cell>
          <cell r="AK454" t="str">
            <v/>
          </cell>
          <cell r="AL454">
            <v>540</v>
          </cell>
          <cell r="AM454">
            <v>33.75</v>
          </cell>
          <cell r="AN454">
            <v>0</v>
          </cell>
          <cell r="AO454" t="str">
            <v/>
          </cell>
          <cell r="AP454">
            <v>13502.2</v>
          </cell>
          <cell r="AQ454">
            <v>0</v>
          </cell>
          <cell r="AS454">
            <v>12962.2</v>
          </cell>
          <cell r="AT454">
            <v>540</v>
          </cell>
          <cell r="AU454">
            <v>0</v>
          </cell>
          <cell r="AV454">
            <v>13502.2</v>
          </cell>
          <cell r="AW454">
            <v>0</v>
          </cell>
          <cell r="AY454">
            <v>1080.18</v>
          </cell>
          <cell r="BA454">
            <v>45</v>
          </cell>
          <cell r="BC454">
            <v>0</v>
          </cell>
          <cell r="BE454">
            <v>1125.18</v>
          </cell>
        </row>
        <row r="455">
          <cell r="C455">
            <v>8118</v>
          </cell>
          <cell r="D455" t="str">
            <v>14 bis - 16 RUE DE BLONDEL</v>
          </cell>
          <cell r="E455" t="str">
            <v>14 bis - 16 Rue de Blondel</v>
          </cell>
          <cell r="F455">
            <v>75002</v>
          </cell>
          <cell r="G455" t="str">
            <v>PARIS</v>
          </cell>
          <cell r="K455">
            <v>6</v>
          </cell>
          <cell r="N455">
            <v>0</v>
          </cell>
          <cell r="O455">
            <v>3058</v>
          </cell>
          <cell r="P455">
            <v>509</v>
          </cell>
          <cell r="Q455">
            <v>2290</v>
          </cell>
          <cell r="U455">
            <v>1354.8</v>
          </cell>
          <cell r="AB455">
            <v>7211.8</v>
          </cell>
          <cell r="AC455">
            <v>364</v>
          </cell>
          <cell r="AF455">
            <v>3567</v>
          </cell>
          <cell r="AG455">
            <v>594.5</v>
          </cell>
          <cell r="AH455">
            <v>3644.8</v>
          </cell>
          <cell r="AI455">
            <v>607.47</v>
          </cell>
          <cell r="AJ455">
            <v>0</v>
          </cell>
          <cell r="AK455" t="str">
            <v/>
          </cell>
          <cell r="AL455">
            <v>0</v>
          </cell>
          <cell r="AM455" t="str">
            <v/>
          </cell>
          <cell r="AN455">
            <v>0</v>
          </cell>
          <cell r="AO455" t="str">
            <v/>
          </cell>
          <cell r="AP455">
            <v>7211.8</v>
          </cell>
          <cell r="AQ455">
            <v>0</v>
          </cell>
          <cell r="AS455">
            <v>7211.8</v>
          </cell>
          <cell r="AT455">
            <v>0</v>
          </cell>
          <cell r="AU455">
            <v>0</v>
          </cell>
          <cell r="AV455">
            <v>7211.8</v>
          </cell>
          <cell r="AW455">
            <v>0</v>
          </cell>
          <cell r="AY455">
            <v>600.98</v>
          </cell>
          <cell r="BA455">
            <v>0</v>
          </cell>
          <cell r="BC455">
            <v>0</v>
          </cell>
          <cell r="BE455">
            <v>600.98</v>
          </cell>
        </row>
        <row r="456">
          <cell r="C456">
            <v>8120</v>
          </cell>
          <cell r="D456" t="str">
            <v>11 PASSAGE TURQUETIL</v>
          </cell>
          <cell r="E456" t="str">
            <v>11 passage Turquetil</v>
          </cell>
          <cell r="F456">
            <v>75011</v>
          </cell>
          <cell r="G456" t="str">
            <v>PARIS</v>
          </cell>
          <cell r="H456">
            <v>1</v>
          </cell>
          <cell r="I456">
            <v>1</v>
          </cell>
          <cell r="J456">
            <v>3</v>
          </cell>
          <cell r="K456">
            <v>3</v>
          </cell>
          <cell r="L456">
            <v>0</v>
          </cell>
          <cell r="M456">
            <v>1</v>
          </cell>
          <cell r="N456">
            <v>0</v>
          </cell>
          <cell r="O456">
            <v>0</v>
          </cell>
          <cell r="Q456">
            <v>0</v>
          </cell>
          <cell r="Z456">
            <v>0</v>
          </cell>
          <cell r="AA456">
            <v>0</v>
          </cell>
          <cell r="AB456">
            <v>0</v>
          </cell>
          <cell r="AC456">
            <v>0</v>
          </cell>
          <cell r="AF456">
            <v>0</v>
          </cell>
          <cell r="AG456" t="str">
            <v/>
          </cell>
          <cell r="AH456">
            <v>0</v>
          </cell>
          <cell r="AI456" t="str">
            <v/>
          </cell>
          <cell r="AJ456">
            <v>0</v>
          </cell>
          <cell r="AK456" t="str">
            <v/>
          </cell>
          <cell r="AL456">
            <v>0</v>
          </cell>
          <cell r="AM456" t="str">
            <v/>
          </cell>
          <cell r="AN456">
            <v>0</v>
          </cell>
          <cell r="AO456" t="str">
            <v/>
          </cell>
          <cell r="AP456">
            <v>0</v>
          </cell>
          <cell r="AQ456">
            <v>0</v>
          </cell>
          <cell r="AS456">
            <v>0</v>
          </cell>
          <cell r="AT456">
            <v>0</v>
          </cell>
          <cell r="AU456">
            <v>0</v>
          </cell>
          <cell r="AV456">
            <v>0</v>
          </cell>
          <cell r="AW456">
            <v>0</v>
          </cell>
          <cell r="AY456">
            <v>0</v>
          </cell>
          <cell r="AZ456">
            <v>0</v>
          </cell>
          <cell r="BA456">
            <v>0</v>
          </cell>
          <cell r="BB456">
            <v>0</v>
          </cell>
          <cell r="BC456">
            <v>0</v>
          </cell>
          <cell r="BD456">
            <v>0</v>
          </cell>
          <cell r="BE456">
            <v>0</v>
          </cell>
        </row>
        <row r="457">
          <cell r="C457">
            <v>8121</v>
          </cell>
          <cell r="D457" t="str">
            <v>18 AVENUE DE FLANDRE</v>
          </cell>
          <cell r="E457" t="str">
            <v>18 avenue de Flandre</v>
          </cell>
          <cell r="F457">
            <v>75019</v>
          </cell>
          <cell r="G457" t="str">
            <v>PARIS</v>
          </cell>
          <cell r="K457">
            <v>6</v>
          </cell>
          <cell r="N457">
            <v>0</v>
          </cell>
          <cell r="O457">
            <v>1634</v>
          </cell>
          <cell r="Q457">
            <v>2236</v>
          </cell>
          <cell r="AB457">
            <v>3870</v>
          </cell>
          <cell r="AC457">
            <v>180</v>
          </cell>
          <cell r="AF457">
            <v>1634</v>
          </cell>
          <cell r="AG457">
            <v>272.33</v>
          </cell>
          <cell r="AH457">
            <v>2236</v>
          </cell>
          <cell r="AI457">
            <v>372.67</v>
          </cell>
          <cell r="AJ457">
            <v>0</v>
          </cell>
          <cell r="AK457" t="str">
            <v/>
          </cell>
          <cell r="AL457">
            <v>0</v>
          </cell>
          <cell r="AM457" t="str">
            <v/>
          </cell>
          <cell r="AN457">
            <v>0</v>
          </cell>
          <cell r="AO457" t="str">
            <v/>
          </cell>
          <cell r="AP457">
            <v>3870</v>
          </cell>
          <cell r="AQ457">
            <v>0</v>
          </cell>
          <cell r="AS457">
            <v>3870</v>
          </cell>
          <cell r="AT457">
            <v>0</v>
          </cell>
          <cell r="AU457">
            <v>0</v>
          </cell>
          <cell r="AV457">
            <v>3870</v>
          </cell>
          <cell r="AW457">
            <v>0</v>
          </cell>
          <cell r="AY457">
            <v>322.5</v>
          </cell>
          <cell r="BA457">
            <v>0</v>
          </cell>
          <cell r="BC457">
            <v>0</v>
          </cell>
          <cell r="BE457">
            <v>322.5</v>
          </cell>
        </row>
        <row r="458">
          <cell r="C458">
            <v>8122</v>
          </cell>
          <cell r="D458" t="str">
            <v>29 RUE POLONCEAU</v>
          </cell>
          <cell r="E458" t="str">
            <v>29 rue Polonceau</v>
          </cell>
          <cell r="F458">
            <v>75018</v>
          </cell>
          <cell r="G458" t="str">
            <v>PARIS</v>
          </cell>
          <cell r="H458">
            <v>1</v>
          </cell>
          <cell r="I458">
            <v>1</v>
          </cell>
          <cell r="J458">
            <v>4</v>
          </cell>
          <cell r="K458">
            <v>6</v>
          </cell>
          <cell r="L458">
            <v>0</v>
          </cell>
          <cell r="M458">
            <v>2</v>
          </cell>
          <cell r="N458">
            <v>0</v>
          </cell>
          <cell r="O458">
            <v>2217.84</v>
          </cell>
          <cell r="Q458">
            <v>978.12000000000012</v>
          </cell>
          <cell r="AA458">
            <v>16.899999999999999</v>
          </cell>
          <cell r="AB458">
            <v>3212.86</v>
          </cell>
          <cell r="AC458">
            <v>171.9</v>
          </cell>
          <cell r="AF458">
            <v>2217.84</v>
          </cell>
          <cell r="AG458">
            <v>369.64</v>
          </cell>
          <cell r="AH458">
            <v>978.12000000000012</v>
          </cell>
          <cell r="AI458">
            <v>163.02000000000001</v>
          </cell>
          <cell r="AJ458">
            <v>0</v>
          </cell>
          <cell r="AK458" t="str">
            <v/>
          </cell>
          <cell r="AL458">
            <v>0</v>
          </cell>
          <cell r="AM458" t="str">
            <v/>
          </cell>
          <cell r="AN458">
            <v>16.899999999999999</v>
          </cell>
          <cell r="AO458">
            <v>2.82</v>
          </cell>
          <cell r="AP458">
            <v>3212.86</v>
          </cell>
          <cell r="AQ458">
            <v>0</v>
          </cell>
          <cell r="AS458">
            <v>3290.5791762852</v>
          </cell>
          <cell r="AT458">
            <v>0</v>
          </cell>
          <cell r="AU458">
            <v>17.400339202999998</v>
          </cell>
          <cell r="AV458">
            <v>3307.9795154881999</v>
          </cell>
          <cell r="AW458">
            <v>95.119515488199795</v>
          </cell>
          <cell r="AY458">
            <v>822.64</v>
          </cell>
          <cell r="AZ458">
            <v>987.17</v>
          </cell>
          <cell r="BA458">
            <v>0</v>
          </cell>
          <cell r="BB458">
            <v>0</v>
          </cell>
          <cell r="BC458">
            <v>4.3499999999999996</v>
          </cell>
          <cell r="BD458">
            <v>5.22</v>
          </cell>
          <cell r="BE458">
            <v>992.38799999999992</v>
          </cell>
        </row>
        <row r="459">
          <cell r="C459">
            <v>8123</v>
          </cell>
          <cell r="D459" t="str">
            <v>170 RUE DE CRIMEE</v>
          </cell>
          <cell r="E459" t="str">
            <v>170 RUE DE CRIMEE</v>
          </cell>
          <cell r="F459">
            <v>75019</v>
          </cell>
          <cell r="G459" t="str">
            <v>PARIS</v>
          </cell>
          <cell r="H459">
            <v>2</v>
          </cell>
          <cell r="I459">
            <v>2</v>
          </cell>
          <cell r="K459">
            <v>16</v>
          </cell>
          <cell r="L459">
            <v>0</v>
          </cell>
          <cell r="O459">
            <v>5606.4</v>
          </cell>
          <cell r="AA459">
            <v>45</v>
          </cell>
          <cell r="AB459">
            <v>5651.4</v>
          </cell>
          <cell r="AC459">
            <v>0</v>
          </cell>
          <cell r="AF459">
            <v>5606.4</v>
          </cell>
          <cell r="AG459">
            <v>350.4</v>
          </cell>
          <cell r="AH459">
            <v>0</v>
          </cell>
          <cell r="AI459" t="str">
            <v/>
          </cell>
          <cell r="AJ459">
            <v>0</v>
          </cell>
          <cell r="AK459" t="str">
            <v/>
          </cell>
          <cell r="AL459">
            <v>0</v>
          </cell>
          <cell r="AM459" t="str">
            <v/>
          </cell>
          <cell r="AN459">
            <v>45</v>
          </cell>
          <cell r="AO459">
            <v>2.81</v>
          </cell>
          <cell r="AP459">
            <v>5651.4</v>
          </cell>
          <cell r="AQ459">
            <v>0</v>
          </cell>
          <cell r="AS459">
            <v>5772.382349567999</v>
          </cell>
          <cell r="AT459">
            <v>0</v>
          </cell>
          <cell r="AU459">
            <v>46.332264149999993</v>
          </cell>
          <cell r="AV459">
            <v>5818.7146137179989</v>
          </cell>
          <cell r="AW459">
            <v>167.31461371799924</v>
          </cell>
          <cell r="AY459">
            <v>1443.1</v>
          </cell>
          <cell r="AZ459">
            <v>1731.72</v>
          </cell>
          <cell r="BA459">
            <v>0</v>
          </cell>
          <cell r="BB459">
            <v>0</v>
          </cell>
          <cell r="BC459">
            <v>11.58</v>
          </cell>
          <cell r="BD459">
            <v>13.9</v>
          </cell>
          <cell r="BE459">
            <v>1745.6159999999998</v>
          </cell>
        </row>
        <row r="460">
          <cell r="C460">
            <v>8124</v>
          </cell>
          <cell r="D460" t="str">
            <v>124 RUE SAINT MAUR</v>
          </cell>
          <cell r="E460" t="str">
            <v>124 rue Saint Maur</v>
          </cell>
          <cell r="F460">
            <v>75011</v>
          </cell>
          <cell r="G460" t="str">
            <v>PARIS</v>
          </cell>
          <cell r="K460">
            <v>5</v>
          </cell>
          <cell r="N460">
            <v>0</v>
          </cell>
          <cell r="O460">
            <v>5234</v>
          </cell>
          <cell r="P460">
            <v>305</v>
          </cell>
          <cell r="Q460">
            <v>1287</v>
          </cell>
          <cell r="AB460">
            <v>6826</v>
          </cell>
          <cell r="AC460">
            <v>291</v>
          </cell>
          <cell r="AF460">
            <v>5539</v>
          </cell>
          <cell r="AG460">
            <v>1107.8</v>
          </cell>
          <cell r="AH460">
            <v>1287</v>
          </cell>
          <cell r="AI460">
            <v>257.39999999999998</v>
          </cell>
          <cell r="AJ460">
            <v>0</v>
          </cell>
          <cell r="AK460" t="str">
            <v/>
          </cell>
          <cell r="AL460">
            <v>0</v>
          </cell>
          <cell r="AM460" t="str">
            <v/>
          </cell>
          <cell r="AN460">
            <v>0</v>
          </cell>
          <cell r="AO460" t="str">
            <v/>
          </cell>
          <cell r="AP460">
            <v>6826</v>
          </cell>
          <cell r="AQ460">
            <v>0</v>
          </cell>
          <cell r="AS460">
            <v>6826</v>
          </cell>
          <cell r="AT460">
            <v>0</v>
          </cell>
          <cell r="AU460">
            <v>0</v>
          </cell>
          <cell r="AV460">
            <v>6826</v>
          </cell>
          <cell r="AW460">
            <v>0</v>
          </cell>
          <cell r="AY460">
            <v>568.83000000000004</v>
          </cell>
          <cell r="BA460">
            <v>0</v>
          </cell>
          <cell r="BC460">
            <v>0</v>
          </cell>
          <cell r="BE460">
            <v>568.83000000000004</v>
          </cell>
        </row>
        <row r="461">
          <cell r="C461">
            <v>8125</v>
          </cell>
          <cell r="D461" t="str">
            <v>64 Rue D'HAUTPOUL</v>
          </cell>
          <cell r="E461" t="str">
            <v>64 rue d'Hautpoul</v>
          </cell>
          <cell r="F461">
            <v>75019</v>
          </cell>
          <cell r="G461" t="str">
            <v>PARIS</v>
          </cell>
          <cell r="K461">
            <v>9</v>
          </cell>
          <cell r="N461">
            <v>0</v>
          </cell>
          <cell r="O461">
            <v>2236</v>
          </cell>
          <cell r="Q461">
            <v>2666</v>
          </cell>
          <cell r="AB461">
            <v>4902</v>
          </cell>
          <cell r="AC461">
            <v>228</v>
          </cell>
          <cell r="AF461">
            <v>2236</v>
          </cell>
          <cell r="AG461">
            <v>248.44</v>
          </cell>
          <cell r="AH461">
            <v>2666</v>
          </cell>
          <cell r="AI461">
            <v>296.22000000000003</v>
          </cell>
          <cell r="AJ461">
            <v>0</v>
          </cell>
          <cell r="AK461" t="str">
            <v/>
          </cell>
          <cell r="AL461">
            <v>0</v>
          </cell>
          <cell r="AM461" t="str">
            <v/>
          </cell>
          <cell r="AN461">
            <v>0</v>
          </cell>
          <cell r="AO461" t="str">
            <v/>
          </cell>
          <cell r="AP461">
            <v>4902</v>
          </cell>
          <cell r="AQ461">
            <v>0</v>
          </cell>
          <cell r="AS461">
            <v>4902</v>
          </cell>
          <cell r="AT461">
            <v>0</v>
          </cell>
          <cell r="AU461">
            <v>0</v>
          </cell>
          <cell r="AV461">
            <v>4902</v>
          </cell>
          <cell r="AW461">
            <v>0</v>
          </cell>
          <cell r="AY461">
            <v>408.5</v>
          </cell>
          <cell r="BA461">
            <v>0</v>
          </cell>
          <cell r="BC461">
            <v>0</v>
          </cell>
          <cell r="BE461">
            <v>408.5</v>
          </cell>
        </row>
        <row r="462">
          <cell r="C462">
            <v>8126</v>
          </cell>
          <cell r="D462" t="str">
            <v>27/33 RUE FRANCOISE DOLTO</v>
          </cell>
          <cell r="E462" t="str">
            <v>11 rue Marie-Andrée Lagroua Weill-Hallé</v>
          </cell>
          <cell r="F462">
            <v>75013</v>
          </cell>
          <cell r="G462" t="str">
            <v>PARIS</v>
          </cell>
          <cell r="H462">
            <v>1</v>
          </cell>
          <cell r="I462">
            <v>1</v>
          </cell>
          <cell r="J462">
            <v>9</v>
          </cell>
          <cell r="K462">
            <v>48</v>
          </cell>
          <cell r="L462">
            <v>2</v>
          </cell>
          <cell r="M462">
            <v>2</v>
          </cell>
          <cell r="N462">
            <v>51</v>
          </cell>
          <cell r="R462">
            <v>2230.2199999999998</v>
          </cell>
          <cell r="S462">
            <v>1020</v>
          </cell>
          <cell r="AA462">
            <v>34.475999999999999</v>
          </cell>
          <cell r="AB462">
            <v>3284.6959999999999</v>
          </cell>
          <cell r="AC462">
            <v>165.17</v>
          </cell>
          <cell r="AF462">
            <v>0</v>
          </cell>
          <cell r="AG462" t="str">
            <v/>
          </cell>
          <cell r="AH462">
            <v>2230.2199999999998</v>
          </cell>
          <cell r="AI462">
            <v>46.46</v>
          </cell>
          <cell r="AJ462">
            <v>0</v>
          </cell>
          <cell r="AK462" t="str">
            <v/>
          </cell>
          <cell r="AL462">
            <v>1020</v>
          </cell>
          <cell r="AM462">
            <v>20</v>
          </cell>
          <cell r="AN462">
            <v>34.475999999999999</v>
          </cell>
          <cell r="AO462">
            <v>0.72</v>
          </cell>
          <cell r="AP462">
            <v>3284.6959999999999</v>
          </cell>
          <cell r="AQ462">
            <v>0</v>
          </cell>
          <cell r="AS462">
            <v>2230.2199999999998</v>
          </cell>
          <cell r="AT462">
            <v>1020</v>
          </cell>
          <cell r="AU462">
            <v>34.475999999999999</v>
          </cell>
          <cell r="AV462">
            <v>3284.6959999999999</v>
          </cell>
          <cell r="AW462">
            <v>0</v>
          </cell>
          <cell r="AY462">
            <v>557.55999999999995</v>
          </cell>
          <cell r="AZ462">
            <v>669.07</v>
          </cell>
          <cell r="BA462">
            <v>255</v>
          </cell>
          <cell r="BB462">
            <v>306</v>
          </cell>
          <cell r="BC462">
            <v>8.6199999999999992</v>
          </cell>
          <cell r="BD462">
            <v>10.34</v>
          </cell>
          <cell r="BE462">
            <v>985.41599999999994</v>
          </cell>
        </row>
        <row r="463">
          <cell r="C463">
            <v>8131</v>
          </cell>
          <cell r="D463" t="str">
            <v>17 rue du VERTBOIS</v>
          </cell>
          <cell r="E463" t="str">
            <v>17 rue du Vertbois</v>
          </cell>
          <cell r="F463">
            <v>75003</v>
          </cell>
          <cell r="G463" t="str">
            <v>PARIS</v>
          </cell>
          <cell r="K463">
            <v>7</v>
          </cell>
          <cell r="N463">
            <v>0</v>
          </cell>
          <cell r="O463">
            <v>3058</v>
          </cell>
          <cell r="P463">
            <v>509</v>
          </cell>
          <cell r="Q463">
            <v>2290</v>
          </cell>
          <cell r="AB463">
            <v>5857</v>
          </cell>
          <cell r="AC463">
            <v>260</v>
          </cell>
          <cell r="AF463">
            <v>3567</v>
          </cell>
          <cell r="AG463">
            <v>509.57</v>
          </cell>
          <cell r="AH463">
            <v>2290</v>
          </cell>
          <cell r="AI463">
            <v>327.14</v>
          </cell>
          <cell r="AJ463">
            <v>0</v>
          </cell>
          <cell r="AK463" t="str">
            <v/>
          </cell>
          <cell r="AL463">
            <v>0</v>
          </cell>
          <cell r="AM463" t="str">
            <v/>
          </cell>
          <cell r="AN463">
            <v>0</v>
          </cell>
          <cell r="AO463" t="str">
            <v/>
          </cell>
          <cell r="AP463">
            <v>5857</v>
          </cell>
          <cell r="AQ463">
            <v>0</v>
          </cell>
          <cell r="AS463">
            <v>5857</v>
          </cell>
          <cell r="AT463">
            <v>0</v>
          </cell>
          <cell r="AU463">
            <v>0</v>
          </cell>
          <cell r="AV463">
            <v>5857</v>
          </cell>
          <cell r="AW463">
            <v>0</v>
          </cell>
          <cell r="AY463">
            <v>488.08</v>
          </cell>
          <cell r="BA463">
            <v>0</v>
          </cell>
          <cell r="BC463">
            <v>0</v>
          </cell>
          <cell r="BE463">
            <v>488.08</v>
          </cell>
        </row>
        <row r="464">
          <cell r="C464">
            <v>8132</v>
          </cell>
          <cell r="D464" t="str">
            <v>6  IMPASSE BARRIER</v>
          </cell>
          <cell r="E464" t="str">
            <v>6 impasse Barrier</v>
          </cell>
          <cell r="F464">
            <v>75012</v>
          </cell>
          <cell r="G464" t="str">
            <v>PARIS</v>
          </cell>
          <cell r="H464">
            <v>1</v>
          </cell>
          <cell r="I464">
            <v>1</v>
          </cell>
          <cell r="J464">
            <v>3</v>
          </cell>
          <cell r="K464">
            <v>13</v>
          </cell>
          <cell r="L464">
            <v>1</v>
          </cell>
          <cell r="M464">
            <v>3</v>
          </cell>
          <cell r="N464">
            <v>0</v>
          </cell>
          <cell r="Q464">
            <v>1991.27</v>
          </cell>
          <cell r="U464">
            <v>1890.48</v>
          </cell>
          <cell r="AB464">
            <v>3881.75</v>
          </cell>
          <cell r="AC464">
            <v>249.61</v>
          </cell>
          <cell r="AF464">
            <v>0</v>
          </cell>
          <cell r="AG464" t="str">
            <v/>
          </cell>
          <cell r="AH464">
            <v>3881.75</v>
          </cell>
          <cell r="AI464">
            <v>298.60000000000002</v>
          </cell>
          <cell r="AJ464">
            <v>0</v>
          </cell>
          <cell r="AK464" t="str">
            <v/>
          </cell>
          <cell r="AL464">
            <v>0</v>
          </cell>
          <cell r="AM464" t="str">
            <v/>
          </cell>
          <cell r="AN464">
            <v>0</v>
          </cell>
          <cell r="AO464" t="str">
            <v/>
          </cell>
          <cell r="AP464">
            <v>3881.75</v>
          </cell>
          <cell r="AQ464">
            <v>0</v>
          </cell>
          <cell r="AS464">
            <v>3881.75</v>
          </cell>
          <cell r="AT464">
            <v>0</v>
          </cell>
          <cell r="AU464">
            <v>0</v>
          </cell>
          <cell r="AV464">
            <v>3881.75</v>
          </cell>
          <cell r="AW464">
            <v>0</v>
          </cell>
          <cell r="AY464">
            <v>970.44</v>
          </cell>
          <cell r="AZ464">
            <v>1164.53</v>
          </cell>
          <cell r="BA464">
            <v>0</v>
          </cell>
          <cell r="BB464">
            <v>0</v>
          </cell>
          <cell r="BC464">
            <v>0</v>
          </cell>
          <cell r="BD464">
            <v>0</v>
          </cell>
          <cell r="BE464">
            <v>1164.528</v>
          </cell>
        </row>
        <row r="465">
          <cell r="C465">
            <v>8133</v>
          </cell>
          <cell r="D465" t="str">
            <v>39 RUE VERGNIAUD</v>
          </cell>
          <cell r="E465" t="str">
            <v>39 rue Vergniaud</v>
          </cell>
          <cell r="F465">
            <v>75013</v>
          </cell>
          <cell r="G465" t="str">
            <v>PARIS</v>
          </cell>
          <cell r="H465">
            <v>1</v>
          </cell>
          <cell r="I465">
            <v>1</v>
          </cell>
          <cell r="J465">
            <v>5</v>
          </cell>
          <cell r="K465">
            <v>9</v>
          </cell>
          <cell r="L465">
            <v>1</v>
          </cell>
          <cell r="M465">
            <v>3</v>
          </cell>
          <cell r="N465">
            <v>0</v>
          </cell>
          <cell r="O465">
            <v>1515.0969697902542</v>
          </cell>
          <cell r="P465">
            <v>181.81163637483056</v>
          </cell>
          <cell r="Q465">
            <v>1515.0969697902542</v>
          </cell>
          <cell r="AA465">
            <v>34.475999999999999</v>
          </cell>
          <cell r="AB465">
            <v>3246.4815759553389</v>
          </cell>
          <cell r="AC465">
            <v>249.05</v>
          </cell>
          <cell r="AF465">
            <v>1696.9086061650848</v>
          </cell>
          <cell r="AG465">
            <v>188.55</v>
          </cell>
          <cell r="AH465">
            <v>1515.0969697902542</v>
          </cell>
          <cell r="AI465">
            <v>168.34</v>
          </cell>
          <cell r="AJ465">
            <v>0</v>
          </cell>
          <cell r="AK465" t="str">
            <v/>
          </cell>
          <cell r="AL465">
            <v>0</v>
          </cell>
          <cell r="AM465" t="str">
            <v/>
          </cell>
          <cell r="AN465">
            <v>34.475999999999999</v>
          </cell>
          <cell r="AO465">
            <v>3.83</v>
          </cell>
          <cell r="AP465">
            <v>3246.4815759553389</v>
          </cell>
          <cell r="AQ465">
            <v>0</v>
          </cell>
          <cell r="AS465">
            <v>3212.0055759553388</v>
          </cell>
          <cell r="AT465">
            <v>0</v>
          </cell>
          <cell r="AU465">
            <v>34.475999999999999</v>
          </cell>
          <cell r="AV465">
            <v>3246.4815759553389</v>
          </cell>
          <cell r="AW465">
            <v>0</v>
          </cell>
          <cell r="AY465">
            <v>803</v>
          </cell>
          <cell r="AZ465">
            <v>963.6</v>
          </cell>
          <cell r="BA465">
            <v>0</v>
          </cell>
          <cell r="BB465">
            <v>0</v>
          </cell>
          <cell r="BC465">
            <v>8.6199999999999992</v>
          </cell>
          <cell r="BD465">
            <v>10.34</v>
          </cell>
          <cell r="BE465">
            <v>973.94399999999996</v>
          </cell>
        </row>
        <row r="466">
          <cell r="C466">
            <v>8134</v>
          </cell>
          <cell r="D466" t="str">
            <v>VILLETTE - LEPAGE</v>
          </cell>
          <cell r="E466" t="str">
            <v>162 ter-166 boulevard de la Villette // 8 cité Lepage</v>
          </cell>
          <cell r="F466">
            <v>75019</v>
          </cell>
          <cell r="G466" t="str">
            <v>PARIS</v>
          </cell>
          <cell r="K466">
            <v>31</v>
          </cell>
          <cell r="N466">
            <v>32</v>
          </cell>
          <cell r="Q466">
            <v>1053.5</v>
          </cell>
          <cell r="R466">
            <v>559</v>
          </cell>
          <cell r="S466">
            <v>451.5</v>
          </cell>
          <cell r="AB466">
            <v>2064</v>
          </cell>
          <cell r="AC466">
            <v>96</v>
          </cell>
          <cell r="AF466">
            <v>0</v>
          </cell>
          <cell r="AG466" t="str">
            <v/>
          </cell>
          <cell r="AH466">
            <v>1612.5</v>
          </cell>
          <cell r="AI466">
            <v>52.02</v>
          </cell>
          <cell r="AJ466">
            <v>0</v>
          </cell>
          <cell r="AK466" t="str">
            <v/>
          </cell>
          <cell r="AL466">
            <v>451.5</v>
          </cell>
          <cell r="AM466">
            <v>14.11</v>
          </cell>
          <cell r="AN466">
            <v>0</v>
          </cell>
          <cell r="AO466" t="str">
            <v/>
          </cell>
          <cell r="AP466">
            <v>2064</v>
          </cell>
          <cell r="AQ466">
            <v>0</v>
          </cell>
          <cell r="AS466">
            <v>1612.5</v>
          </cell>
          <cell r="AT466">
            <v>451.5</v>
          </cell>
          <cell r="AU466">
            <v>0</v>
          </cell>
          <cell r="AV466">
            <v>2064</v>
          </cell>
          <cell r="AW466">
            <v>0</v>
          </cell>
          <cell r="AY466">
            <v>134.38</v>
          </cell>
          <cell r="BA466">
            <v>37.630000000000003</v>
          </cell>
          <cell r="BC466">
            <v>0</v>
          </cell>
          <cell r="BE466">
            <v>172.01</v>
          </cell>
        </row>
        <row r="467">
          <cell r="C467">
            <v>8136</v>
          </cell>
          <cell r="D467" t="str">
            <v>4 RUE DU CANADA</v>
          </cell>
          <cell r="E467" t="str">
            <v>4 rue du Canada</v>
          </cell>
          <cell r="F467">
            <v>75018</v>
          </cell>
          <cell r="G467" t="str">
            <v>PARIS</v>
          </cell>
          <cell r="H467">
            <v>1</v>
          </cell>
          <cell r="I467">
            <v>1</v>
          </cell>
          <cell r="J467" t="str">
            <v>2+3</v>
          </cell>
          <cell r="K467">
            <v>6</v>
          </cell>
          <cell r="L467">
            <v>0</v>
          </cell>
          <cell r="M467">
            <v>2</v>
          </cell>
          <cell r="N467">
            <v>0</v>
          </cell>
          <cell r="O467">
            <v>1503.9919151086408</v>
          </cell>
          <cell r="Q467">
            <v>771.85447195553309</v>
          </cell>
          <cell r="AA467">
            <v>16.899999999999999</v>
          </cell>
          <cell r="AB467">
            <v>2292.7463870641741</v>
          </cell>
          <cell r="AC467">
            <v>125.34</v>
          </cell>
          <cell r="AF467">
            <v>1503.9919151086408</v>
          </cell>
          <cell r="AG467">
            <v>250.67</v>
          </cell>
          <cell r="AH467">
            <v>771.85447195553309</v>
          </cell>
          <cell r="AI467">
            <v>128.63999999999999</v>
          </cell>
          <cell r="AJ467">
            <v>0</v>
          </cell>
          <cell r="AK467" t="str">
            <v/>
          </cell>
          <cell r="AL467">
            <v>0</v>
          </cell>
          <cell r="AM467" t="str">
            <v/>
          </cell>
          <cell r="AN467">
            <v>16.899999999999999</v>
          </cell>
          <cell r="AO467">
            <v>2.82</v>
          </cell>
          <cell r="AP467">
            <v>2292.7463870641741</v>
          </cell>
          <cell r="AQ467">
            <v>0</v>
          </cell>
          <cell r="AS467">
            <v>2343.2247993395654</v>
          </cell>
          <cell r="AT467">
            <v>0</v>
          </cell>
          <cell r="AU467">
            <v>17.400339202999998</v>
          </cell>
          <cell r="AV467">
            <v>2360.6251385425653</v>
          </cell>
          <cell r="AW467">
            <v>67.878751478391223</v>
          </cell>
          <cell r="AY467">
            <v>585.80999999999995</v>
          </cell>
          <cell r="AZ467">
            <v>702.97</v>
          </cell>
          <cell r="BA467">
            <v>0</v>
          </cell>
          <cell r="BB467">
            <v>0</v>
          </cell>
          <cell r="BC467">
            <v>4.3499999999999996</v>
          </cell>
          <cell r="BD467">
            <v>5.22</v>
          </cell>
          <cell r="BE467">
            <v>708.19199999999989</v>
          </cell>
        </row>
        <row r="468">
          <cell r="C468">
            <v>8137</v>
          </cell>
          <cell r="D468" t="str">
            <v>19 RUE EMILE CHAINE</v>
          </cell>
          <cell r="E468" t="str">
            <v>19 rue Emile Chaîne</v>
          </cell>
          <cell r="F468">
            <v>75018</v>
          </cell>
          <cell r="G468" t="str">
            <v>PARIS</v>
          </cell>
          <cell r="H468">
            <v>1</v>
          </cell>
          <cell r="I468">
            <v>1</v>
          </cell>
          <cell r="J468">
            <v>3</v>
          </cell>
          <cell r="K468">
            <v>4</v>
          </cell>
          <cell r="L468">
            <v>0</v>
          </cell>
          <cell r="M468">
            <v>2</v>
          </cell>
          <cell r="N468">
            <v>0</v>
          </cell>
          <cell r="O468">
            <v>1298.8020176544767</v>
          </cell>
          <cell r="Q468">
            <v>963.11475409836066</v>
          </cell>
          <cell r="AA468">
            <v>11.3</v>
          </cell>
          <cell r="AB468">
            <v>2273.2167717528373</v>
          </cell>
          <cell r="AC468">
            <v>125.13</v>
          </cell>
          <cell r="AF468">
            <v>1298.8020176544767</v>
          </cell>
          <cell r="AG468">
            <v>324.7</v>
          </cell>
          <cell r="AH468">
            <v>963.11475409836066</v>
          </cell>
          <cell r="AI468">
            <v>240.78</v>
          </cell>
          <cell r="AJ468">
            <v>0</v>
          </cell>
          <cell r="AK468" t="str">
            <v/>
          </cell>
          <cell r="AL468">
            <v>0</v>
          </cell>
          <cell r="AM468" t="str">
            <v/>
          </cell>
          <cell r="AN468">
            <v>11.3</v>
          </cell>
          <cell r="AO468">
            <v>2.83</v>
          </cell>
          <cell r="AP468">
            <v>2273.2167717528373</v>
          </cell>
          <cell r="AQ468">
            <v>0</v>
          </cell>
          <cell r="AS468">
            <v>2328.8827856481712</v>
          </cell>
          <cell r="AT468">
            <v>0</v>
          </cell>
          <cell r="AU468">
            <v>11.634546330999999</v>
          </cell>
          <cell r="AV468">
            <v>2340.5173319791711</v>
          </cell>
          <cell r="AW468">
            <v>67.300560226333801</v>
          </cell>
          <cell r="AY468">
            <v>582.22</v>
          </cell>
          <cell r="AZ468">
            <v>698.66</v>
          </cell>
          <cell r="BA468">
            <v>0</v>
          </cell>
          <cell r="BB468">
            <v>0</v>
          </cell>
          <cell r="BC468">
            <v>2.91</v>
          </cell>
          <cell r="BD468">
            <v>3.49</v>
          </cell>
          <cell r="BE468">
            <v>702.15599999999995</v>
          </cell>
        </row>
        <row r="469">
          <cell r="C469">
            <v>8138</v>
          </cell>
          <cell r="D469" t="str">
            <v>5 RUE TOUSSAINT FERON</v>
          </cell>
          <cell r="E469" t="str">
            <v>5 rue Toussaint Féron</v>
          </cell>
          <cell r="F469">
            <v>75013</v>
          </cell>
          <cell r="G469" t="str">
            <v>PARIS</v>
          </cell>
          <cell r="H469">
            <v>1</v>
          </cell>
          <cell r="I469">
            <v>1</v>
          </cell>
          <cell r="J469">
            <v>3</v>
          </cell>
          <cell r="K469">
            <v>4</v>
          </cell>
          <cell r="L469">
            <v>0</v>
          </cell>
          <cell r="M469">
            <v>2</v>
          </cell>
          <cell r="N469">
            <v>0</v>
          </cell>
          <cell r="Q469">
            <v>3167.930027743259</v>
          </cell>
          <cell r="R469">
            <v>2108.2800000000002</v>
          </cell>
          <cell r="AA469">
            <v>34.475999999999999</v>
          </cell>
          <cell r="AB469">
            <v>5310.6860277432588</v>
          </cell>
          <cell r="AC469">
            <v>149.78</v>
          </cell>
          <cell r="AF469">
            <v>0</v>
          </cell>
          <cell r="AG469" t="str">
            <v/>
          </cell>
          <cell r="AH469">
            <v>5276.2100277432592</v>
          </cell>
          <cell r="AI469">
            <v>1319.05</v>
          </cell>
          <cell r="AJ469">
            <v>0</v>
          </cell>
          <cell r="AK469" t="str">
            <v/>
          </cell>
          <cell r="AL469">
            <v>0</v>
          </cell>
          <cell r="AM469" t="str">
            <v/>
          </cell>
          <cell r="AN469">
            <v>34.475999999999999</v>
          </cell>
          <cell r="AO469">
            <v>8.6199999999999992</v>
          </cell>
          <cell r="AP469">
            <v>5310.6860277432588</v>
          </cell>
          <cell r="AQ469">
            <v>0</v>
          </cell>
          <cell r="AS469">
            <v>5276.2100277432592</v>
          </cell>
          <cell r="AT469">
            <v>0</v>
          </cell>
          <cell r="AU469">
            <v>34.475999999999999</v>
          </cell>
          <cell r="AV469">
            <v>5310.6860277432588</v>
          </cell>
          <cell r="AW469">
            <v>0</v>
          </cell>
          <cell r="AY469">
            <v>1319.05</v>
          </cell>
          <cell r="AZ469">
            <v>1582.86</v>
          </cell>
          <cell r="BA469">
            <v>0</v>
          </cell>
          <cell r="BB469">
            <v>0</v>
          </cell>
          <cell r="BC469">
            <v>8.6199999999999992</v>
          </cell>
          <cell r="BD469">
            <v>10.34</v>
          </cell>
          <cell r="BE469">
            <v>1593.2039999999997</v>
          </cell>
        </row>
        <row r="470">
          <cell r="C470">
            <v>8139</v>
          </cell>
          <cell r="D470" t="str">
            <v>22/26 PASSAGE DU MONT CENIS</v>
          </cell>
          <cell r="E470" t="str">
            <v>22-24-26 passage du Mont Cenis</v>
          </cell>
          <cell r="F470">
            <v>75018</v>
          </cell>
          <cell r="G470" t="str">
            <v>PARIS</v>
          </cell>
          <cell r="H470">
            <v>1</v>
          </cell>
          <cell r="I470">
            <v>1</v>
          </cell>
          <cell r="J470">
            <v>3</v>
          </cell>
          <cell r="K470">
            <v>8</v>
          </cell>
          <cell r="L470">
            <v>0</v>
          </cell>
          <cell r="M470">
            <v>2</v>
          </cell>
          <cell r="N470">
            <v>0</v>
          </cell>
          <cell r="O470">
            <v>1875.6799999999998</v>
          </cell>
          <cell r="Q470">
            <v>1222</v>
          </cell>
          <cell r="AA470">
            <v>22.6</v>
          </cell>
          <cell r="AB470">
            <v>3120.2799999999997</v>
          </cell>
          <cell r="AC470">
            <v>186.5</v>
          </cell>
          <cell r="AF470">
            <v>1875.6799999999998</v>
          </cell>
          <cell r="AG470">
            <v>234.46</v>
          </cell>
          <cell r="AH470">
            <v>1222</v>
          </cell>
          <cell r="AI470">
            <v>152.75</v>
          </cell>
          <cell r="AJ470">
            <v>0</v>
          </cell>
          <cell r="AK470" t="str">
            <v/>
          </cell>
          <cell r="AL470">
            <v>0</v>
          </cell>
          <cell r="AM470" t="str">
            <v/>
          </cell>
          <cell r="AN470">
            <v>22.6</v>
          </cell>
          <cell r="AO470">
            <v>2.83</v>
          </cell>
          <cell r="AP470">
            <v>3120.2799999999997</v>
          </cell>
          <cell r="AQ470">
            <v>0</v>
          </cell>
          <cell r="AS470">
            <v>3189.3895113815997</v>
          </cell>
          <cell r="AT470">
            <v>0</v>
          </cell>
          <cell r="AU470">
            <v>23.269092661999998</v>
          </cell>
          <cell r="AV470">
            <v>3212.6586040435996</v>
          </cell>
          <cell r="AW470">
            <v>92.378604043599807</v>
          </cell>
          <cell r="AY470">
            <v>797.35</v>
          </cell>
          <cell r="AZ470">
            <v>956.82</v>
          </cell>
          <cell r="BA470">
            <v>0</v>
          </cell>
          <cell r="BB470">
            <v>0</v>
          </cell>
          <cell r="BC470">
            <v>5.82</v>
          </cell>
          <cell r="BD470">
            <v>6.98</v>
          </cell>
          <cell r="BE470">
            <v>963.80400000000009</v>
          </cell>
        </row>
        <row r="471">
          <cell r="C471">
            <v>8140</v>
          </cell>
          <cell r="D471" t="str">
            <v>13 RUE BELLOT</v>
          </cell>
          <cell r="E471" t="str">
            <v>13 rue Bellot</v>
          </cell>
          <cell r="F471">
            <v>75019</v>
          </cell>
          <cell r="G471" t="str">
            <v>PARIS</v>
          </cell>
          <cell r="K471">
            <v>4</v>
          </cell>
          <cell r="N471">
            <v>0</v>
          </cell>
          <cell r="O471">
            <v>1118</v>
          </cell>
          <cell r="Q471">
            <v>1354.001590909091</v>
          </cell>
          <cell r="AB471">
            <v>2472.0015909090907</v>
          </cell>
          <cell r="AC471">
            <v>115</v>
          </cell>
          <cell r="AF471">
            <v>1118</v>
          </cell>
          <cell r="AG471">
            <v>279.5</v>
          </cell>
          <cell r="AH471">
            <v>1354.001590909091</v>
          </cell>
          <cell r="AI471">
            <v>338.5</v>
          </cell>
          <cell r="AJ471">
            <v>0</v>
          </cell>
          <cell r="AK471" t="str">
            <v/>
          </cell>
          <cell r="AL471">
            <v>0</v>
          </cell>
          <cell r="AM471" t="str">
            <v/>
          </cell>
          <cell r="AN471">
            <v>0</v>
          </cell>
          <cell r="AO471" t="str">
            <v/>
          </cell>
          <cell r="AP471">
            <v>2472.0015909090907</v>
          </cell>
          <cell r="AQ471">
            <v>0</v>
          </cell>
          <cell r="AS471">
            <v>2472.0015909090907</v>
          </cell>
          <cell r="AT471">
            <v>0</v>
          </cell>
          <cell r="AU471">
            <v>0</v>
          </cell>
          <cell r="AV471">
            <v>2472.0015909090907</v>
          </cell>
          <cell r="AW471">
            <v>0</v>
          </cell>
          <cell r="AY471">
            <v>206</v>
          </cell>
          <cell r="BA471">
            <v>0</v>
          </cell>
          <cell r="BC471">
            <v>0</v>
          </cell>
          <cell r="BE471">
            <v>206</v>
          </cell>
        </row>
        <row r="472">
          <cell r="C472">
            <v>8141</v>
          </cell>
          <cell r="D472" t="str">
            <v>106 RUE DE CRIMEE</v>
          </cell>
          <cell r="E472" t="str">
            <v>106 rue de Crimée</v>
          </cell>
          <cell r="F472">
            <v>75019</v>
          </cell>
          <cell r="G472" t="str">
            <v>PARIS</v>
          </cell>
          <cell r="K472">
            <v>3</v>
          </cell>
          <cell r="N472">
            <v>0</v>
          </cell>
          <cell r="O472">
            <v>1290</v>
          </cell>
          <cell r="Q472">
            <v>1548</v>
          </cell>
          <cell r="AB472">
            <v>2838</v>
          </cell>
          <cell r="AC472">
            <v>132</v>
          </cell>
          <cell r="AF472">
            <v>1290</v>
          </cell>
          <cell r="AG472">
            <v>430</v>
          </cell>
          <cell r="AH472">
            <v>1548</v>
          </cell>
          <cell r="AI472">
            <v>516</v>
          </cell>
          <cell r="AJ472">
            <v>0</v>
          </cell>
          <cell r="AK472" t="str">
            <v/>
          </cell>
          <cell r="AL472">
            <v>0</v>
          </cell>
          <cell r="AM472" t="str">
            <v/>
          </cell>
          <cell r="AN472">
            <v>0</v>
          </cell>
          <cell r="AO472" t="str">
            <v/>
          </cell>
          <cell r="AP472">
            <v>2838</v>
          </cell>
          <cell r="AQ472">
            <v>0</v>
          </cell>
          <cell r="AS472">
            <v>2838</v>
          </cell>
          <cell r="AT472">
            <v>0</v>
          </cell>
          <cell r="AU472">
            <v>0</v>
          </cell>
          <cell r="AV472">
            <v>2838</v>
          </cell>
          <cell r="AW472">
            <v>0</v>
          </cell>
          <cell r="AY472">
            <v>236.5</v>
          </cell>
          <cell r="BA472">
            <v>0</v>
          </cell>
          <cell r="BC472">
            <v>0</v>
          </cell>
          <cell r="BE472">
            <v>236.5</v>
          </cell>
        </row>
        <row r="473">
          <cell r="C473">
            <v>8142</v>
          </cell>
          <cell r="D473" t="str">
            <v>2/8 RUE HITTORF</v>
          </cell>
          <cell r="E473" t="str">
            <v>2-8 rue Hittorf // 9-11 cité Hittorf</v>
          </cell>
          <cell r="F473">
            <v>75010</v>
          </cell>
          <cell r="G473" t="str">
            <v>PARIS</v>
          </cell>
          <cell r="H473">
            <v>3</v>
          </cell>
          <cell r="I473">
            <v>3</v>
          </cell>
          <cell r="J473" t="str">
            <v>3+4+4</v>
          </cell>
          <cell r="K473">
            <v>18</v>
          </cell>
          <cell r="L473">
            <v>1</v>
          </cell>
          <cell r="M473">
            <v>4</v>
          </cell>
          <cell r="N473">
            <v>0</v>
          </cell>
          <cell r="Q473">
            <v>2808</v>
          </cell>
          <cell r="Z473">
            <v>396</v>
          </cell>
          <cell r="AA473">
            <v>231</v>
          </cell>
          <cell r="AB473">
            <v>3435</v>
          </cell>
          <cell r="AC473">
            <v>192.44</v>
          </cell>
          <cell r="AF473">
            <v>0</v>
          </cell>
          <cell r="AG473" t="str">
            <v/>
          </cell>
          <cell r="AH473">
            <v>2808</v>
          </cell>
          <cell r="AI473">
            <v>156</v>
          </cell>
          <cell r="AJ473">
            <v>0</v>
          </cell>
          <cell r="AK473" t="str">
            <v/>
          </cell>
          <cell r="AL473">
            <v>0</v>
          </cell>
          <cell r="AM473" t="str">
            <v/>
          </cell>
          <cell r="AN473">
            <v>627</v>
          </cell>
          <cell r="AO473">
            <v>34.83</v>
          </cell>
          <cell r="AP473">
            <v>3435</v>
          </cell>
          <cell r="AQ473">
            <v>0</v>
          </cell>
          <cell r="AS473">
            <v>2808</v>
          </cell>
          <cell r="AT473">
            <v>0</v>
          </cell>
          <cell r="AU473">
            <v>627</v>
          </cell>
          <cell r="AV473">
            <v>3435</v>
          </cell>
          <cell r="AW473">
            <v>0</v>
          </cell>
          <cell r="AY473">
            <v>702</v>
          </cell>
          <cell r="AZ473">
            <v>842.4</v>
          </cell>
          <cell r="BA473">
            <v>0</v>
          </cell>
          <cell r="BB473">
            <v>0</v>
          </cell>
          <cell r="BC473">
            <v>156.75</v>
          </cell>
          <cell r="BD473">
            <v>188.1</v>
          </cell>
          <cell r="BE473">
            <v>1030.5</v>
          </cell>
        </row>
        <row r="474">
          <cell r="C474">
            <v>8143</v>
          </cell>
          <cell r="D474" t="str">
            <v>2 RUE BUZELIN</v>
          </cell>
          <cell r="E474" t="str">
            <v>2 rue Buzelin</v>
          </cell>
          <cell r="F474">
            <v>75018</v>
          </cell>
          <cell r="G474" t="str">
            <v>PARIS</v>
          </cell>
          <cell r="H474">
            <v>1</v>
          </cell>
          <cell r="I474">
            <v>1</v>
          </cell>
          <cell r="J474">
            <v>3</v>
          </cell>
          <cell r="K474">
            <v>3</v>
          </cell>
          <cell r="L474">
            <v>0</v>
          </cell>
          <cell r="M474">
            <v>1</v>
          </cell>
          <cell r="N474">
            <v>0</v>
          </cell>
          <cell r="O474">
            <v>0</v>
          </cell>
          <cell r="Q474">
            <v>0</v>
          </cell>
          <cell r="AA474">
            <v>0</v>
          </cell>
          <cell r="AB474">
            <v>0</v>
          </cell>
          <cell r="AC474">
            <v>144.44999999999999</v>
          </cell>
          <cell r="AF474">
            <v>0</v>
          </cell>
          <cell r="AG474" t="str">
            <v/>
          </cell>
          <cell r="AH474">
            <v>0</v>
          </cell>
          <cell r="AI474" t="str">
            <v/>
          </cell>
          <cell r="AJ474">
            <v>0</v>
          </cell>
          <cell r="AK474" t="str">
            <v/>
          </cell>
          <cell r="AL474">
            <v>0</v>
          </cell>
          <cell r="AM474" t="str">
            <v/>
          </cell>
          <cell r="AN474">
            <v>0</v>
          </cell>
          <cell r="AO474" t="str">
            <v/>
          </cell>
          <cell r="AP474">
            <v>0</v>
          </cell>
          <cell r="AQ474">
            <v>0</v>
          </cell>
          <cell r="AS474">
            <v>0</v>
          </cell>
          <cell r="AT474">
            <v>0</v>
          </cell>
          <cell r="AU474">
            <v>0</v>
          </cell>
          <cell r="AV474">
            <v>0</v>
          </cell>
          <cell r="AW474">
            <v>0</v>
          </cell>
          <cell r="AY474">
            <v>0</v>
          </cell>
          <cell r="AZ474">
            <v>0</v>
          </cell>
          <cell r="BA474">
            <v>0</v>
          </cell>
          <cell r="BB474">
            <v>0</v>
          </cell>
          <cell r="BC474">
            <v>0</v>
          </cell>
          <cell r="BD474">
            <v>0</v>
          </cell>
          <cell r="BE474">
            <v>0</v>
          </cell>
        </row>
        <row r="475">
          <cell r="C475">
            <v>8144</v>
          </cell>
          <cell r="D475" t="str">
            <v>16 AVENUE RICHERAND</v>
          </cell>
          <cell r="E475" t="str">
            <v>16 avenue Richerand</v>
          </cell>
          <cell r="F475">
            <v>75010</v>
          </cell>
          <cell r="G475" t="str">
            <v>PARIS</v>
          </cell>
          <cell r="H475">
            <v>1</v>
          </cell>
          <cell r="I475">
            <v>1</v>
          </cell>
          <cell r="J475">
            <v>6</v>
          </cell>
          <cell r="K475">
            <v>17</v>
          </cell>
          <cell r="L475">
            <v>1</v>
          </cell>
          <cell r="M475">
            <v>2</v>
          </cell>
          <cell r="N475">
            <v>0</v>
          </cell>
          <cell r="Q475">
            <v>2808</v>
          </cell>
          <cell r="Z475">
            <v>396</v>
          </cell>
          <cell r="AA475">
            <v>231</v>
          </cell>
          <cell r="AB475">
            <v>3435</v>
          </cell>
          <cell r="AC475">
            <v>192.44</v>
          </cell>
          <cell r="AF475">
            <v>0</v>
          </cell>
          <cell r="AG475" t="str">
            <v/>
          </cell>
          <cell r="AH475">
            <v>2808</v>
          </cell>
          <cell r="AI475">
            <v>165.18</v>
          </cell>
          <cell r="AJ475">
            <v>0</v>
          </cell>
          <cell r="AK475" t="str">
            <v/>
          </cell>
          <cell r="AL475">
            <v>0</v>
          </cell>
          <cell r="AM475" t="str">
            <v/>
          </cell>
          <cell r="AN475">
            <v>627</v>
          </cell>
          <cell r="AO475">
            <v>36.880000000000003</v>
          </cell>
          <cell r="AP475">
            <v>3435</v>
          </cell>
          <cell r="AQ475">
            <v>0</v>
          </cell>
          <cell r="AS475">
            <v>2808</v>
          </cell>
          <cell r="AT475">
            <v>0</v>
          </cell>
          <cell r="AU475">
            <v>627</v>
          </cell>
          <cell r="AV475">
            <v>3435</v>
          </cell>
          <cell r="AW475">
            <v>0</v>
          </cell>
          <cell r="AY475">
            <v>702</v>
          </cell>
          <cell r="AZ475">
            <v>842.4</v>
          </cell>
          <cell r="BA475">
            <v>0</v>
          </cell>
          <cell r="BB475">
            <v>0</v>
          </cell>
          <cell r="BC475">
            <v>156.75</v>
          </cell>
          <cell r="BD475">
            <v>188.1</v>
          </cell>
          <cell r="BE475">
            <v>1030.5</v>
          </cell>
        </row>
        <row r="476">
          <cell r="C476">
            <v>8145</v>
          </cell>
          <cell r="D476" t="str">
            <v>34 PASSAGE DUHESME</v>
          </cell>
          <cell r="E476" t="str">
            <v>34 passage Duhesme // 44 rue Championnet</v>
          </cell>
          <cell r="F476">
            <v>75018</v>
          </cell>
          <cell r="G476" t="str">
            <v>PARIS</v>
          </cell>
          <cell r="H476">
            <v>1</v>
          </cell>
          <cell r="I476">
            <v>1</v>
          </cell>
          <cell r="J476">
            <v>4</v>
          </cell>
          <cell r="K476">
            <v>4</v>
          </cell>
          <cell r="L476">
            <v>0</v>
          </cell>
          <cell r="M476">
            <v>2</v>
          </cell>
          <cell r="N476">
            <v>0</v>
          </cell>
          <cell r="O476">
            <v>1253.9274924471299</v>
          </cell>
          <cell r="Q476">
            <v>922.96072507552879</v>
          </cell>
          <cell r="AA476">
            <v>11.3</v>
          </cell>
          <cell r="AB476">
            <v>2188.1882175226588</v>
          </cell>
          <cell r="AC476">
            <v>125.24</v>
          </cell>
          <cell r="AF476">
            <v>1253.9274924471299</v>
          </cell>
          <cell r="AG476">
            <v>313.48</v>
          </cell>
          <cell r="AH476">
            <v>922.96072507552879</v>
          </cell>
          <cell r="AI476">
            <v>230.74</v>
          </cell>
          <cell r="AJ476">
            <v>0</v>
          </cell>
          <cell r="AK476" t="str">
            <v/>
          </cell>
          <cell r="AL476">
            <v>0</v>
          </cell>
          <cell r="AM476" t="str">
            <v/>
          </cell>
          <cell r="AN476">
            <v>11.3</v>
          </cell>
          <cell r="AO476">
            <v>2.83</v>
          </cell>
          <cell r="AP476">
            <v>2188.1882175226588</v>
          </cell>
          <cell r="AQ476">
            <v>0</v>
          </cell>
          <cell r="AS476">
            <v>2241.3368870951663</v>
          </cell>
          <cell r="AT476">
            <v>0</v>
          </cell>
          <cell r="AU476">
            <v>11.634546330999999</v>
          </cell>
          <cell r="AV476">
            <v>2252.9714334261662</v>
          </cell>
          <cell r="AW476">
            <v>64.783215903507426</v>
          </cell>
          <cell r="AY476">
            <v>560.33000000000004</v>
          </cell>
          <cell r="AZ476">
            <v>672.4</v>
          </cell>
          <cell r="BA476">
            <v>0</v>
          </cell>
          <cell r="BB476">
            <v>0</v>
          </cell>
          <cell r="BC476">
            <v>2.91</v>
          </cell>
          <cell r="BD476">
            <v>3.49</v>
          </cell>
          <cell r="BE476">
            <v>675.88800000000003</v>
          </cell>
        </row>
        <row r="477">
          <cell r="C477">
            <v>8146</v>
          </cell>
          <cell r="D477" t="str">
            <v>72 rue JULIEN LACROIX</v>
          </cell>
          <cell r="E477" t="str">
            <v>72 rue Julien Lacroix</v>
          </cell>
          <cell r="F477">
            <v>75020</v>
          </cell>
          <cell r="G477" t="str">
            <v>PARIS</v>
          </cell>
          <cell r="K477">
            <v>10</v>
          </cell>
          <cell r="N477">
            <v>0</v>
          </cell>
          <cell r="O477">
            <v>3432</v>
          </cell>
          <cell r="Q477">
            <v>836</v>
          </cell>
          <cell r="AB477">
            <v>4268</v>
          </cell>
          <cell r="AC477">
            <v>194</v>
          </cell>
          <cell r="AF477">
            <v>3432</v>
          </cell>
          <cell r="AG477">
            <v>343.2</v>
          </cell>
          <cell r="AH477">
            <v>836</v>
          </cell>
          <cell r="AI477">
            <v>83.6</v>
          </cell>
          <cell r="AJ477">
            <v>0</v>
          </cell>
          <cell r="AK477" t="str">
            <v/>
          </cell>
          <cell r="AL477">
            <v>0</v>
          </cell>
          <cell r="AM477" t="str">
            <v/>
          </cell>
          <cell r="AN477">
            <v>0</v>
          </cell>
          <cell r="AO477" t="str">
            <v/>
          </cell>
          <cell r="AP477">
            <v>4268</v>
          </cell>
          <cell r="AQ477">
            <v>0</v>
          </cell>
          <cell r="AS477">
            <v>4268</v>
          </cell>
          <cell r="AT477">
            <v>0</v>
          </cell>
          <cell r="AU477">
            <v>0</v>
          </cell>
          <cell r="AV477">
            <v>4268</v>
          </cell>
          <cell r="AW477">
            <v>0</v>
          </cell>
          <cell r="AY477">
            <v>355.67</v>
          </cell>
          <cell r="BA477">
            <v>0</v>
          </cell>
          <cell r="BC477">
            <v>0</v>
          </cell>
          <cell r="BE477">
            <v>355.67</v>
          </cell>
        </row>
        <row r="478">
          <cell r="C478">
            <v>8147</v>
          </cell>
          <cell r="D478" t="str">
            <v>25/27 RUE CHAUDRON</v>
          </cell>
          <cell r="E478" t="str">
            <v>25-27 rue Chaudron</v>
          </cell>
          <cell r="F478">
            <v>75010</v>
          </cell>
          <cell r="G478" t="str">
            <v>PARIS</v>
          </cell>
          <cell r="H478">
            <v>1</v>
          </cell>
          <cell r="I478">
            <v>1</v>
          </cell>
          <cell r="J478">
            <v>5</v>
          </cell>
          <cell r="K478">
            <v>15</v>
          </cell>
          <cell r="L478">
            <v>1</v>
          </cell>
          <cell r="M478">
            <v>2</v>
          </cell>
          <cell r="N478">
            <v>12</v>
          </cell>
          <cell r="O478">
            <v>1458.6695999999999</v>
          </cell>
          <cell r="P478">
            <v>280.8</v>
          </cell>
          <cell r="Q478">
            <v>898.56000000000006</v>
          </cell>
          <cell r="S478">
            <v>248.83199999999997</v>
          </cell>
          <cell r="Z478">
            <v>264</v>
          </cell>
          <cell r="AA478">
            <v>77</v>
          </cell>
          <cell r="AB478">
            <v>3227.8615999999997</v>
          </cell>
          <cell r="AC478">
            <v>180.83</v>
          </cell>
          <cell r="AF478">
            <v>1739.4695999999999</v>
          </cell>
          <cell r="AG478">
            <v>115.96</v>
          </cell>
          <cell r="AH478">
            <v>898.56000000000006</v>
          </cell>
          <cell r="AI478">
            <v>59.9</v>
          </cell>
          <cell r="AJ478">
            <v>0</v>
          </cell>
          <cell r="AK478" t="str">
            <v/>
          </cell>
          <cell r="AL478">
            <v>248.83199999999997</v>
          </cell>
          <cell r="AM478">
            <v>20.74</v>
          </cell>
          <cell r="AN478">
            <v>341</v>
          </cell>
          <cell r="AO478">
            <v>22.73</v>
          </cell>
          <cell r="AP478">
            <v>3227.8615999999997</v>
          </cell>
          <cell r="AQ478">
            <v>0</v>
          </cell>
          <cell r="AS478">
            <v>2638.0295999999998</v>
          </cell>
          <cell r="AT478">
            <v>248.83199999999997</v>
          </cell>
          <cell r="AU478">
            <v>341</v>
          </cell>
          <cell r="AV478">
            <v>3227.8615999999997</v>
          </cell>
          <cell r="AW478">
            <v>0</v>
          </cell>
          <cell r="AY478">
            <v>659.51</v>
          </cell>
          <cell r="AZ478">
            <v>791.41</v>
          </cell>
          <cell r="BA478">
            <v>62.21</v>
          </cell>
          <cell r="BB478">
            <v>74.650000000000006</v>
          </cell>
          <cell r="BC478">
            <v>85.25</v>
          </cell>
          <cell r="BD478">
            <v>102.3</v>
          </cell>
          <cell r="BE478">
            <v>968.36400000000003</v>
          </cell>
        </row>
        <row r="479">
          <cell r="C479">
            <v>8148</v>
          </cell>
          <cell r="D479" t="str">
            <v>119 RUE  MONT CENIS</v>
          </cell>
          <cell r="E479" t="str">
            <v>119 rue du Mont Cenis</v>
          </cell>
          <cell r="F479">
            <v>75018</v>
          </cell>
          <cell r="G479" t="str">
            <v>PARIS</v>
          </cell>
          <cell r="H479">
            <v>1</v>
          </cell>
          <cell r="I479">
            <v>1</v>
          </cell>
          <cell r="J479">
            <v>4</v>
          </cell>
          <cell r="K479">
            <v>8</v>
          </cell>
          <cell r="L479">
            <v>0</v>
          </cell>
          <cell r="M479">
            <v>2</v>
          </cell>
          <cell r="N479">
            <v>0</v>
          </cell>
          <cell r="O479">
            <v>1589.9138606108068</v>
          </cell>
          <cell r="Q479">
            <v>1913.8606108065778</v>
          </cell>
          <cell r="AA479">
            <v>22.6</v>
          </cell>
          <cell r="AB479">
            <v>3526.3744714173845</v>
          </cell>
          <cell r="AC479">
            <v>199.28</v>
          </cell>
          <cell r="AF479">
            <v>1589.9138606108068</v>
          </cell>
          <cell r="AG479">
            <v>198.74</v>
          </cell>
          <cell r="AH479">
            <v>1913.8606108065778</v>
          </cell>
          <cell r="AI479">
            <v>239.23</v>
          </cell>
          <cell r="AJ479">
            <v>0</v>
          </cell>
          <cell r="AK479" t="str">
            <v/>
          </cell>
          <cell r="AL479">
            <v>0</v>
          </cell>
          <cell r="AM479" t="str">
            <v/>
          </cell>
          <cell r="AN479">
            <v>22.6</v>
          </cell>
          <cell r="AO479">
            <v>2.83</v>
          </cell>
          <cell r="AP479">
            <v>3526.3744714173845</v>
          </cell>
          <cell r="AQ479">
            <v>0</v>
          </cell>
          <cell r="AS479">
            <v>3607.5067629274863</v>
          </cell>
          <cell r="AT479">
            <v>0</v>
          </cell>
          <cell r="AU479">
            <v>23.269092661999998</v>
          </cell>
          <cell r="AV479">
            <v>3630.7758555894861</v>
          </cell>
          <cell r="AW479">
            <v>104.40138417210164</v>
          </cell>
          <cell r="AY479">
            <v>901.88</v>
          </cell>
          <cell r="AZ479">
            <v>1082.26</v>
          </cell>
          <cell r="BA479">
            <v>0</v>
          </cell>
          <cell r="BB479">
            <v>0</v>
          </cell>
          <cell r="BC479">
            <v>5.82</v>
          </cell>
          <cell r="BD479">
            <v>6.98</v>
          </cell>
          <cell r="BE479">
            <v>1089.24</v>
          </cell>
        </row>
        <row r="480">
          <cell r="C480">
            <v>8149</v>
          </cell>
          <cell r="D480" t="str">
            <v>28 PASSAGE DU MONT CENIS</v>
          </cell>
          <cell r="E480" t="str">
            <v>28 passage du Mont Cenis</v>
          </cell>
          <cell r="F480">
            <v>75018</v>
          </cell>
          <cell r="G480" t="str">
            <v>PARIS</v>
          </cell>
          <cell r="H480">
            <v>1</v>
          </cell>
          <cell r="I480">
            <v>1</v>
          </cell>
          <cell r="J480">
            <v>3</v>
          </cell>
          <cell r="K480">
            <v>4</v>
          </cell>
          <cell r="L480">
            <v>0</v>
          </cell>
          <cell r="M480">
            <v>2</v>
          </cell>
          <cell r="N480">
            <v>0</v>
          </cell>
          <cell r="O480">
            <v>851.88000000000011</v>
          </cell>
          <cell r="Q480">
            <v>1222</v>
          </cell>
          <cell r="AA480">
            <v>11.3</v>
          </cell>
          <cell r="AB480">
            <v>2085.1800000000003</v>
          </cell>
          <cell r="AC480">
            <v>123.2</v>
          </cell>
          <cell r="AF480">
            <v>851.88000000000011</v>
          </cell>
          <cell r="AG480">
            <v>212.97</v>
          </cell>
          <cell r="AH480">
            <v>1222</v>
          </cell>
          <cell r="AI480">
            <v>305.5</v>
          </cell>
          <cell r="AJ480">
            <v>0</v>
          </cell>
          <cell r="AK480" t="str">
            <v/>
          </cell>
          <cell r="AL480">
            <v>0</v>
          </cell>
          <cell r="AM480" t="str">
            <v/>
          </cell>
          <cell r="AN480">
            <v>11.3</v>
          </cell>
          <cell r="AO480">
            <v>2.83</v>
          </cell>
          <cell r="AP480">
            <v>2085.1800000000003</v>
          </cell>
          <cell r="AQ480">
            <v>0</v>
          </cell>
          <cell r="AS480">
            <v>2135.2790216755998</v>
          </cell>
          <cell r="AT480">
            <v>0</v>
          </cell>
          <cell r="AU480">
            <v>11.634546330999999</v>
          </cell>
          <cell r="AV480">
            <v>2146.9135680065997</v>
          </cell>
          <cell r="AW480">
            <v>61.733568006599398</v>
          </cell>
          <cell r="AY480">
            <v>533.82000000000005</v>
          </cell>
          <cell r="AZ480">
            <v>640.58000000000004</v>
          </cell>
          <cell r="BA480">
            <v>0</v>
          </cell>
          <cell r="BB480">
            <v>0</v>
          </cell>
          <cell r="BC480">
            <v>2.91</v>
          </cell>
          <cell r="BD480">
            <v>3.49</v>
          </cell>
          <cell r="BE480">
            <v>644.07600000000002</v>
          </cell>
        </row>
        <row r="481">
          <cell r="C481">
            <v>8150</v>
          </cell>
          <cell r="D481" t="str">
            <v>20-22 Rue BEAUREGARD</v>
          </cell>
          <cell r="E481" t="str">
            <v>20-22 Rue Beauregard</v>
          </cell>
          <cell r="F481">
            <v>75002</v>
          </cell>
          <cell r="G481" t="str">
            <v>PARIS</v>
          </cell>
          <cell r="K481">
            <v>8</v>
          </cell>
          <cell r="N481">
            <v>0</v>
          </cell>
          <cell r="O481">
            <v>3567</v>
          </cell>
          <cell r="Q481">
            <v>2290</v>
          </cell>
          <cell r="U481">
            <v>1354.8</v>
          </cell>
          <cell r="AB481">
            <v>7211.8</v>
          </cell>
          <cell r="AC481">
            <v>364</v>
          </cell>
          <cell r="AF481">
            <v>3567</v>
          </cell>
          <cell r="AG481">
            <v>445.88</v>
          </cell>
          <cell r="AH481">
            <v>3644.8</v>
          </cell>
          <cell r="AI481">
            <v>455.6</v>
          </cell>
          <cell r="AJ481">
            <v>0</v>
          </cell>
          <cell r="AK481" t="str">
            <v/>
          </cell>
          <cell r="AL481">
            <v>0</v>
          </cell>
          <cell r="AM481" t="str">
            <v/>
          </cell>
          <cell r="AN481">
            <v>0</v>
          </cell>
          <cell r="AO481" t="str">
            <v/>
          </cell>
          <cell r="AP481">
            <v>7211.8</v>
          </cell>
          <cell r="AQ481">
            <v>0</v>
          </cell>
          <cell r="AS481">
            <v>7211.8</v>
          </cell>
          <cell r="AT481">
            <v>0</v>
          </cell>
          <cell r="AU481">
            <v>0</v>
          </cell>
          <cell r="AV481">
            <v>7211.8</v>
          </cell>
          <cell r="AW481">
            <v>0</v>
          </cell>
          <cell r="AY481">
            <v>600.98</v>
          </cell>
          <cell r="BA481">
            <v>0</v>
          </cell>
          <cell r="BC481">
            <v>0</v>
          </cell>
          <cell r="BE481">
            <v>600.98</v>
          </cell>
        </row>
        <row r="482">
          <cell r="C482">
            <v>8152</v>
          </cell>
          <cell r="D482" t="str">
            <v>3 VILLA DE L'ERMITAGE</v>
          </cell>
          <cell r="E482" t="str">
            <v>3 villa de l'Ermitage</v>
          </cell>
          <cell r="F482">
            <v>75020</v>
          </cell>
          <cell r="G482" t="str">
            <v>PARIS</v>
          </cell>
          <cell r="K482">
            <v>17</v>
          </cell>
          <cell r="N482">
            <v>0</v>
          </cell>
          <cell r="O482">
            <v>6864</v>
          </cell>
          <cell r="Q482">
            <v>1144</v>
          </cell>
          <cell r="AB482">
            <v>8008</v>
          </cell>
          <cell r="AC482">
            <v>364</v>
          </cell>
          <cell r="AF482">
            <v>6864</v>
          </cell>
          <cell r="AG482">
            <v>403.76</v>
          </cell>
          <cell r="AH482">
            <v>1144</v>
          </cell>
          <cell r="AI482">
            <v>67.290000000000006</v>
          </cell>
          <cell r="AJ482">
            <v>0</v>
          </cell>
          <cell r="AK482" t="str">
            <v/>
          </cell>
          <cell r="AL482">
            <v>0</v>
          </cell>
          <cell r="AM482" t="str">
            <v/>
          </cell>
          <cell r="AN482">
            <v>0</v>
          </cell>
          <cell r="AO482" t="str">
            <v/>
          </cell>
          <cell r="AP482">
            <v>8008</v>
          </cell>
          <cell r="AQ482">
            <v>0</v>
          </cell>
          <cell r="AS482">
            <v>8008</v>
          </cell>
          <cell r="AT482">
            <v>0</v>
          </cell>
          <cell r="AU482">
            <v>0</v>
          </cell>
          <cell r="AV482">
            <v>8008</v>
          </cell>
          <cell r="AW482">
            <v>0</v>
          </cell>
          <cell r="AY482">
            <v>667.33</v>
          </cell>
          <cell r="BA482">
            <v>0</v>
          </cell>
          <cell r="BC482">
            <v>0</v>
          </cell>
          <cell r="BE482">
            <v>667.33</v>
          </cell>
        </row>
        <row r="483">
          <cell r="C483">
            <v>8154</v>
          </cell>
          <cell r="D483" t="str">
            <v>9 rue Auguste Laurent</v>
          </cell>
          <cell r="E483" t="str">
            <v>9 rue Auguste Laurent</v>
          </cell>
          <cell r="F483">
            <v>75011</v>
          </cell>
          <cell r="G483" t="str">
            <v>PARIS</v>
          </cell>
          <cell r="K483">
            <v>10</v>
          </cell>
          <cell r="N483">
            <v>0</v>
          </cell>
          <cell r="O483">
            <v>6662</v>
          </cell>
          <cell r="Q483">
            <v>1829</v>
          </cell>
          <cell r="AB483">
            <v>8491</v>
          </cell>
          <cell r="AC483">
            <v>362</v>
          </cell>
          <cell r="AF483">
            <v>6662</v>
          </cell>
          <cell r="AG483">
            <v>666.2</v>
          </cell>
          <cell r="AH483">
            <v>1829</v>
          </cell>
          <cell r="AI483">
            <v>182.9</v>
          </cell>
          <cell r="AJ483">
            <v>0</v>
          </cell>
          <cell r="AK483" t="str">
            <v/>
          </cell>
          <cell r="AL483">
            <v>0</v>
          </cell>
          <cell r="AM483" t="str">
            <v/>
          </cell>
          <cell r="AN483">
            <v>0</v>
          </cell>
          <cell r="AO483" t="str">
            <v/>
          </cell>
          <cell r="AP483">
            <v>8491</v>
          </cell>
          <cell r="AQ483">
            <v>0</v>
          </cell>
          <cell r="AS483">
            <v>8491</v>
          </cell>
          <cell r="AT483">
            <v>0</v>
          </cell>
          <cell r="AU483">
            <v>0</v>
          </cell>
          <cell r="AV483">
            <v>8491</v>
          </cell>
          <cell r="AW483">
            <v>0</v>
          </cell>
          <cell r="AY483">
            <v>707.58</v>
          </cell>
          <cell r="BA483">
            <v>0</v>
          </cell>
          <cell r="BC483">
            <v>0</v>
          </cell>
          <cell r="BE483">
            <v>707.58</v>
          </cell>
        </row>
        <row r="484">
          <cell r="C484">
            <v>8156</v>
          </cell>
          <cell r="D484" t="str">
            <v>6/8 PASSAGE DE LA BRIE</v>
          </cell>
          <cell r="E484" t="str">
            <v>6-8 passage de la Brie</v>
          </cell>
          <cell r="F484">
            <v>75019</v>
          </cell>
          <cell r="G484" t="str">
            <v>PARIS</v>
          </cell>
          <cell r="K484">
            <v>18</v>
          </cell>
          <cell r="N484">
            <v>0</v>
          </cell>
          <cell r="O484">
            <v>2236</v>
          </cell>
          <cell r="Q484">
            <v>3354</v>
          </cell>
          <cell r="AB484">
            <v>5590</v>
          </cell>
          <cell r="AC484">
            <v>260</v>
          </cell>
          <cell r="AF484">
            <v>2236</v>
          </cell>
          <cell r="AG484">
            <v>124.22</v>
          </cell>
          <cell r="AH484">
            <v>3354</v>
          </cell>
          <cell r="AI484">
            <v>186.33</v>
          </cell>
          <cell r="AJ484">
            <v>0</v>
          </cell>
          <cell r="AK484" t="str">
            <v/>
          </cell>
          <cell r="AL484">
            <v>0</v>
          </cell>
          <cell r="AM484" t="str">
            <v/>
          </cell>
          <cell r="AN484">
            <v>0</v>
          </cell>
          <cell r="AO484" t="str">
            <v/>
          </cell>
          <cell r="AP484">
            <v>5590</v>
          </cell>
          <cell r="AQ484">
            <v>0</v>
          </cell>
          <cell r="AS484">
            <v>5590</v>
          </cell>
          <cell r="AT484">
            <v>0</v>
          </cell>
          <cell r="AU484">
            <v>0</v>
          </cell>
          <cell r="AV484">
            <v>5590</v>
          </cell>
          <cell r="AW484">
            <v>0</v>
          </cell>
          <cell r="AY484">
            <v>465.83</v>
          </cell>
          <cell r="BA484">
            <v>0</v>
          </cell>
          <cell r="BC484">
            <v>0</v>
          </cell>
          <cell r="BE484">
            <v>465.83</v>
          </cell>
        </row>
        <row r="485">
          <cell r="C485">
            <v>8158</v>
          </cell>
          <cell r="D485" t="str">
            <v>4 BOULEVARD DE LA CHAPELLE</v>
          </cell>
          <cell r="E485" t="str">
            <v>4 boulevard de la Chapelle // 1-3 rue d'Aubervilliers</v>
          </cell>
          <cell r="F485">
            <v>75018</v>
          </cell>
          <cell r="G485" t="str">
            <v>PARIS</v>
          </cell>
          <cell r="H485">
            <v>2</v>
          </cell>
          <cell r="I485">
            <v>1</v>
          </cell>
          <cell r="J485" t="str">
            <v>4+6</v>
          </cell>
          <cell r="K485">
            <v>18</v>
          </cell>
          <cell r="L485">
            <v>1</v>
          </cell>
          <cell r="M485">
            <v>3</v>
          </cell>
          <cell r="N485">
            <v>0</v>
          </cell>
          <cell r="O485">
            <v>3866.8799999999997</v>
          </cell>
          <cell r="P485">
            <v>244.92</v>
          </cell>
          <cell r="Q485">
            <v>1710.8000000000002</v>
          </cell>
          <cell r="AA485">
            <v>50.8</v>
          </cell>
          <cell r="AB485">
            <v>5873.4</v>
          </cell>
          <cell r="AC485">
            <v>316.5</v>
          </cell>
          <cell r="AF485">
            <v>4111.7999999999993</v>
          </cell>
          <cell r="AG485">
            <v>228.43</v>
          </cell>
          <cell r="AH485">
            <v>1710.8000000000002</v>
          </cell>
          <cell r="AI485">
            <v>95.04</v>
          </cell>
          <cell r="AJ485">
            <v>0</v>
          </cell>
          <cell r="AK485" t="str">
            <v/>
          </cell>
          <cell r="AL485">
            <v>0</v>
          </cell>
          <cell r="AM485" t="str">
            <v/>
          </cell>
          <cell r="AN485">
            <v>50.8</v>
          </cell>
          <cell r="AO485">
            <v>2.82</v>
          </cell>
          <cell r="AP485">
            <v>5873.4</v>
          </cell>
          <cell r="AQ485">
            <v>0</v>
          </cell>
          <cell r="AS485">
            <v>5994.983138661999</v>
          </cell>
          <cell r="AT485">
            <v>0</v>
          </cell>
          <cell r="AU485">
            <v>52.303978195999996</v>
          </cell>
          <cell r="AV485">
            <v>6047.2871168579986</v>
          </cell>
          <cell r="AW485">
            <v>173.88711685799899</v>
          </cell>
          <cell r="AY485">
            <v>1498.75</v>
          </cell>
          <cell r="AZ485">
            <v>1798.5</v>
          </cell>
          <cell r="BA485">
            <v>0</v>
          </cell>
          <cell r="BB485">
            <v>0</v>
          </cell>
          <cell r="BC485">
            <v>13.08</v>
          </cell>
          <cell r="BD485">
            <v>15.7</v>
          </cell>
          <cell r="BE485">
            <v>1814.1959999999999</v>
          </cell>
        </row>
        <row r="486">
          <cell r="C486">
            <v>8159</v>
          </cell>
          <cell r="D486" t="str">
            <v>BOURGON - MOULIN DE LA POINTE</v>
          </cell>
          <cell r="E486" t="str">
            <v>10-12 rue Bourgon // 41 rue Moulin de la Pointe</v>
          </cell>
          <cell r="F486">
            <v>75013</v>
          </cell>
          <cell r="G486" t="str">
            <v>PARIS</v>
          </cell>
          <cell r="H486">
            <v>3</v>
          </cell>
          <cell r="I486">
            <v>3</v>
          </cell>
          <cell r="J486" t="str">
            <v>3+2+3</v>
          </cell>
          <cell r="K486">
            <v>9</v>
          </cell>
          <cell r="L486">
            <v>0</v>
          </cell>
          <cell r="M486">
            <v>6</v>
          </cell>
          <cell r="N486">
            <v>0</v>
          </cell>
          <cell r="O486">
            <v>2378.1996037655558</v>
          </cell>
          <cell r="Q486">
            <v>2378.1996037655558</v>
          </cell>
          <cell r="AA486">
            <v>103.428</v>
          </cell>
          <cell r="AB486">
            <v>4859.8272075311115</v>
          </cell>
          <cell r="AC486">
            <v>449.37</v>
          </cell>
          <cell r="AF486">
            <v>2378.1996037655558</v>
          </cell>
          <cell r="AG486">
            <v>264.24</v>
          </cell>
          <cell r="AH486">
            <v>2378.1996037655558</v>
          </cell>
          <cell r="AI486">
            <v>264.24</v>
          </cell>
          <cell r="AJ486">
            <v>0</v>
          </cell>
          <cell r="AK486" t="str">
            <v/>
          </cell>
          <cell r="AL486">
            <v>0</v>
          </cell>
          <cell r="AM486" t="str">
            <v/>
          </cell>
          <cell r="AN486">
            <v>103.428</v>
          </cell>
          <cell r="AO486">
            <v>11.49</v>
          </cell>
          <cell r="AP486">
            <v>4859.8272075311115</v>
          </cell>
          <cell r="AQ486">
            <v>0</v>
          </cell>
          <cell r="AS486">
            <v>4756.3992075311116</v>
          </cell>
          <cell r="AT486">
            <v>0</v>
          </cell>
          <cell r="AU486">
            <v>103.428</v>
          </cell>
          <cell r="AV486">
            <v>4859.8272075311115</v>
          </cell>
          <cell r="AW486">
            <v>0</v>
          </cell>
          <cell r="AY486">
            <v>1189.0999999999999</v>
          </cell>
          <cell r="AZ486">
            <v>1426.92</v>
          </cell>
          <cell r="BA486">
            <v>0</v>
          </cell>
          <cell r="BB486">
            <v>0</v>
          </cell>
          <cell r="BC486">
            <v>25.86</v>
          </cell>
          <cell r="BD486">
            <v>31.03</v>
          </cell>
          <cell r="BE486">
            <v>1457.9519999999998</v>
          </cell>
        </row>
        <row r="487">
          <cell r="C487">
            <v>8160</v>
          </cell>
          <cell r="D487" t="str">
            <v>55 RUE COMPANS</v>
          </cell>
          <cell r="E487" t="str">
            <v>55 rue Compans</v>
          </cell>
          <cell r="F487">
            <v>75019</v>
          </cell>
          <cell r="G487" t="str">
            <v>PARIS</v>
          </cell>
          <cell r="K487">
            <v>15</v>
          </cell>
          <cell r="N487">
            <v>0</v>
          </cell>
          <cell r="Q487">
            <v>3612</v>
          </cell>
          <cell r="AB487">
            <v>3612</v>
          </cell>
          <cell r="AC487">
            <v>168</v>
          </cell>
          <cell r="AF487">
            <v>0</v>
          </cell>
          <cell r="AG487" t="str">
            <v/>
          </cell>
          <cell r="AH487">
            <v>3612</v>
          </cell>
          <cell r="AI487">
            <v>240.8</v>
          </cell>
          <cell r="AJ487">
            <v>0</v>
          </cell>
          <cell r="AK487" t="str">
            <v/>
          </cell>
          <cell r="AL487">
            <v>0</v>
          </cell>
          <cell r="AM487" t="str">
            <v/>
          </cell>
          <cell r="AN487">
            <v>0</v>
          </cell>
          <cell r="AO487" t="str">
            <v/>
          </cell>
          <cell r="AP487">
            <v>3612</v>
          </cell>
          <cell r="AQ487">
            <v>0</v>
          </cell>
          <cell r="AS487">
            <v>3612</v>
          </cell>
          <cell r="AT487">
            <v>0</v>
          </cell>
          <cell r="AU487">
            <v>0</v>
          </cell>
          <cell r="AV487">
            <v>3612</v>
          </cell>
          <cell r="AW487">
            <v>0</v>
          </cell>
          <cell r="AY487">
            <v>301</v>
          </cell>
          <cell r="BA487">
            <v>0</v>
          </cell>
          <cell r="BC487">
            <v>0</v>
          </cell>
          <cell r="BE487">
            <v>301</v>
          </cell>
        </row>
        <row r="488">
          <cell r="C488">
            <v>8161</v>
          </cell>
          <cell r="D488" t="str">
            <v>23/27 RUE DE CHABROL</v>
          </cell>
          <cell r="E488" t="str">
            <v>23-27 rue de Chabrol</v>
          </cell>
          <cell r="F488">
            <v>75010</v>
          </cell>
          <cell r="G488" t="str">
            <v>PARIS</v>
          </cell>
          <cell r="H488">
            <v>2</v>
          </cell>
          <cell r="I488">
            <v>2</v>
          </cell>
          <cell r="J488" t="str">
            <v>2+2</v>
          </cell>
          <cell r="K488">
            <v>8</v>
          </cell>
          <cell r="L488">
            <v>0</v>
          </cell>
          <cell r="M488">
            <v>2</v>
          </cell>
          <cell r="N488">
            <v>0</v>
          </cell>
          <cell r="O488">
            <v>1612.1325599999998</v>
          </cell>
          <cell r="Q488">
            <v>287.15039999999993</v>
          </cell>
          <cell r="Z488">
            <v>264</v>
          </cell>
          <cell r="AA488">
            <v>77</v>
          </cell>
          <cell r="AB488">
            <v>2240.2829599999995</v>
          </cell>
          <cell r="AC488">
            <v>125.51</v>
          </cell>
          <cell r="AF488">
            <v>1612.1325599999998</v>
          </cell>
          <cell r="AG488">
            <v>201.52</v>
          </cell>
          <cell r="AH488">
            <v>287.15039999999993</v>
          </cell>
          <cell r="AI488">
            <v>35.89</v>
          </cell>
          <cell r="AJ488">
            <v>0</v>
          </cell>
          <cell r="AK488" t="str">
            <v/>
          </cell>
          <cell r="AL488">
            <v>0</v>
          </cell>
          <cell r="AM488" t="str">
            <v/>
          </cell>
          <cell r="AN488">
            <v>341</v>
          </cell>
          <cell r="AO488">
            <v>42.63</v>
          </cell>
          <cell r="AP488">
            <v>2240.2829599999995</v>
          </cell>
          <cell r="AQ488">
            <v>0</v>
          </cell>
          <cell r="AS488">
            <v>1899.2829599999998</v>
          </cell>
          <cell r="AT488">
            <v>0</v>
          </cell>
          <cell r="AU488">
            <v>341</v>
          </cell>
          <cell r="AV488">
            <v>2240.2829599999995</v>
          </cell>
          <cell r="AW488">
            <v>0</v>
          </cell>
          <cell r="AY488">
            <v>474.82</v>
          </cell>
          <cell r="AZ488">
            <v>569.78</v>
          </cell>
          <cell r="BA488">
            <v>0</v>
          </cell>
          <cell r="BB488">
            <v>0</v>
          </cell>
          <cell r="BC488">
            <v>85.25</v>
          </cell>
          <cell r="BD488">
            <v>102.3</v>
          </cell>
          <cell r="BE488">
            <v>672.08399999999995</v>
          </cell>
        </row>
        <row r="489">
          <cell r="C489">
            <v>8163</v>
          </cell>
          <cell r="D489" t="str">
            <v>14 RUE MARCADET</v>
          </cell>
          <cell r="E489" t="str">
            <v>14 rue Marcadet</v>
          </cell>
          <cell r="F489">
            <v>75018</v>
          </cell>
          <cell r="G489" t="str">
            <v>PARIS</v>
          </cell>
          <cell r="H489">
            <v>1</v>
          </cell>
          <cell r="I489">
            <v>1</v>
          </cell>
          <cell r="J489">
            <v>5</v>
          </cell>
          <cell r="K489">
            <v>10</v>
          </cell>
          <cell r="L489">
            <v>0</v>
          </cell>
          <cell r="M489">
            <v>2</v>
          </cell>
          <cell r="N489">
            <v>0</v>
          </cell>
          <cell r="O489">
            <v>2136.7200000000003</v>
          </cell>
          <cell r="Q489">
            <v>1222</v>
          </cell>
          <cell r="AA489">
            <v>28.2</v>
          </cell>
          <cell r="AB489">
            <v>3386.92</v>
          </cell>
          <cell r="AC489">
            <v>199.5</v>
          </cell>
          <cell r="AF489">
            <v>2136.7200000000003</v>
          </cell>
          <cell r="AG489">
            <v>213.67</v>
          </cell>
          <cell r="AH489">
            <v>1222</v>
          </cell>
          <cell r="AI489">
            <v>122.2</v>
          </cell>
          <cell r="AJ489">
            <v>0</v>
          </cell>
          <cell r="AK489" t="str">
            <v/>
          </cell>
          <cell r="AL489">
            <v>0</v>
          </cell>
          <cell r="AM489" t="str">
            <v/>
          </cell>
          <cell r="AN489">
            <v>28.2</v>
          </cell>
          <cell r="AO489">
            <v>2.82</v>
          </cell>
          <cell r="AP489">
            <v>3386.92</v>
          </cell>
          <cell r="AQ489">
            <v>0</v>
          </cell>
          <cell r="AS489">
            <v>3458.1578276864002</v>
          </cell>
          <cell r="AT489">
            <v>0</v>
          </cell>
          <cell r="AU489">
            <v>29.034885533999997</v>
          </cell>
          <cell r="AV489">
            <v>3487.1927132204</v>
          </cell>
          <cell r="AW489">
            <v>100.27271322039996</v>
          </cell>
          <cell r="AY489">
            <v>864.54</v>
          </cell>
          <cell r="AZ489">
            <v>1037.45</v>
          </cell>
          <cell r="BA489">
            <v>0</v>
          </cell>
          <cell r="BB489">
            <v>0</v>
          </cell>
          <cell r="BC489">
            <v>7.26</v>
          </cell>
          <cell r="BD489">
            <v>8.7100000000000009</v>
          </cell>
          <cell r="BE489">
            <v>1046.1599999999999</v>
          </cell>
        </row>
        <row r="490">
          <cell r="C490">
            <v>8164</v>
          </cell>
          <cell r="D490" t="str">
            <v>13 RUE DOUDEAUVILLE</v>
          </cell>
          <cell r="E490" t="str">
            <v>13 rue Doudeauville</v>
          </cell>
          <cell r="F490">
            <v>75018</v>
          </cell>
          <cell r="G490" t="str">
            <v>PARIS</v>
          </cell>
          <cell r="H490">
            <v>1</v>
          </cell>
          <cell r="I490">
            <v>1</v>
          </cell>
          <cell r="J490">
            <v>6</v>
          </cell>
          <cell r="K490">
            <v>6</v>
          </cell>
          <cell r="L490">
            <v>1</v>
          </cell>
          <cell r="M490">
            <v>1</v>
          </cell>
          <cell r="N490">
            <v>0</v>
          </cell>
          <cell r="O490">
            <v>2362.4</v>
          </cell>
          <cell r="P490">
            <v>163.28</v>
          </cell>
          <cell r="Q490">
            <v>1058.72</v>
          </cell>
          <cell r="AA490">
            <v>16.899999999999999</v>
          </cell>
          <cell r="AB490">
            <v>3601.3000000000006</v>
          </cell>
          <cell r="AC490">
            <v>204.56</v>
          </cell>
          <cell r="AF490">
            <v>2525.6800000000003</v>
          </cell>
          <cell r="AG490">
            <v>420.95</v>
          </cell>
          <cell r="AH490">
            <v>1058.72</v>
          </cell>
          <cell r="AI490">
            <v>176.45</v>
          </cell>
          <cell r="AJ490">
            <v>0</v>
          </cell>
          <cell r="AK490" t="str">
            <v/>
          </cell>
          <cell r="AL490">
            <v>0</v>
          </cell>
          <cell r="AM490" t="str">
            <v/>
          </cell>
          <cell r="AN490">
            <v>16.899999999999999</v>
          </cell>
          <cell r="AO490">
            <v>2.82</v>
          </cell>
          <cell r="AP490">
            <v>3601.3000000000006</v>
          </cell>
          <cell r="AQ490">
            <v>0</v>
          </cell>
          <cell r="AS490">
            <v>3690.519280428</v>
          </cell>
          <cell r="AT490">
            <v>0</v>
          </cell>
          <cell r="AU490">
            <v>17.400339202999998</v>
          </cell>
          <cell r="AV490">
            <v>3707.9196196309999</v>
          </cell>
          <cell r="AW490">
            <v>106.6196196309993</v>
          </cell>
          <cell r="AY490">
            <v>922.63</v>
          </cell>
          <cell r="AZ490">
            <v>1107.1600000000001</v>
          </cell>
          <cell r="BA490">
            <v>0</v>
          </cell>
          <cell r="BB490">
            <v>0</v>
          </cell>
          <cell r="BC490">
            <v>4.3499999999999996</v>
          </cell>
          <cell r="BD490">
            <v>5.22</v>
          </cell>
          <cell r="BE490">
            <v>1112.376</v>
          </cell>
        </row>
        <row r="491">
          <cell r="C491">
            <v>8165</v>
          </cell>
          <cell r="D491" t="str">
            <v>142 RUE PELLEPORT</v>
          </cell>
          <cell r="E491" t="str">
            <v>142 rue Pelleport</v>
          </cell>
          <cell r="F491">
            <v>75020</v>
          </cell>
          <cell r="G491" t="str">
            <v>PARIS</v>
          </cell>
          <cell r="H491">
            <v>1</v>
          </cell>
          <cell r="I491">
            <v>1</v>
          </cell>
          <cell r="J491">
            <v>5</v>
          </cell>
          <cell r="K491">
            <v>7</v>
          </cell>
          <cell r="L491">
            <v>0</v>
          </cell>
          <cell r="M491">
            <v>2</v>
          </cell>
          <cell r="N491">
            <v>0</v>
          </cell>
          <cell r="O491">
            <v>1501.6129199999998</v>
          </cell>
          <cell r="Q491">
            <v>364.55615999999992</v>
          </cell>
          <cell r="Z491">
            <v>264</v>
          </cell>
          <cell r="AA491">
            <v>77</v>
          </cell>
          <cell r="AB491">
            <v>2207.1690799999997</v>
          </cell>
          <cell r="AC491">
            <v>123.65</v>
          </cell>
          <cell r="AF491">
            <v>1501.6129199999998</v>
          </cell>
          <cell r="AG491">
            <v>214.52</v>
          </cell>
          <cell r="AH491">
            <v>364.55615999999992</v>
          </cell>
          <cell r="AI491">
            <v>52.08</v>
          </cell>
          <cell r="AJ491">
            <v>0</v>
          </cell>
          <cell r="AK491" t="str">
            <v/>
          </cell>
          <cell r="AL491">
            <v>0</v>
          </cell>
          <cell r="AM491" t="str">
            <v/>
          </cell>
          <cell r="AN491">
            <v>341</v>
          </cell>
          <cell r="AO491">
            <v>48.71</v>
          </cell>
          <cell r="AP491">
            <v>2207.1690799999997</v>
          </cell>
          <cell r="AQ491">
            <v>0</v>
          </cell>
          <cell r="AS491">
            <v>1866.1690799999997</v>
          </cell>
          <cell r="AT491">
            <v>0</v>
          </cell>
          <cell r="AU491">
            <v>341</v>
          </cell>
          <cell r="AV491">
            <v>2207.1690799999997</v>
          </cell>
          <cell r="AW491">
            <v>0</v>
          </cell>
          <cell r="AY491">
            <v>466.54</v>
          </cell>
          <cell r="AZ491">
            <v>559.85</v>
          </cell>
          <cell r="BA491">
            <v>0</v>
          </cell>
          <cell r="BB491">
            <v>0</v>
          </cell>
          <cell r="BC491">
            <v>85.25</v>
          </cell>
          <cell r="BD491">
            <v>102.3</v>
          </cell>
          <cell r="BE491">
            <v>662.14799999999991</v>
          </cell>
        </row>
        <row r="492">
          <cell r="C492">
            <v>8166</v>
          </cell>
          <cell r="D492" t="str">
            <v>44 RUE MARCADET</v>
          </cell>
          <cell r="E492" t="str">
            <v>44 rue Marcadet</v>
          </cell>
          <cell r="F492">
            <v>75018</v>
          </cell>
          <cell r="G492" t="str">
            <v>PARIS</v>
          </cell>
          <cell r="H492">
            <v>1</v>
          </cell>
          <cell r="I492">
            <v>1</v>
          </cell>
          <cell r="J492">
            <v>5</v>
          </cell>
          <cell r="K492">
            <v>6</v>
          </cell>
          <cell r="L492">
            <v>1</v>
          </cell>
          <cell r="M492">
            <v>2</v>
          </cell>
          <cell r="N492">
            <v>0</v>
          </cell>
          <cell r="O492">
            <v>2136.7200000000003</v>
          </cell>
          <cell r="P492">
            <v>163.28</v>
          </cell>
          <cell r="Q492">
            <v>733.2</v>
          </cell>
          <cell r="AA492">
            <v>16.899999999999999</v>
          </cell>
          <cell r="AB492">
            <v>3050.1000000000008</v>
          </cell>
          <cell r="AC492">
            <v>180.56</v>
          </cell>
          <cell r="AF492">
            <v>2300.0000000000005</v>
          </cell>
          <cell r="AG492">
            <v>383.33</v>
          </cell>
          <cell r="AH492">
            <v>733.2</v>
          </cell>
          <cell r="AI492">
            <v>122.2</v>
          </cell>
          <cell r="AJ492">
            <v>0</v>
          </cell>
          <cell r="AK492" t="str">
            <v/>
          </cell>
          <cell r="AL492">
            <v>0</v>
          </cell>
          <cell r="AM492" t="str">
            <v/>
          </cell>
          <cell r="AN492">
            <v>16.899999999999999</v>
          </cell>
          <cell r="AO492">
            <v>2.82</v>
          </cell>
          <cell r="AP492">
            <v>3050.1000000000008</v>
          </cell>
          <cell r="AQ492">
            <v>0</v>
          </cell>
          <cell r="AS492">
            <v>3123.0005248840002</v>
          </cell>
          <cell r="AT492">
            <v>0</v>
          </cell>
          <cell r="AU492">
            <v>17.400339202999998</v>
          </cell>
          <cell r="AV492">
            <v>3140.4008640870002</v>
          </cell>
          <cell r="AW492">
            <v>90.300864086999354</v>
          </cell>
          <cell r="AY492">
            <v>780.75</v>
          </cell>
          <cell r="AZ492">
            <v>936.9</v>
          </cell>
          <cell r="BA492">
            <v>0</v>
          </cell>
          <cell r="BB492">
            <v>0</v>
          </cell>
          <cell r="BC492">
            <v>4.3499999999999996</v>
          </cell>
          <cell r="BD492">
            <v>5.22</v>
          </cell>
          <cell r="BE492">
            <v>942.12</v>
          </cell>
        </row>
        <row r="493">
          <cell r="C493">
            <v>8167</v>
          </cell>
          <cell r="D493" t="str">
            <v>36 RUE SAINT FARGEAU</v>
          </cell>
          <cell r="E493" t="str">
            <v>36 rue Saint-Fargeau</v>
          </cell>
          <cell r="F493">
            <v>75020</v>
          </cell>
          <cell r="G493" t="str">
            <v>PARIS</v>
          </cell>
          <cell r="H493">
            <v>1</v>
          </cell>
          <cell r="I493">
            <v>1</v>
          </cell>
          <cell r="J493">
            <v>2</v>
          </cell>
          <cell r="K493">
            <v>2</v>
          </cell>
          <cell r="L493">
            <v>0</v>
          </cell>
          <cell r="M493">
            <v>1</v>
          </cell>
          <cell r="N493">
            <v>0</v>
          </cell>
          <cell r="O493">
            <v>1289.71</v>
          </cell>
          <cell r="Q493">
            <v>229.72</v>
          </cell>
          <cell r="Z493">
            <v>264</v>
          </cell>
          <cell r="AA493">
            <v>77</v>
          </cell>
          <cell r="AB493">
            <v>1860.43</v>
          </cell>
          <cell r="AC493">
            <v>104.23</v>
          </cell>
          <cell r="AF493">
            <v>1289.71</v>
          </cell>
          <cell r="AG493">
            <v>644.86</v>
          </cell>
          <cell r="AH493">
            <v>229.72</v>
          </cell>
          <cell r="AI493">
            <v>114.86</v>
          </cell>
          <cell r="AJ493">
            <v>0</v>
          </cell>
          <cell r="AK493" t="str">
            <v/>
          </cell>
          <cell r="AL493">
            <v>0</v>
          </cell>
          <cell r="AM493" t="str">
            <v/>
          </cell>
          <cell r="AN493">
            <v>341</v>
          </cell>
          <cell r="AO493">
            <v>170.5</v>
          </cell>
          <cell r="AP493">
            <v>1860.43</v>
          </cell>
          <cell r="AQ493">
            <v>0</v>
          </cell>
          <cell r="AS493">
            <v>1519.43</v>
          </cell>
          <cell r="AT493">
            <v>0</v>
          </cell>
          <cell r="AU493">
            <v>341</v>
          </cell>
          <cell r="AV493">
            <v>1860.43</v>
          </cell>
          <cell r="AW493">
            <v>0</v>
          </cell>
          <cell r="AY493">
            <v>379.86</v>
          </cell>
          <cell r="AZ493">
            <v>455.83</v>
          </cell>
          <cell r="BA493">
            <v>0</v>
          </cell>
          <cell r="BB493">
            <v>0</v>
          </cell>
          <cell r="BC493">
            <v>85.25</v>
          </cell>
          <cell r="BD493">
            <v>102.3</v>
          </cell>
          <cell r="BE493">
            <v>558.13199999999995</v>
          </cell>
        </row>
        <row r="494">
          <cell r="C494">
            <v>8168</v>
          </cell>
          <cell r="D494" t="str">
            <v>69 RUE DE LA JONQUIERE</v>
          </cell>
          <cell r="E494" t="str">
            <v>69 rue de la Jonquière</v>
          </cell>
          <cell r="F494">
            <v>75017</v>
          </cell>
          <cell r="G494" t="str">
            <v>PARIS</v>
          </cell>
          <cell r="K494">
            <v>3</v>
          </cell>
          <cell r="N494">
            <v>0</v>
          </cell>
          <cell r="O494">
            <v>1465.99</v>
          </cell>
          <cell r="Q494">
            <v>722.71</v>
          </cell>
          <cell r="AB494">
            <v>2188.6999999999998</v>
          </cell>
          <cell r="AC494">
            <v>102</v>
          </cell>
          <cell r="AF494">
            <v>1465.99</v>
          </cell>
          <cell r="AG494">
            <v>488.66</v>
          </cell>
          <cell r="AH494">
            <v>722.71</v>
          </cell>
          <cell r="AI494">
            <v>240.9</v>
          </cell>
          <cell r="AJ494">
            <v>0</v>
          </cell>
          <cell r="AK494" t="str">
            <v/>
          </cell>
          <cell r="AL494">
            <v>0</v>
          </cell>
          <cell r="AM494" t="str">
            <v/>
          </cell>
          <cell r="AN494">
            <v>0</v>
          </cell>
          <cell r="AO494" t="str">
            <v/>
          </cell>
          <cell r="AP494">
            <v>2188.6999999999998</v>
          </cell>
          <cell r="AQ494">
            <v>0</v>
          </cell>
          <cell r="AS494">
            <v>2188.6999999999998</v>
          </cell>
          <cell r="AT494">
            <v>0</v>
          </cell>
          <cell r="AU494">
            <v>0</v>
          </cell>
          <cell r="AV494">
            <v>2188.6999999999998</v>
          </cell>
          <cell r="AW494">
            <v>0</v>
          </cell>
          <cell r="AY494">
            <v>182.39</v>
          </cell>
          <cell r="BA494">
            <v>0</v>
          </cell>
          <cell r="BC494">
            <v>0</v>
          </cell>
          <cell r="BE494">
            <v>182.39</v>
          </cell>
        </row>
        <row r="495">
          <cell r="C495">
            <v>8169</v>
          </cell>
          <cell r="D495" t="str">
            <v>136/138 BOULEVARD DE LA VILLETTE</v>
          </cell>
          <cell r="E495" t="str">
            <v>136-138 boulevard de la Villette</v>
          </cell>
          <cell r="F495">
            <v>75019</v>
          </cell>
          <cell r="G495" t="str">
            <v>PARIS</v>
          </cell>
          <cell r="K495">
            <v>7</v>
          </cell>
          <cell r="N495">
            <v>0</v>
          </cell>
          <cell r="Q495">
            <v>1290</v>
          </cell>
          <cell r="AB495">
            <v>1290</v>
          </cell>
          <cell r="AC495">
            <v>60</v>
          </cell>
          <cell r="AF495">
            <v>0</v>
          </cell>
          <cell r="AG495" t="str">
            <v/>
          </cell>
          <cell r="AH495">
            <v>1290</v>
          </cell>
          <cell r="AI495">
            <v>184.29</v>
          </cell>
          <cell r="AJ495">
            <v>0</v>
          </cell>
          <cell r="AK495" t="str">
            <v/>
          </cell>
          <cell r="AL495">
            <v>0</v>
          </cell>
          <cell r="AM495" t="str">
            <v/>
          </cell>
          <cell r="AN495">
            <v>0</v>
          </cell>
          <cell r="AO495" t="str">
            <v/>
          </cell>
          <cell r="AP495">
            <v>1290</v>
          </cell>
          <cell r="AQ495">
            <v>0</v>
          </cell>
          <cell r="AS495">
            <v>1290</v>
          </cell>
          <cell r="AT495">
            <v>0</v>
          </cell>
          <cell r="AU495">
            <v>0</v>
          </cell>
          <cell r="AV495">
            <v>1290</v>
          </cell>
          <cell r="AW495">
            <v>0</v>
          </cell>
          <cell r="AY495">
            <v>107.5</v>
          </cell>
          <cell r="BA495">
            <v>0</v>
          </cell>
          <cell r="BC495">
            <v>0</v>
          </cell>
          <cell r="BE495">
            <v>107.5</v>
          </cell>
        </row>
        <row r="496">
          <cell r="C496">
            <v>8171</v>
          </cell>
          <cell r="D496" t="str">
            <v>8 rue du Docteur Laurent</v>
          </cell>
          <cell r="E496" t="str">
            <v>8 rue du Docteur Laurent</v>
          </cell>
          <cell r="F496">
            <v>75013</v>
          </cell>
          <cell r="G496" t="str">
            <v>PARIS</v>
          </cell>
          <cell r="K496">
            <v>9</v>
          </cell>
          <cell r="N496">
            <v>0</v>
          </cell>
          <cell r="O496">
            <v>4650.75</v>
          </cell>
          <cell r="Q496">
            <v>4198.75</v>
          </cell>
          <cell r="AB496">
            <v>8849.5</v>
          </cell>
          <cell r="AC496">
            <v>371.04</v>
          </cell>
          <cell r="AF496">
            <v>4650.75</v>
          </cell>
          <cell r="AG496">
            <v>516.75</v>
          </cell>
          <cell r="AH496">
            <v>4198.75</v>
          </cell>
          <cell r="AI496">
            <v>466.53</v>
          </cell>
          <cell r="AJ496">
            <v>0</v>
          </cell>
          <cell r="AK496" t="str">
            <v/>
          </cell>
          <cell r="AL496">
            <v>0</v>
          </cell>
          <cell r="AM496" t="str">
            <v/>
          </cell>
          <cell r="AN496">
            <v>0</v>
          </cell>
          <cell r="AO496" t="str">
            <v/>
          </cell>
          <cell r="AP496">
            <v>8849.5</v>
          </cell>
          <cell r="AQ496">
            <v>0</v>
          </cell>
          <cell r="AS496">
            <v>8849.5</v>
          </cell>
          <cell r="AT496">
            <v>0</v>
          </cell>
          <cell r="AU496">
            <v>0</v>
          </cell>
          <cell r="AV496">
            <v>8849.5</v>
          </cell>
          <cell r="AW496">
            <v>0</v>
          </cell>
          <cell r="AY496">
            <v>737.46</v>
          </cell>
          <cell r="BA496">
            <v>0</v>
          </cell>
          <cell r="BC496">
            <v>0</v>
          </cell>
          <cell r="BE496">
            <v>737.46</v>
          </cell>
        </row>
        <row r="497">
          <cell r="C497">
            <v>8172</v>
          </cell>
          <cell r="D497" t="str">
            <v>3 IMPASSE DES PRIMEVERES</v>
          </cell>
          <cell r="E497" t="str">
            <v>3 impasse des primeveres</v>
          </cell>
          <cell r="F497">
            <v>75011</v>
          </cell>
          <cell r="G497" t="str">
            <v>PARIS</v>
          </cell>
          <cell r="H497">
            <v>1</v>
          </cell>
          <cell r="I497">
            <v>1</v>
          </cell>
          <cell r="J497">
            <v>3</v>
          </cell>
          <cell r="K497">
            <v>3</v>
          </cell>
          <cell r="L497">
            <v>0</v>
          </cell>
          <cell r="M497">
            <v>2</v>
          </cell>
          <cell r="N497">
            <v>0</v>
          </cell>
          <cell r="O497">
            <v>1620.2375999999999</v>
          </cell>
          <cell r="Q497">
            <v>249.69599999999997</v>
          </cell>
          <cell r="Z497">
            <v>264</v>
          </cell>
          <cell r="AA497">
            <v>77</v>
          </cell>
          <cell r="AB497">
            <v>2210.9335999999998</v>
          </cell>
          <cell r="AC497">
            <v>123.86</v>
          </cell>
          <cell r="AF497">
            <v>1620.2375999999999</v>
          </cell>
          <cell r="AG497">
            <v>540.08000000000004</v>
          </cell>
          <cell r="AH497">
            <v>249.69599999999997</v>
          </cell>
          <cell r="AI497">
            <v>83.23</v>
          </cell>
          <cell r="AJ497">
            <v>0</v>
          </cell>
          <cell r="AK497" t="str">
            <v/>
          </cell>
          <cell r="AL497">
            <v>0</v>
          </cell>
          <cell r="AM497" t="str">
            <v/>
          </cell>
          <cell r="AN497">
            <v>341</v>
          </cell>
          <cell r="AO497">
            <v>113.67</v>
          </cell>
          <cell r="AP497">
            <v>2210.9335999999998</v>
          </cell>
          <cell r="AQ497">
            <v>0</v>
          </cell>
          <cell r="AS497">
            <v>1869.9335999999998</v>
          </cell>
          <cell r="AT497">
            <v>0</v>
          </cell>
          <cell r="AU497">
            <v>341</v>
          </cell>
          <cell r="AV497">
            <v>2210.9335999999998</v>
          </cell>
          <cell r="AW497">
            <v>0</v>
          </cell>
          <cell r="AY497">
            <v>467.48</v>
          </cell>
          <cell r="AZ497">
            <v>560.98</v>
          </cell>
          <cell r="BA497">
            <v>0</v>
          </cell>
          <cell r="BB497">
            <v>0</v>
          </cell>
          <cell r="BC497">
            <v>85.25</v>
          </cell>
          <cell r="BD497">
            <v>102.3</v>
          </cell>
          <cell r="BE497">
            <v>663.27599999999995</v>
          </cell>
        </row>
        <row r="498">
          <cell r="C498">
            <v>8173</v>
          </cell>
          <cell r="D498" t="str">
            <v>7 IMPASSE ALEXANDRE LECUYER</v>
          </cell>
          <cell r="E498" t="str">
            <v>7 impasse Alexandre Lecuyer</v>
          </cell>
          <cell r="F498">
            <v>75018</v>
          </cell>
          <cell r="G498" t="str">
            <v>PARIS</v>
          </cell>
          <cell r="H498">
            <v>1</v>
          </cell>
          <cell r="I498">
            <v>1</v>
          </cell>
          <cell r="J498">
            <v>3</v>
          </cell>
          <cell r="K498">
            <v>5</v>
          </cell>
          <cell r="L498">
            <v>0</v>
          </cell>
          <cell r="M498">
            <v>2</v>
          </cell>
          <cell r="N498">
            <v>0</v>
          </cell>
          <cell r="O498">
            <v>1647.9199999999998</v>
          </cell>
          <cell r="Q498">
            <v>733.2</v>
          </cell>
          <cell r="AA498">
            <v>14.1</v>
          </cell>
          <cell r="AB498">
            <v>2395.2199999999998</v>
          </cell>
          <cell r="AC498">
            <v>132.75</v>
          </cell>
          <cell r="AF498">
            <v>1647.9199999999998</v>
          </cell>
          <cell r="AG498">
            <v>329.58</v>
          </cell>
          <cell r="AH498">
            <v>733.2</v>
          </cell>
          <cell r="AI498">
            <v>146.63999999999999</v>
          </cell>
          <cell r="AJ498">
            <v>0</v>
          </cell>
          <cell r="AK498" t="str">
            <v/>
          </cell>
          <cell r="AL498">
            <v>0</v>
          </cell>
          <cell r="AM498" t="str">
            <v/>
          </cell>
          <cell r="AN498">
            <v>14.1</v>
          </cell>
          <cell r="AO498">
            <v>2.82</v>
          </cell>
          <cell r="AP498">
            <v>2395.2199999999998</v>
          </cell>
          <cell r="AQ498">
            <v>0</v>
          </cell>
          <cell r="AS498">
            <v>2451.6151291744</v>
          </cell>
          <cell r="AT498">
            <v>0</v>
          </cell>
          <cell r="AU498">
            <v>14.517442766999999</v>
          </cell>
          <cell r="AV498">
            <v>2466.1325719413999</v>
          </cell>
          <cell r="AW498">
            <v>70.912571941400074</v>
          </cell>
          <cell r="AY498">
            <v>612.9</v>
          </cell>
          <cell r="AZ498">
            <v>735.48</v>
          </cell>
          <cell r="BA498">
            <v>0</v>
          </cell>
          <cell r="BB498">
            <v>0</v>
          </cell>
          <cell r="BC498">
            <v>3.63</v>
          </cell>
          <cell r="BD498">
            <v>4.3600000000000003</v>
          </cell>
          <cell r="BE498">
            <v>739.8359999999999</v>
          </cell>
        </row>
        <row r="499">
          <cell r="C499">
            <v>8175</v>
          </cell>
          <cell r="D499" t="str">
            <v>86 RUE OBERKAMPF</v>
          </cell>
          <cell r="E499" t="str">
            <v>86 rue Oberkampf</v>
          </cell>
          <cell r="F499">
            <v>75011</v>
          </cell>
          <cell r="G499" t="str">
            <v>PARIS</v>
          </cell>
          <cell r="K499">
            <v>3</v>
          </cell>
          <cell r="N499">
            <v>0</v>
          </cell>
          <cell r="O499">
            <v>3002</v>
          </cell>
          <cell r="Q499">
            <v>1287</v>
          </cell>
          <cell r="AB499">
            <v>4289</v>
          </cell>
          <cell r="AC499">
            <v>190</v>
          </cell>
          <cell r="AF499">
            <v>3002</v>
          </cell>
          <cell r="AG499">
            <v>1000.67</v>
          </cell>
          <cell r="AH499">
            <v>1287</v>
          </cell>
          <cell r="AI499">
            <v>429</v>
          </cell>
          <cell r="AJ499">
            <v>0</v>
          </cell>
          <cell r="AK499" t="str">
            <v/>
          </cell>
          <cell r="AL499">
            <v>0</v>
          </cell>
          <cell r="AM499" t="str">
            <v/>
          </cell>
          <cell r="AN499">
            <v>0</v>
          </cell>
          <cell r="AO499" t="str">
            <v/>
          </cell>
          <cell r="AP499">
            <v>4289</v>
          </cell>
          <cell r="AQ499">
            <v>0</v>
          </cell>
          <cell r="AS499">
            <v>4289</v>
          </cell>
          <cell r="AT499">
            <v>0</v>
          </cell>
          <cell r="AU499">
            <v>0</v>
          </cell>
          <cell r="AV499">
            <v>4289</v>
          </cell>
          <cell r="AW499">
            <v>0</v>
          </cell>
          <cell r="AY499">
            <v>357.42</v>
          </cell>
          <cell r="BA499">
            <v>0</v>
          </cell>
          <cell r="BC499">
            <v>0</v>
          </cell>
          <cell r="BE499">
            <v>357.42</v>
          </cell>
        </row>
        <row r="500">
          <cell r="C500">
            <v>8177</v>
          </cell>
          <cell r="D500" t="str">
            <v>18 RUE MARX DORMOY</v>
          </cell>
          <cell r="E500" t="str">
            <v>18 rue Marx Dormoy</v>
          </cell>
          <cell r="F500">
            <v>75018</v>
          </cell>
          <cell r="G500" t="str">
            <v>PARIS</v>
          </cell>
          <cell r="H500">
            <v>1</v>
          </cell>
          <cell r="I500">
            <v>1</v>
          </cell>
          <cell r="J500">
            <v>4</v>
          </cell>
          <cell r="K500">
            <v>7</v>
          </cell>
          <cell r="L500">
            <v>1</v>
          </cell>
          <cell r="M500">
            <v>2</v>
          </cell>
          <cell r="N500">
            <v>0</v>
          </cell>
          <cell r="O500">
            <v>1892.32</v>
          </cell>
          <cell r="P500">
            <v>163.28</v>
          </cell>
          <cell r="Q500">
            <v>326.04000000000002</v>
          </cell>
          <cell r="AA500">
            <v>19.7</v>
          </cell>
          <cell r="AB500">
            <v>2401.3399999999997</v>
          </cell>
          <cell r="AC500">
            <v>128.71</v>
          </cell>
          <cell r="AF500">
            <v>2055.6</v>
          </cell>
          <cell r="AG500">
            <v>293.66000000000003</v>
          </cell>
          <cell r="AH500">
            <v>326.04000000000002</v>
          </cell>
          <cell r="AI500">
            <v>46.58</v>
          </cell>
          <cell r="AJ500">
            <v>0</v>
          </cell>
          <cell r="AK500" t="str">
            <v/>
          </cell>
          <cell r="AL500">
            <v>0</v>
          </cell>
          <cell r="AM500" t="str">
            <v/>
          </cell>
          <cell r="AN500">
            <v>19.7</v>
          </cell>
          <cell r="AO500">
            <v>2.81</v>
          </cell>
          <cell r="AP500">
            <v>2401.3399999999997</v>
          </cell>
          <cell r="AQ500">
            <v>0</v>
          </cell>
          <cell r="AS500">
            <v>2452.1505242267999</v>
          </cell>
          <cell r="AT500">
            <v>0</v>
          </cell>
          <cell r="AU500">
            <v>20.283235638999997</v>
          </cell>
          <cell r="AV500">
            <v>2472.4337598657999</v>
          </cell>
          <cell r="AW500">
            <v>71.093759865800166</v>
          </cell>
          <cell r="AY500">
            <v>613.04</v>
          </cell>
          <cell r="AZ500">
            <v>735.65</v>
          </cell>
          <cell r="BA500">
            <v>0</v>
          </cell>
          <cell r="BB500">
            <v>0</v>
          </cell>
          <cell r="BC500">
            <v>5.07</v>
          </cell>
          <cell r="BD500">
            <v>6.08</v>
          </cell>
          <cell r="BE500">
            <v>741.73199999999997</v>
          </cell>
        </row>
        <row r="501">
          <cell r="C501">
            <v>8178</v>
          </cell>
          <cell r="D501" t="str">
            <v>68 AV DU GENERAL MICHEL BIZOT</v>
          </cell>
          <cell r="E501" t="str">
            <v>68 avenue du Général Michel Bizot</v>
          </cell>
          <cell r="F501">
            <v>75012</v>
          </cell>
          <cell r="G501" t="str">
            <v>PARIS</v>
          </cell>
          <cell r="H501">
            <v>2</v>
          </cell>
          <cell r="I501">
            <v>2</v>
          </cell>
          <cell r="J501" t="str">
            <v>5+2</v>
          </cell>
          <cell r="K501">
            <v>18</v>
          </cell>
          <cell r="L501">
            <v>1</v>
          </cell>
          <cell r="M501">
            <v>2</v>
          </cell>
          <cell r="N501">
            <v>14</v>
          </cell>
          <cell r="O501">
            <v>3606.8292283524338</v>
          </cell>
          <cell r="P501">
            <v>216.40975370114603</v>
          </cell>
          <cell r="Q501">
            <v>3606.8292283524338</v>
          </cell>
          <cell r="S501">
            <v>329.92</v>
          </cell>
          <cell r="U501">
            <v>1890.48</v>
          </cell>
          <cell r="AA501">
            <v>68.951999999999998</v>
          </cell>
          <cell r="AB501">
            <v>9719.4202104060132</v>
          </cell>
          <cell r="AC501">
            <v>499.66</v>
          </cell>
          <cell r="AF501">
            <v>3823.23898205358</v>
          </cell>
          <cell r="AG501">
            <v>212.4</v>
          </cell>
          <cell r="AH501">
            <v>5497.3092283524338</v>
          </cell>
          <cell r="AI501">
            <v>305.41000000000003</v>
          </cell>
          <cell r="AJ501">
            <v>0</v>
          </cell>
          <cell r="AK501" t="str">
            <v/>
          </cell>
          <cell r="AL501">
            <v>329.92</v>
          </cell>
          <cell r="AM501">
            <v>23.57</v>
          </cell>
          <cell r="AN501">
            <v>68.951999999999998</v>
          </cell>
          <cell r="AO501">
            <v>3.83</v>
          </cell>
          <cell r="AP501">
            <v>9719.4202104060132</v>
          </cell>
          <cell r="AQ501">
            <v>0</v>
          </cell>
          <cell r="AS501">
            <v>9320.5482104060138</v>
          </cell>
          <cell r="AT501">
            <v>329.92</v>
          </cell>
          <cell r="AU501">
            <v>68.951999999999998</v>
          </cell>
          <cell r="AV501">
            <v>9719.4202104060132</v>
          </cell>
          <cell r="AW501">
            <v>0</v>
          </cell>
          <cell r="AY501">
            <v>2330.14</v>
          </cell>
          <cell r="AZ501">
            <v>2796.17</v>
          </cell>
          <cell r="BA501">
            <v>82.48</v>
          </cell>
          <cell r="BB501">
            <v>98.98</v>
          </cell>
          <cell r="BC501">
            <v>17.239999999999998</v>
          </cell>
          <cell r="BD501">
            <v>20.69</v>
          </cell>
          <cell r="BE501">
            <v>2915.8319999999994</v>
          </cell>
        </row>
        <row r="502">
          <cell r="C502">
            <v>8179</v>
          </cell>
          <cell r="D502" t="str">
            <v>31-33 RUE DE LA GLACIERE</v>
          </cell>
          <cell r="E502" t="str">
            <v>31-33 rue de la Glacière</v>
          </cell>
          <cell r="F502">
            <v>75013</v>
          </cell>
          <cell r="G502" t="str">
            <v>PARIS</v>
          </cell>
          <cell r="H502">
            <v>2</v>
          </cell>
          <cell r="I502">
            <v>1</v>
          </cell>
          <cell r="J502" t="str">
            <v>7+1</v>
          </cell>
          <cell r="K502">
            <v>14</v>
          </cell>
          <cell r="L502">
            <v>1</v>
          </cell>
          <cell r="M502">
            <v>2</v>
          </cell>
          <cell r="N502">
            <v>1</v>
          </cell>
          <cell r="O502">
            <v>1452.6098655602896</v>
          </cell>
          <cell r="P502">
            <v>174.31318386723473</v>
          </cell>
          <cell r="Q502">
            <v>1452.6098655602896</v>
          </cell>
          <cell r="S502">
            <v>36.25</v>
          </cell>
          <cell r="AA502">
            <v>34.475999999999999</v>
          </cell>
          <cell r="AB502">
            <v>3150.258914987814</v>
          </cell>
          <cell r="AC502">
            <v>275.08</v>
          </cell>
          <cell r="AF502">
            <v>1626.9230494275243</v>
          </cell>
          <cell r="AG502">
            <v>116.21</v>
          </cell>
          <cell r="AH502">
            <v>1452.6098655602896</v>
          </cell>
          <cell r="AI502">
            <v>103.76</v>
          </cell>
          <cell r="AJ502">
            <v>0</v>
          </cell>
          <cell r="AK502" t="str">
            <v/>
          </cell>
          <cell r="AL502">
            <v>36.25</v>
          </cell>
          <cell r="AM502">
            <v>36.25</v>
          </cell>
          <cell r="AN502">
            <v>34.475999999999999</v>
          </cell>
          <cell r="AO502">
            <v>2.46</v>
          </cell>
          <cell r="AP502">
            <v>3150.258914987814</v>
          </cell>
          <cell r="AQ502">
            <v>0</v>
          </cell>
          <cell r="AS502">
            <v>3079.5329149878139</v>
          </cell>
          <cell r="AT502">
            <v>36.25</v>
          </cell>
          <cell r="AU502">
            <v>34.475999999999999</v>
          </cell>
          <cell r="AV502">
            <v>3150.258914987814</v>
          </cell>
          <cell r="AW502">
            <v>0</v>
          </cell>
          <cell r="AY502">
            <v>769.88</v>
          </cell>
          <cell r="AZ502">
            <v>923.86</v>
          </cell>
          <cell r="BA502">
            <v>9.06</v>
          </cell>
          <cell r="BB502">
            <v>10.87</v>
          </cell>
          <cell r="BC502">
            <v>8.6199999999999992</v>
          </cell>
          <cell r="BD502">
            <v>10.34</v>
          </cell>
          <cell r="BE502">
            <v>945.07199999999989</v>
          </cell>
        </row>
        <row r="503">
          <cell r="C503">
            <v>8180</v>
          </cell>
          <cell r="D503" t="str">
            <v>26 RUE D'ORAN</v>
          </cell>
          <cell r="E503" t="str">
            <v>26 rue d'oran</v>
          </cell>
          <cell r="F503">
            <v>75018</v>
          </cell>
          <cell r="G503" t="str">
            <v>PARIS</v>
          </cell>
          <cell r="H503">
            <v>1</v>
          </cell>
          <cell r="I503">
            <v>1</v>
          </cell>
          <cell r="J503">
            <v>2</v>
          </cell>
          <cell r="K503">
            <v>3</v>
          </cell>
          <cell r="L503">
            <v>0</v>
          </cell>
          <cell r="M503">
            <v>2</v>
          </cell>
          <cell r="N503">
            <v>0</v>
          </cell>
          <cell r="O503">
            <v>1240.2399999999998</v>
          </cell>
          <cell r="Q503">
            <v>733.2</v>
          </cell>
          <cell r="AA503">
            <v>8.5</v>
          </cell>
          <cell r="AB503">
            <v>1981.9399999999998</v>
          </cell>
          <cell r="AC503">
            <v>119.45</v>
          </cell>
          <cell r="AF503">
            <v>1240.2399999999998</v>
          </cell>
          <cell r="AG503">
            <v>413.41</v>
          </cell>
          <cell r="AH503">
            <v>733.2</v>
          </cell>
          <cell r="AI503">
            <v>244.4</v>
          </cell>
          <cell r="AJ503">
            <v>0</v>
          </cell>
          <cell r="AK503" t="str">
            <v/>
          </cell>
          <cell r="AL503">
            <v>0</v>
          </cell>
          <cell r="AM503" t="str">
            <v/>
          </cell>
          <cell r="AN503">
            <v>8.5</v>
          </cell>
          <cell r="AO503">
            <v>2.83</v>
          </cell>
          <cell r="AP503">
            <v>1981.9399999999998</v>
          </cell>
          <cell r="AQ503">
            <v>0</v>
          </cell>
          <cell r="AS503">
            <v>2031.8654080927997</v>
          </cell>
          <cell r="AT503">
            <v>0</v>
          </cell>
          <cell r="AU503">
            <v>8.7516498949999999</v>
          </cell>
          <cell r="AV503">
            <v>2040.6170579877996</v>
          </cell>
          <cell r="AW503">
            <v>58.677057987799799</v>
          </cell>
          <cell r="AY503">
            <v>507.97</v>
          </cell>
          <cell r="AZ503">
            <v>609.55999999999995</v>
          </cell>
          <cell r="BA503">
            <v>0</v>
          </cell>
          <cell r="BB503">
            <v>0</v>
          </cell>
          <cell r="BC503">
            <v>2.19</v>
          </cell>
          <cell r="BD503">
            <v>2.63</v>
          </cell>
          <cell r="BE503">
            <v>612.19200000000001</v>
          </cell>
        </row>
        <row r="504">
          <cell r="C504">
            <v>8181</v>
          </cell>
          <cell r="D504" t="str">
            <v>92 RUE CHAMPIONNET</v>
          </cell>
          <cell r="E504" t="str">
            <v>92 rue Championnet // 5-7 passage Penel</v>
          </cell>
          <cell r="F504">
            <v>75018</v>
          </cell>
          <cell r="G504" t="str">
            <v>PARIS</v>
          </cell>
          <cell r="H504">
            <v>1</v>
          </cell>
          <cell r="I504">
            <v>2</v>
          </cell>
          <cell r="J504">
            <v>3</v>
          </cell>
          <cell r="K504">
            <v>11</v>
          </cell>
          <cell r="L504">
            <v>0</v>
          </cell>
          <cell r="M504">
            <v>2</v>
          </cell>
          <cell r="N504">
            <v>0</v>
          </cell>
          <cell r="O504">
            <v>2136.7200000000003</v>
          </cell>
          <cell r="Q504">
            <v>1304.1600000000001</v>
          </cell>
          <cell r="AA504">
            <v>31</v>
          </cell>
          <cell r="AB504">
            <v>3471.88</v>
          </cell>
          <cell r="AC504">
            <v>177.83</v>
          </cell>
          <cell r="AF504">
            <v>2136.7200000000003</v>
          </cell>
          <cell r="AG504">
            <v>194.25</v>
          </cell>
          <cell r="AH504">
            <v>1304.1600000000001</v>
          </cell>
          <cell r="AI504">
            <v>118.56</v>
          </cell>
          <cell r="AJ504">
            <v>0</v>
          </cell>
          <cell r="AK504" t="str">
            <v/>
          </cell>
          <cell r="AL504">
            <v>0</v>
          </cell>
          <cell r="AM504" t="str">
            <v/>
          </cell>
          <cell r="AN504">
            <v>31</v>
          </cell>
          <cell r="AO504">
            <v>2.82</v>
          </cell>
          <cell r="AP504">
            <v>3471.88</v>
          </cell>
          <cell r="AQ504">
            <v>0</v>
          </cell>
          <cell r="AS504">
            <v>3542.7502459655998</v>
          </cell>
          <cell r="AT504">
            <v>0</v>
          </cell>
          <cell r="AU504">
            <v>31.917781969999997</v>
          </cell>
          <cell r="AV504">
            <v>3574.6680279355996</v>
          </cell>
          <cell r="AW504">
            <v>102.78802793559953</v>
          </cell>
          <cell r="AY504">
            <v>885.69</v>
          </cell>
          <cell r="AZ504">
            <v>1062.83</v>
          </cell>
          <cell r="BA504">
            <v>0</v>
          </cell>
          <cell r="BB504">
            <v>0</v>
          </cell>
          <cell r="BC504">
            <v>7.98</v>
          </cell>
          <cell r="BD504">
            <v>9.58</v>
          </cell>
          <cell r="BE504">
            <v>1072.404</v>
          </cell>
        </row>
        <row r="505">
          <cell r="C505">
            <v>8184</v>
          </cell>
          <cell r="D505" t="str">
            <v>36 RUE DE LA CHARBONNIERE</v>
          </cell>
          <cell r="E505" t="str">
            <v>36 rue de la Charbonnière</v>
          </cell>
          <cell r="F505">
            <v>75018</v>
          </cell>
          <cell r="G505" t="str">
            <v>PARIS</v>
          </cell>
          <cell r="H505">
            <v>2</v>
          </cell>
          <cell r="I505">
            <v>1</v>
          </cell>
          <cell r="J505" t="str">
            <v>6+2</v>
          </cell>
          <cell r="K505">
            <v>17</v>
          </cell>
          <cell r="L505">
            <v>1</v>
          </cell>
          <cell r="M505">
            <v>2</v>
          </cell>
          <cell r="N505">
            <v>15</v>
          </cell>
          <cell r="Q505">
            <v>1955.2</v>
          </cell>
          <cell r="S505">
            <v>801.59999999999991</v>
          </cell>
          <cell r="AA505">
            <v>47.9</v>
          </cell>
          <cell r="AB505">
            <v>2804.7000000000003</v>
          </cell>
          <cell r="AC505">
            <v>112.5</v>
          </cell>
          <cell r="AF505">
            <v>0</v>
          </cell>
          <cell r="AG505" t="str">
            <v/>
          </cell>
          <cell r="AH505">
            <v>1955.2</v>
          </cell>
          <cell r="AI505">
            <v>115.01</v>
          </cell>
          <cell r="AJ505">
            <v>0</v>
          </cell>
          <cell r="AK505" t="str">
            <v/>
          </cell>
          <cell r="AL505">
            <v>801.59999999999991</v>
          </cell>
          <cell r="AM505">
            <v>53.44</v>
          </cell>
          <cell r="AN505">
            <v>47.9</v>
          </cell>
          <cell r="AO505">
            <v>2.82</v>
          </cell>
          <cell r="AP505">
            <v>2804.7000000000003</v>
          </cell>
          <cell r="AQ505">
            <v>0</v>
          </cell>
          <cell r="AS505">
            <v>2013.0853970239998</v>
          </cell>
          <cell r="AT505">
            <v>825.33206539199989</v>
          </cell>
          <cell r="AU505">
            <v>49.318121172999994</v>
          </cell>
          <cell r="AV505">
            <v>2887.7355835889994</v>
          </cell>
          <cell r="AW505">
            <v>83.035583588999089</v>
          </cell>
          <cell r="AY505">
            <v>503.27</v>
          </cell>
          <cell r="AZ505">
            <v>603.91999999999996</v>
          </cell>
          <cell r="BA505">
            <v>206.33</v>
          </cell>
          <cell r="BB505">
            <v>247.6</v>
          </cell>
          <cell r="BC505">
            <v>12.33</v>
          </cell>
          <cell r="BD505">
            <v>14.8</v>
          </cell>
          <cell r="BE505">
            <v>866.31600000000003</v>
          </cell>
        </row>
        <row r="506">
          <cell r="C506">
            <v>8185</v>
          </cell>
          <cell r="D506" t="str">
            <v>25-27 RUE DU PÈRE GUERIN</v>
          </cell>
          <cell r="E506" t="str">
            <v>20 rue Paulin Méry // 25-27 rue Père Guérin</v>
          </cell>
          <cell r="F506">
            <v>75013</v>
          </cell>
          <cell r="G506" t="str">
            <v>PARIS</v>
          </cell>
          <cell r="H506">
            <v>1</v>
          </cell>
          <cell r="I506">
            <v>1</v>
          </cell>
          <cell r="J506">
            <v>3</v>
          </cell>
          <cell r="K506">
            <v>5</v>
          </cell>
          <cell r="L506">
            <v>0</v>
          </cell>
          <cell r="M506">
            <v>1</v>
          </cell>
          <cell r="N506">
            <v>0</v>
          </cell>
          <cell r="Q506">
            <v>1840.9857519715542</v>
          </cell>
          <cell r="AA506">
            <v>34.475999999999999</v>
          </cell>
          <cell r="AB506">
            <v>1875.4617519715543</v>
          </cell>
          <cell r="AC506">
            <v>87.78</v>
          </cell>
          <cell r="AF506">
            <v>0</v>
          </cell>
          <cell r="AG506" t="str">
            <v/>
          </cell>
          <cell r="AH506">
            <v>1840.9857519715542</v>
          </cell>
          <cell r="AI506">
            <v>368.2</v>
          </cell>
          <cell r="AJ506">
            <v>0</v>
          </cell>
          <cell r="AK506" t="str">
            <v/>
          </cell>
          <cell r="AL506">
            <v>0</v>
          </cell>
          <cell r="AM506" t="str">
            <v/>
          </cell>
          <cell r="AN506">
            <v>34.475999999999999</v>
          </cell>
          <cell r="AO506">
            <v>6.9</v>
          </cell>
          <cell r="AP506">
            <v>1875.4617519715543</v>
          </cell>
          <cell r="AQ506">
            <v>0</v>
          </cell>
          <cell r="AS506">
            <v>1840.9857519715542</v>
          </cell>
          <cell r="AT506">
            <v>0</v>
          </cell>
          <cell r="AU506">
            <v>34.475999999999999</v>
          </cell>
          <cell r="AV506">
            <v>1875.4617519715543</v>
          </cell>
          <cell r="AW506">
            <v>0</v>
          </cell>
          <cell r="AY506">
            <v>460.25</v>
          </cell>
          <cell r="AZ506">
            <v>552.29999999999995</v>
          </cell>
          <cell r="BA506">
            <v>0</v>
          </cell>
          <cell r="BB506">
            <v>0</v>
          </cell>
          <cell r="BC506">
            <v>8.6199999999999992</v>
          </cell>
          <cell r="BD506">
            <v>10.34</v>
          </cell>
          <cell r="BE506">
            <v>562.64400000000001</v>
          </cell>
        </row>
        <row r="507">
          <cell r="C507">
            <v>8186</v>
          </cell>
          <cell r="D507" t="str">
            <v>ATHIS2 CITÉ JEUNES</v>
          </cell>
          <cell r="E507" t="str">
            <v>25 bis-27 rue Clos Nollet // 28-28 bis rue Clos Nollet</v>
          </cell>
          <cell r="F507">
            <v>91200</v>
          </cell>
          <cell r="G507" t="str">
            <v>ATHIS MONS</v>
          </cell>
          <cell r="K507">
            <v>21</v>
          </cell>
          <cell r="M507">
            <v>1</v>
          </cell>
          <cell r="O507">
            <v>4273.9694</v>
          </cell>
          <cell r="P507">
            <v>220.99829999999997</v>
          </cell>
          <cell r="Q507">
            <v>2598.940008</v>
          </cell>
          <cell r="S507">
            <v>330</v>
          </cell>
          <cell r="AA507">
            <v>53.039592000000006</v>
          </cell>
          <cell r="AB507">
            <v>7476.9473000000007</v>
          </cell>
          <cell r="AC507">
            <v>0</v>
          </cell>
          <cell r="AF507">
            <v>4494.9677000000001</v>
          </cell>
          <cell r="AG507">
            <v>214.05</v>
          </cell>
          <cell r="AH507">
            <v>2598.940008</v>
          </cell>
          <cell r="AI507">
            <v>123.76</v>
          </cell>
          <cell r="AJ507">
            <v>0</v>
          </cell>
          <cell r="AK507" t="str">
            <v/>
          </cell>
          <cell r="AL507">
            <v>330</v>
          </cell>
          <cell r="AM507" t="e">
            <v>#DIV/0!</v>
          </cell>
          <cell r="AN507">
            <v>53.039592000000006</v>
          </cell>
          <cell r="AO507">
            <v>2.5299999999999998</v>
          </cell>
          <cell r="AP507">
            <v>7476.9473000000007</v>
          </cell>
          <cell r="AQ507">
            <v>0</v>
          </cell>
          <cell r="AS507">
            <v>7224.6768026892723</v>
          </cell>
          <cell r="AT507">
            <v>336.08322000000004</v>
          </cell>
          <cell r="AU507">
            <v>54.017323838928007</v>
          </cell>
          <cell r="AV507">
            <v>7614.7773465282007</v>
          </cell>
          <cell r="AW507">
            <v>137.8300465282</v>
          </cell>
          <cell r="AY507">
            <v>1806.17</v>
          </cell>
          <cell r="AZ507">
            <v>2167.4</v>
          </cell>
          <cell r="BA507">
            <v>84.02</v>
          </cell>
          <cell r="BB507">
            <v>100.82</v>
          </cell>
          <cell r="BC507">
            <v>13.5</v>
          </cell>
          <cell r="BD507">
            <v>16.2</v>
          </cell>
          <cell r="BE507">
            <v>2284.4279999999999</v>
          </cell>
        </row>
        <row r="508">
          <cell r="C508">
            <v>8187</v>
          </cell>
          <cell r="D508" t="str">
            <v>48 RUE DE LA VILLETTE</v>
          </cell>
          <cell r="E508" t="str">
            <v>48 rue de la Villette</v>
          </cell>
          <cell r="F508">
            <v>75019</v>
          </cell>
          <cell r="G508" t="str">
            <v>PARIS</v>
          </cell>
          <cell r="K508">
            <v>3</v>
          </cell>
          <cell r="N508">
            <v>0</v>
          </cell>
          <cell r="Q508">
            <v>1225.5</v>
          </cell>
          <cell r="AB508">
            <v>1225.5</v>
          </cell>
          <cell r="AC508">
            <v>57</v>
          </cell>
          <cell r="AF508">
            <v>0</v>
          </cell>
          <cell r="AG508" t="str">
            <v/>
          </cell>
          <cell r="AH508">
            <v>1225.5</v>
          </cell>
          <cell r="AI508">
            <v>408.5</v>
          </cell>
          <cell r="AJ508">
            <v>0</v>
          </cell>
          <cell r="AK508" t="str">
            <v/>
          </cell>
          <cell r="AL508">
            <v>0</v>
          </cell>
          <cell r="AM508" t="str">
            <v/>
          </cell>
          <cell r="AN508">
            <v>0</v>
          </cell>
          <cell r="AO508" t="str">
            <v/>
          </cell>
          <cell r="AP508">
            <v>1225.5</v>
          </cell>
          <cell r="AQ508">
            <v>0</v>
          </cell>
          <cell r="AS508">
            <v>1225.5</v>
          </cell>
          <cell r="AT508">
            <v>0</v>
          </cell>
          <cell r="AU508">
            <v>0</v>
          </cell>
          <cell r="AV508">
            <v>1225.5</v>
          </cell>
          <cell r="AW508">
            <v>0</v>
          </cell>
          <cell r="AY508">
            <v>102.13</v>
          </cell>
          <cell r="BA508">
            <v>0</v>
          </cell>
          <cell r="BC508">
            <v>0</v>
          </cell>
          <cell r="BE508">
            <v>102.13</v>
          </cell>
        </row>
        <row r="509">
          <cell r="C509">
            <v>8188</v>
          </cell>
          <cell r="D509" t="str">
            <v>9/15 RUE D'AUBERVILLIERS</v>
          </cell>
          <cell r="E509" t="str">
            <v>9-15 rue d'Aubervilliers</v>
          </cell>
          <cell r="F509">
            <v>75018</v>
          </cell>
          <cell r="G509" t="str">
            <v>PARIS</v>
          </cell>
          <cell r="H509">
            <v>3</v>
          </cell>
          <cell r="I509">
            <v>3</v>
          </cell>
          <cell r="J509" t="str">
            <v>5+3+2</v>
          </cell>
          <cell r="K509">
            <v>22</v>
          </cell>
          <cell r="L509">
            <v>1</v>
          </cell>
          <cell r="M509">
            <v>3</v>
          </cell>
          <cell r="N509">
            <v>72</v>
          </cell>
          <cell r="O509">
            <v>3715.84</v>
          </cell>
          <cell r="P509">
            <v>0</v>
          </cell>
          <cell r="Q509">
            <v>5376.8</v>
          </cell>
          <cell r="S509">
            <v>1594.08</v>
          </cell>
          <cell r="AA509">
            <v>62</v>
          </cell>
          <cell r="AB509">
            <v>10748.72</v>
          </cell>
          <cell r="AC509">
            <v>357.78</v>
          </cell>
          <cell r="AF509">
            <v>3715.84</v>
          </cell>
          <cell r="AG509">
            <v>168.9</v>
          </cell>
          <cell r="AH509">
            <v>5376.8</v>
          </cell>
          <cell r="AI509">
            <v>244.4</v>
          </cell>
          <cell r="AJ509">
            <v>0</v>
          </cell>
          <cell r="AK509" t="str">
            <v/>
          </cell>
          <cell r="AL509">
            <v>1594.08</v>
          </cell>
          <cell r="AM509">
            <v>22.14</v>
          </cell>
          <cell r="AN509">
            <v>62</v>
          </cell>
          <cell r="AO509">
            <v>2.82</v>
          </cell>
          <cell r="AP509">
            <v>10748.72</v>
          </cell>
          <cell r="AQ509">
            <v>0</v>
          </cell>
          <cell r="AS509">
            <v>9361.8355177968006</v>
          </cell>
          <cell r="AT509">
            <v>1641.2741252495998</v>
          </cell>
          <cell r="AU509">
            <v>63.835563939999993</v>
          </cell>
          <cell r="AV509">
            <v>11066.9452069864</v>
          </cell>
          <cell r="AW509">
            <v>318.22520698640074</v>
          </cell>
          <cell r="AY509">
            <v>2340.46</v>
          </cell>
          <cell r="AZ509">
            <v>2808.55</v>
          </cell>
          <cell r="BA509">
            <v>410.32</v>
          </cell>
          <cell r="BB509">
            <v>492.38</v>
          </cell>
          <cell r="BC509">
            <v>15.96</v>
          </cell>
          <cell r="BD509">
            <v>19.149999999999999</v>
          </cell>
          <cell r="BE509">
            <v>3320.0880000000002</v>
          </cell>
        </row>
        <row r="510">
          <cell r="C510">
            <v>8196</v>
          </cell>
          <cell r="D510" t="str">
            <v>18 RUE CAILLIE</v>
          </cell>
          <cell r="E510" t="str">
            <v>18 rue Caillie</v>
          </cell>
          <cell r="F510">
            <v>75018</v>
          </cell>
          <cell r="G510" t="str">
            <v>PARIS</v>
          </cell>
          <cell r="H510">
            <v>1</v>
          </cell>
          <cell r="I510">
            <v>1</v>
          </cell>
          <cell r="J510">
            <v>4</v>
          </cell>
          <cell r="K510">
            <v>8</v>
          </cell>
          <cell r="L510">
            <v>1</v>
          </cell>
          <cell r="M510">
            <v>2</v>
          </cell>
          <cell r="N510">
            <v>0</v>
          </cell>
          <cell r="O510">
            <v>4440</v>
          </cell>
          <cell r="Q510">
            <v>2688.4</v>
          </cell>
          <cell r="AA510">
            <v>22.6</v>
          </cell>
          <cell r="AB510">
            <v>7151</v>
          </cell>
          <cell r="AC510">
            <v>145.5</v>
          </cell>
          <cell r="AF510">
            <v>4440</v>
          </cell>
          <cell r="AG510">
            <v>555</v>
          </cell>
          <cell r="AH510">
            <v>2688.4</v>
          </cell>
          <cell r="AI510">
            <v>336.05</v>
          </cell>
          <cell r="AJ510">
            <v>0</v>
          </cell>
          <cell r="AK510" t="str">
            <v/>
          </cell>
          <cell r="AL510">
            <v>0</v>
          </cell>
          <cell r="AM510" t="str">
            <v/>
          </cell>
          <cell r="AN510">
            <v>22.6</v>
          </cell>
          <cell r="AO510">
            <v>2.83</v>
          </cell>
          <cell r="AP510">
            <v>7151</v>
          </cell>
          <cell r="AQ510">
            <v>0</v>
          </cell>
          <cell r="AS510">
            <v>7339.4424837079996</v>
          </cell>
          <cell r="AT510">
            <v>0</v>
          </cell>
          <cell r="AU510">
            <v>23.269092661999998</v>
          </cell>
          <cell r="AV510">
            <v>7362.7115763699994</v>
          </cell>
          <cell r="AW510">
            <v>211.71157636999942</v>
          </cell>
          <cell r="AY510">
            <v>1834.86</v>
          </cell>
          <cell r="AZ510">
            <v>2201.83</v>
          </cell>
          <cell r="BA510">
            <v>0</v>
          </cell>
          <cell r="BB510">
            <v>0</v>
          </cell>
          <cell r="BC510">
            <v>5.82</v>
          </cell>
          <cell r="BD510">
            <v>6.98</v>
          </cell>
          <cell r="BE510">
            <v>2208.8159999999998</v>
          </cell>
        </row>
        <row r="511">
          <cell r="C511">
            <v>8202</v>
          </cell>
          <cell r="D511" t="str">
            <v>4 rue MORET</v>
          </cell>
          <cell r="E511" t="str">
            <v>4 rue Moret</v>
          </cell>
          <cell r="F511">
            <v>75011</v>
          </cell>
          <cell r="G511" t="str">
            <v>PARIS</v>
          </cell>
          <cell r="K511">
            <v>10</v>
          </cell>
          <cell r="N511">
            <v>0</v>
          </cell>
          <cell r="O511">
            <v>4551</v>
          </cell>
          <cell r="P511">
            <v>610</v>
          </cell>
          <cell r="Q511">
            <v>1287</v>
          </cell>
          <cell r="AB511">
            <v>6448</v>
          </cell>
          <cell r="AC511">
            <v>285</v>
          </cell>
          <cell r="AF511">
            <v>5161</v>
          </cell>
          <cell r="AG511">
            <v>516.1</v>
          </cell>
          <cell r="AH511">
            <v>1287</v>
          </cell>
          <cell r="AI511">
            <v>128.69999999999999</v>
          </cell>
          <cell r="AJ511">
            <v>0</v>
          </cell>
          <cell r="AK511" t="str">
            <v/>
          </cell>
          <cell r="AL511">
            <v>0</v>
          </cell>
          <cell r="AM511" t="str">
            <v/>
          </cell>
          <cell r="AN511">
            <v>0</v>
          </cell>
          <cell r="AO511" t="str">
            <v/>
          </cell>
          <cell r="AP511">
            <v>6448</v>
          </cell>
          <cell r="AQ511">
            <v>0</v>
          </cell>
          <cell r="AS511">
            <v>6448</v>
          </cell>
          <cell r="AT511">
            <v>0</v>
          </cell>
          <cell r="AU511">
            <v>0</v>
          </cell>
          <cell r="AV511">
            <v>6448</v>
          </cell>
          <cell r="AW511">
            <v>0</v>
          </cell>
          <cell r="AY511">
            <v>537.33000000000004</v>
          </cell>
          <cell r="BA511">
            <v>0</v>
          </cell>
          <cell r="BC511">
            <v>0</v>
          </cell>
          <cell r="BE511">
            <v>537.33000000000004</v>
          </cell>
        </row>
        <row r="512">
          <cell r="C512">
            <v>8204</v>
          </cell>
          <cell r="D512" t="str">
            <v>3 CITE JOLY</v>
          </cell>
          <cell r="E512" t="str">
            <v>3 cité Joly</v>
          </cell>
          <cell r="F512">
            <v>75011</v>
          </cell>
          <cell r="G512" t="str">
            <v>PARIS</v>
          </cell>
          <cell r="K512">
            <v>9</v>
          </cell>
          <cell r="N512">
            <v>0</v>
          </cell>
          <cell r="O512">
            <v>4832</v>
          </cell>
          <cell r="P512">
            <v>610</v>
          </cell>
          <cell r="Q512">
            <v>1287</v>
          </cell>
          <cell r="AB512">
            <v>6729</v>
          </cell>
          <cell r="AC512">
            <v>295</v>
          </cell>
          <cell r="AF512">
            <v>5442</v>
          </cell>
          <cell r="AG512">
            <v>604.66999999999996</v>
          </cell>
          <cell r="AH512">
            <v>1287</v>
          </cell>
          <cell r="AI512">
            <v>143</v>
          </cell>
          <cell r="AJ512">
            <v>0</v>
          </cell>
          <cell r="AK512" t="str">
            <v/>
          </cell>
          <cell r="AL512">
            <v>0</v>
          </cell>
          <cell r="AM512" t="str">
            <v/>
          </cell>
          <cell r="AN512">
            <v>0</v>
          </cell>
          <cell r="AO512" t="str">
            <v/>
          </cell>
          <cell r="AP512">
            <v>6729</v>
          </cell>
          <cell r="AQ512">
            <v>0</v>
          </cell>
          <cell r="AS512">
            <v>6729</v>
          </cell>
          <cell r="AT512">
            <v>0</v>
          </cell>
          <cell r="AU512">
            <v>0</v>
          </cell>
          <cell r="AV512">
            <v>6729</v>
          </cell>
          <cell r="AW512">
            <v>0</v>
          </cell>
          <cell r="AY512">
            <v>560.75</v>
          </cell>
          <cell r="BA512">
            <v>0</v>
          </cell>
          <cell r="BC512">
            <v>0</v>
          </cell>
          <cell r="BE512">
            <v>560.75</v>
          </cell>
        </row>
        <row r="513">
          <cell r="C513">
            <v>8205</v>
          </cell>
          <cell r="D513" t="str">
            <v>3 RUE JEAN &amp; MARIE MOINON</v>
          </cell>
          <cell r="E513" t="str">
            <v>3 rue Jean &amp; Marie Moinon</v>
          </cell>
          <cell r="F513">
            <v>75010</v>
          </cell>
          <cell r="G513" t="str">
            <v>PARIS</v>
          </cell>
          <cell r="H513">
            <v>1</v>
          </cell>
          <cell r="I513">
            <v>1</v>
          </cell>
          <cell r="J513">
            <v>4</v>
          </cell>
          <cell r="K513">
            <v>15</v>
          </cell>
          <cell r="L513">
            <v>1</v>
          </cell>
          <cell r="M513">
            <v>1</v>
          </cell>
          <cell r="N513">
            <v>0</v>
          </cell>
          <cell r="O513">
            <v>1504.6583040000003</v>
          </cell>
          <cell r="P513">
            <v>318.24</v>
          </cell>
          <cell r="Q513">
            <v>1018.3680000000002</v>
          </cell>
          <cell r="Z513">
            <v>264</v>
          </cell>
          <cell r="AA513">
            <v>77</v>
          </cell>
          <cell r="AB513">
            <v>3182.2663040000007</v>
          </cell>
          <cell r="AC513">
            <v>178.28</v>
          </cell>
          <cell r="AF513">
            <v>1822.8983040000003</v>
          </cell>
          <cell r="AG513">
            <v>121.53</v>
          </cell>
          <cell r="AH513">
            <v>1018.3680000000002</v>
          </cell>
          <cell r="AI513">
            <v>67.89</v>
          </cell>
          <cell r="AJ513">
            <v>0</v>
          </cell>
          <cell r="AK513" t="str">
            <v/>
          </cell>
          <cell r="AL513">
            <v>0</v>
          </cell>
          <cell r="AM513" t="str">
            <v/>
          </cell>
          <cell r="AN513">
            <v>341</v>
          </cell>
          <cell r="AO513">
            <v>22.73</v>
          </cell>
          <cell r="AP513">
            <v>3182.2663040000007</v>
          </cell>
          <cell r="AQ513">
            <v>0</v>
          </cell>
          <cell r="AS513">
            <v>2841.2663040000007</v>
          </cell>
          <cell r="AT513">
            <v>0</v>
          </cell>
          <cell r="AU513">
            <v>341</v>
          </cell>
          <cell r="AV513">
            <v>3182.2663040000007</v>
          </cell>
          <cell r="AW513">
            <v>0</v>
          </cell>
          <cell r="AY513">
            <v>710.32</v>
          </cell>
          <cell r="AZ513">
            <v>852.38</v>
          </cell>
          <cell r="BA513">
            <v>0</v>
          </cell>
          <cell r="BB513">
            <v>0</v>
          </cell>
          <cell r="BC513">
            <v>85.25</v>
          </cell>
          <cell r="BD513">
            <v>102.3</v>
          </cell>
          <cell r="BE513">
            <v>954.68399999999997</v>
          </cell>
        </row>
        <row r="514">
          <cell r="C514">
            <v>8206</v>
          </cell>
          <cell r="D514" t="str">
            <v>266 RUE DE BELLEVILLE</v>
          </cell>
          <cell r="E514" t="str">
            <v>266 rue de  Belleville</v>
          </cell>
          <cell r="F514">
            <v>75020</v>
          </cell>
          <cell r="G514" t="str">
            <v>PARIS</v>
          </cell>
          <cell r="H514">
            <v>2</v>
          </cell>
          <cell r="I514">
            <v>1</v>
          </cell>
          <cell r="J514" t="str">
            <v>6+5</v>
          </cell>
          <cell r="K514">
            <v>18</v>
          </cell>
          <cell r="L514">
            <v>0</v>
          </cell>
          <cell r="M514">
            <v>2</v>
          </cell>
          <cell r="N514">
            <v>0</v>
          </cell>
          <cell r="O514">
            <v>1870.7076000000002</v>
          </cell>
          <cell r="Q514">
            <v>936</v>
          </cell>
          <cell r="Z514">
            <v>396</v>
          </cell>
          <cell r="AA514">
            <v>77</v>
          </cell>
          <cell r="AB514">
            <v>3279.7076000000002</v>
          </cell>
          <cell r="AC514">
            <v>183.74</v>
          </cell>
          <cell r="AF514">
            <v>1870.7076000000002</v>
          </cell>
          <cell r="AG514">
            <v>103.93</v>
          </cell>
          <cell r="AH514">
            <v>936</v>
          </cell>
          <cell r="AI514">
            <v>52</v>
          </cell>
          <cell r="AJ514">
            <v>0</v>
          </cell>
          <cell r="AK514" t="str">
            <v/>
          </cell>
          <cell r="AL514">
            <v>0</v>
          </cell>
          <cell r="AM514" t="str">
            <v/>
          </cell>
          <cell r="AN514">
            <v>473</v>
          </cell>
          <cell r="AO514">
            <v>26.28</v>
          </cell>
          <cell r="AP514">
            <v>3279.7076000000002</v>
          </cell>
          <cell r="AQ514">
            <v>0</v>
          </cell>
          <cell r="AS514">
            <v>2806.7076000000002</v>
          </cell>
          <cell r="AT514">
            <v>0</v>
          </cell>
          <cell r="AU514">
            <v>473</v>
          </cell>
          <cell r="AV514">
            <v>3279.7076000000002</v>
          </cell>
          <cell r="AW514">
            <v>0</v>
          </cell>
          <cell r="AY514">
            <v>701.68</v>
          </cell>
          <cell r="AZ514">
            <v>842.02</v>
          </cell>
          <cell r="BA514">
            <v>0</v>
          </cell>
          <cell r="BB514">
            <v>0</v>
          </cell>
          <cell r="BC514">
            <v>118.25</v>
          </cell>
          <cell r="BD514">
            <v>141.9</v>
          </cell>
          <cell r="BE514">
            <v>983.91599999999994</v>
          </cell>
        </row>
        <row r="515">
          <cell r="C515">
            <v>8207</v>
          </cell>
          <cell r="D515" t="str">
            <v>10 PASSAGE CHAMPIONNET</v>
          </cell>
          <cell r="E515" t="str">
            <v>10 passage Championnet</v>
          </cell>
          <cell r="F515">
            <v>75018</v>
          </cell>
          <cell r="G515" t="str">
            <v>PARIS</v>
          </cell>
          <cell r="H515">
            <v>1</v>
          </cell>
          <cell r="I515">
            <v>1</v>
          </cell>
          <cell r="J515">
            <v>3</v>
          </cell>
          <cell r="K515">
            <v>8</v>
          </cell>
          <cell r="L515">
            <v>0</v>
          </cell>
          <cell r="M515">
            <v>2</v>
          </cell>
          <cell r="N515">
            <v>0</v>
          </cell>
          <cell r="O515">
            <v>1647.9199999999998</v>
          </cell>
          <cell r="Q515">
            <v>733.2</v>
          </cell>
          <cell r="AA515">
            <v>22.6</v>
          </cell>
          <cell r="AB515">
            <v>2403.7199999999998</v>
          </cell>
          <cell r="AC515">
            <v>134.5</v>
          </cell>
          <cell r="AF515">
            <v>1647.9199999999998</v>
          </cell>
          <cell r="AG515">
            <v>205.99</v>
          </cell>
          <cell r="AH515">
            <v>733.2</v>
          </cell>
          <cell r="AI515">
            <v>91.65</v>
          </cell>
          <cell r="AJ515">
            <v>0</v>
          </cell>
          <cell r="AK515" t="str">
            <v/>
          </cell>
          <cell r="AL515">
            <v>0</v>
          </cell>
          <cell r="AM515" t="str">
            <v/>
          </cell>
          <cell r="AN515">
            <v>22.6</v>
          </cell>
          <cell r="AO515">
            <v>2.83</v>
          </cell>
          <cell r="AP515">
            <v>2403.7199999999998</v>
          </cell>
          <cell r="AQ515">
            <v>0</v>
          </cell>
          <cell r="AS515">
            <v>2451.6151291744</v>
          </cell>
          <cell r="AT515">
            <v>0</v>
          </cell>
          <cell r="AU515">
            <v>23.269092661999998</v>
          </cell>
          <cell r="AV515">
            <v>2474.8842218363998</v>
          </cell>
          <cell r="AW515">
            <v>71.164221836399975</v>
          </cell>
          <cell r="AY515">
            <v>612.9</v>
          </cell>
          <cell r="AZ515">
            <v>735.48</v>
          </cell>
          <cell r="BA515">
            <v>0</v>
          </cell>
          <cell r="BB515">
            <v>0</v>
          </cell>
          <cell r="BC515">
            <v>5.82</v>
          </cell>
          <cell r="BD515">
            <v>6.98</v>
          </cell>
          <cell r="BE515">
            <v>742.46400000000006</v>
          </cell>
        </row>
        <row r="516">
          <cell r="C516">
            <v>8208</v>
          </cell>
          <cell r="D516" t="str">
            <v>9 PASSAGE DUHESME</v>
          </cell>
          <cell r="E516" t="str">
            <v>9 passage Duhesme</v>
          </cell>
          <cell r="F516">
            <v>75018</v>
          </cell>
          <cell r="G516" t="str">
            <v>PARIS</v>
          </cell>
          <cell r="H516">
            <v>1</v>
          </cell>
          <cell r="I516">
            <v>1</v>
          </cell>
          <cell r="J516">
            <v>1</v>
          </cell>
          <cell r="K516">
            <v>3</v>
          </cell>
          <cell r="L516">
            <v>0</v>
          </cell>
          <cell r="M516">
            <v>2</v>
          </cell>
          <cell r="N516">
            <v>0</v>
          </cell>
          <cell r="O516">
            <v>1014.6399999999999</v>
          </cell>
          <cell r="Q516">
            <v>733.2</v>
          </cell>
          <cell r="AA516">
            <v>8.5</v>
          </cell>
          <cell r="AB516">
            <v>1756.34</v>
          </cell>
          <cell r="AC516">
            <v>120.45</v>
          </cell>
          <cell r="AF516">
            <v>1014.6399999999999</v>
          </cell>
          <cell r="AG516">
            <v>338.21</v>
          </cell>
          <cell r="AH516">
            <v>733.2</v>
          </cell>
          <cell r="AI516">
            <v>244.4</v>
          </cell>
          <cell r="AJ516">
            <v>0</v>
          </cell>
          <cell r="AK516" t="str">
            <v/>
          </cell>
          <cell r="AL516">
            <v>0</v>
          </cell>
          <cell r="AM516" t="str">
            <v/>
          </cell>
          <cell r="AN516">
            <v>8.5</v>
          </cell>
          <cell r="AO516">
            <v>2.83</v>
          </cell>
          <cell r="AP516">
            <v>1756.34</v>
          </cell>
          <cell r="AQ516">
            <v>0</v>
          </cell>
          <cell r="AS516">
            <v>1799.5863238207996</v>
          </cell>
          <cell r="AT516">
            <v>0</v>
          </cell>
          <cell r="AU516">
            <v>8.7516498949999999</v>
          </cell>
          <cell r="AV516">
            <v>1808.3379737157995</v>
          </cell>
          <cell r="AW516">
            <v>51.997973715799617</v>
          </cell>
          <cell r="AY516">
            <v>449.9</v>
          </cell>
          <cell r="AZ516">
            <v>539.88</v>
          </cell>
          <cell r="BA516">
            <v>0</v>
          </cell>
          <cell r="BB516">
            <v>0</v>
          </cell>
          <cell r="BC516">
            <v>2.19</v>
          </cell>
          <cell r="BD516">
            <v>2.63</v>
          </cell>
          <cell r="BE516">
            <v>542.50799999999992</v>
          </cell>
        </row>
        <row r="517">
          <cell r="C517">
            <v>8210</v>
          </cell>
          <cell r="D517" t="str">
            <v>29 RUE DU NORD</v>
          </cell>
          <cell r="E517" t="str">
            <v>29 rue du Nord</v>
          </cell>
          <cell r="F517">
            <v>75018</v>
          </cell>
          <cell r="G517" t="str">
            <v>PARIS</v>
          </cell>
          <cell r="H517">
            <v>1</v>
          </cell>
          <cell r="I517">
            <v>1</v>
          </cell>
          <cell r="J517">
            <v>5</v>
          </cell>
          <cell r="K517">
            <v>9</v>
          </cell>
          <cell r="L517">
            <v>1</v>
          </cell>
          <cell r="M517">
            <v>2</v>
          </cell>
          <cell r="N517">
            <v>0</v>
          </cell>
          <cell r="O517">
            <v>1503.96</v>
          </cell>
          <cell r="P517">
            <v>163.28</v>
          </cell>
          <cell r="Q517">
            <v>733.2</v>
          </cell>
          <cell r="AA517">
            <v>25.4</v>
          </cell>
          <cell r="AB517">
            <v>2425.84</v>
          </cell>
          <cell r="AC517">
            <v>144.16</v>
          </cell>
          <cell r="AF517">
            <v>1667.24</v>
          </cell>
          <cell r="AG517">
            <v>185.25</v>
          </cell>
          <cell r="AH517">
            <v>733.2</v>
          </cell>
          <cell r="AI517">
            <v>81.47</v>
          </cell>
          <cell r="AJ517">
            <v>0</v>
          </cell>
          <cell r="AK517" t="str">
            <v/>
          </cell>
          <cell r="AL517">
            <v>0</v>
          </cell>
          <cell r="AM517" t="str">
            <v/>
          </cell>
          <cell r="AN517">
            <v>25.4</v>
          </cell>
          <cell r="AO517">
            <v>2.82</v>
          </cell>
          <cell r="AP517">
            <v>2425.84</v>
          </cell>
          <cell r="AQ517">
            <v>0</v>
          </cell>
          <cell r="AS517">
            <v>2471.5071145827997</v>
          </cell>
          <cell r="AT517">
            <v>0</v>
          </cell>
          <cell r="AU517">
            <v>26.151989097999998</v>
          </cell>
          <cell r="AV517">
            <v>2497.6591036807995</v>
          </cell>
          <cell r="AW517">
            <v>71.819103680799344</v>
          </cell>
          <cell r="AY517">
            <v>617.88</v>
          </cell>
          <cell r="AZ517">
            <v>741.46</v>
          </cell>
          <cell r="BA517">
            <v>0</v>
          </cell>
          <cell r="BB517">
            <v>0</v>
          </cell>
          <cell r="BC517">
            <v>6.54</v>
          </cell>
          <cell r="BD517">
            <v>7.85</v>
          </cell>
          <cell r="BE517">
            <v>749.30399999999997</v>
          </cell>
        </row>
        <row r="518">
          <cell r="C518">
            <v>8211</v>
          </cell>
          <cell r="D518" t="str">
            <v>26 PASSAGE DUHESME</v>
          </cell>
          <cell r="E518" t="str">
            <v>26 passage Duhesme</v>
          </cell>
          <cell r="F518">
            <v>75018</v>
          </cell>
          <cell r="G518" t="str">
            <v>PARIS</v>
          </cell>
          <cell r="H518">
            <v>1</v>
          </cell>
          <cell r="I518">
            <v>1</v>
          </cell>
          <cell r="J518">
            <v>3</v>
          </cell>
          <cell r="K518">
            <v>4</v>
          </cell>
          <cell r="L518">
            <v>0</v>
          </cell>
          <cell r="M518">
            <v>2</v>
          </cell>
          <cell r="N518">
            <v>0</v>
          </cell>
          <cell r="AB518">
            <v>0</v>
          </cell>
          <cell r="AC518">
            <v>84.77</v>
          </cell>
          <cell r="AF518">
            <v>0</v>
          </cell>
          <cell r="AG518" t="str">
            <v/>
          </cell>
          <cell r="AH518">
            <v>0</v>
          </cell>
          <cell r="AI518" t="str">
            <v/>
          </cell>
          <cell r="AJ518">
            <v>0</v>
          </cell>
          <cell r="AK518" t="str">
            <v/>
          </cell>
          <cell r="AL518">
            <v>0</v>
          </cell>
          <cell r="AM518" t="str">
            <v/>
          </cell>
          <cell r="AN518">
            <v>0</v>
          </cell>
          <cell r="AO518" t="str">
            <v/>
          </cell>
          <cell r="AP518">
            <v>0</v>
          </cell>
          <cell r="AQ518">
            <v>0</v>
          </cell>
          <cell r="AS518">
            <v>0</v>
          </cell>
          <cell r="AT518">
            <v>0</v>
          </cell>
          <cell r="AU518">
            <v>0</v>
          </cell>
          <cell r="AV518">
            <v>0</v>
          </cell>
          <cell r="AW518">
            <v>0</v>
          </cell>
          <cell r="AY518">
            <v>0</v>
          </cell>
          <cell r="AZ518">
            <v>0</v>
          </cell>
          <cell r="BA518">
            <v>0</v>
          </cell>
          <cell r="BB518">
            <v>0</v>
          </cell>
          <cell r="BC518">
            <v>0</v>
          </cell>
          <cell r="BD518">
            <v>0</v>
          </cell>
          <cell r="BE518">
            <v>0</v>
          </cell>
        </row>
        <row r="519">
          <cell r="C519">
            <v>8212</v>
          </cell>
          <cell r="D519" t="str">
            <v>48 RUE FBG  POISSONNIERE</v>
          </cell>
          <cell r="E519" t="str">
            <v>48 rue du Faubourg Poissonnière</v>
          </cell>
          <cell r="F519">
            <v>75010</v>
          </cell>
          <cell r="G519" t="str">
            <v>PARIS</v>
          </cell>
          <cell r="H519">
            <v>1</v>
          </cell>
          <cell r="I519">
            <v>1</v>
          </cell>
          <cell r="J519">
            <v>5</v>
          </cell>
          <cell r="K519">
            <v>17</v>
          </cell>
          <cell r="L519">
            <v>2</v>
          </cell>
          <cell r="M519">
            <v>2</v>
          </cell>
          <cell r="N519">
            <v>0</v>
          </cell>
          <cell r="Q519">
            <v>2808</v>
          </cell>
          <cell r="Z519">
            <v>396</v>
          </cell>
          <cell r="AA519">
            <v>77</v>
          </cell>
          <cell r="AB519">
            <v>3281</v>
          </cell>
          <cell r="AC519">
            <v>183.74</v>
          </cell>
          <cell r="AF519">
            <v>0</v>
          </cell>
          <cell r="AG519" t="str">
            <v/>
          </cell>
          <cell r="AH519">
            <v>2808</v>
          </cell>
          <cell r="AI519">
            <v>165.18</v>
          </cell>
          <cell r="AJ519">
            <v>0</v>
          </cell>
          <cell r="AK519" t="str">
            <v/>
          </cell>
          <cell r="AL519">
            <v>0</v>
          </cell>
          <cell r="AM519" t="str">
            <v/>
          </cell>
          <cell r="AN519">
            <v>473</v>
          </cell>
          <cell r="AO519">
            <v>27.82</v>
          </cell>
          <cell r="AP519">
            <v>3281</v>
          </cell>
          <cell r="AQ519">
            <v>0</v>
          </cell>
          <cell r="AS519">
            <v>2808</v>
          </cell>
          <cell r="AT519">
            <v>0</v>
          </cell>
          <cell r="AU519">
            <v>473</v>
          </cell>
          <cell r="AV519">
            <v>3281</v>
          </cell>
          <cell r="AW519">
            <v>0</v>
          </cell>
          <cell r="AY519">
            <v>702</v>
          </cell>
          <cell r="AZ519">
            <v>842.4</v>
          </cell>
          <cell r="BA519">
            <v>0</v>
          </cell>
          <cell r="BB519">
            <v>0</v>
          </cell>
          <cell r="BC519">
            <v>118.25</v>
          </cell>
          <cell r="BD519">
            <v>141.9</v>
          </cell>
          <cell r="BE519">
            <v>984.3</v>
          </cell>
        </row>
        <row r="520">
          <cell r="C520">
            <v>8213</v>
          </cell>
          <cell r="D520" t="str">
            <v>47 RUE MARCADET</v>
          </cell>
          <cell r="E520" t="str">
            <v>47 rue Marcadet</v>
          </cell>
          <cell r="F520">
            <v>75018</v>
          </cell>
          <cell r="G520" t="str">
            <v>PARIS</v>
          </cell>
          <cell r="H520">
            <v>1</v>
          </cell>
          <cell r="I520">
            <v>1</v>
          </cell>
          <cell r="J520">
            <v>5</v>
          </cell>
          <cell r="K520">
            <v>8</v>
          </cell>
          <cell r="L520">
            <v>1</v>
          </cell>
          <cell r="M520">
            <v>1</v>
          </cell>
          <cell r="N520">
            <v>0</v>
          </cell>
          <cell r="O520">
            <v>1958.43</v>
          </cell>
          <cell r="P520">
            <v>163.28</v>
          </cell>
          <cell r="Q520">
            <v>1140.8800000000001</v>
          </cell>
          <cell r="AA520">
            <v>22.6</v>
          </cell>
          <cell r="AB520">
            <v>3285.19</v>
          </cell>
          <cell r="AC520">
            <v>194.24</v>
          </cell>
          <cell r="AF520">
            <v>2121.71</v>
          </cell>
          <cell r="AG520">
            <v>265.20999999999998</v>
          </cell>
          <cell r="AH520">
            <v>1140.8800000000001</v>
          </cell>
          <cell r="AI520">
            <v>142.61000000000001</v>
          </cell>
          <cell r="AJ520">
            <v>0</v>
          </cell>
          <cell r="AK520" t="str">
            <v/>
          </cell>
          <cell r="AL520">
            <v>0</v>
          </cell>
          <cell r="AM520" t="str">
            <v/>
          </cell>
          <cell r="AN520">
            <v>22.6</v>
          </cell>
          <cell r="AO520">
            <v>2.83</v>
          </cell>
          <cell r="AP520">
            <v>3285.19</v>
          </cell>
          <cell r="AQ520">
            <v>0</v>
          </cell>
          <cell r="AS520">
            <v>3359.1818154032999</v>
          </cell>
          <cell r="AT520">
            <v>0</v>
          </cell>
          <cell r="AU520">
            <v>23.269092661999998</v>
          </cell>
          <cell r="AV520">
            <v>3382.4509080652997</v>
          </cell>
          <cell r="AW520">
            <v>97.260908065299645</v>
          </cell>
          <cell r="AY520">
            <v>839.8</v>
          </cell>
          <cell r="AZ520">
            <v>1007.76</v>
          </cell>
          <cell r="BA520">
            <v>0</v>
          </cell>
          <cell r="BB520">
            <v>0</v>
          </cell>
          <cell r="BC520">
            <v>5.82</v>
          </cell>
          <cell r="BD520">
            <v>6.98</v>
          </cell>
          <cell r="BE520">
            <v>1014.7439999999999</v>
          </cell>
        </row>
        <row r="521">
          <cell r="C521">
            <v>8214</v>
          </cell>
          <cell r="D521" t="str">
            <v>216 RUE SAINT MAUR</v>
          </cell>
          <cell r="E521" t="str">
            <v>216 rue Saint Maur</v>
          </cell>
          <cell r="F521">
            <v>75010</v>
          </cell>
          <cell r="G521" t="str">
            <v>PARIS</v>
          </cell>
          <cell r="H521">
            <v>1</v>
          </cell>
          <cell r="I521">
            <v>1</v>
          </cell>
          <cell r="J521">
            <v>5</v>
          </cell>
          <cell r="K521">
            <v>8</v>
          </cell>
          <cell r="L521">
            <v>1</v>
          </cell>
          <cell r="M521">
            <v>2</v>
          </cell>
          <cell r="N521">
            <v>0</v>
          </cell>
          <cell r="O521">
            <v>1388.4777000000001</v>
          </cell>
          <cell r="P521">
            <v>210.68099999999998</v>
          </cell>
          <cell r="Q521">
            <v>337.08959999999996</v>
          </cell>
          <cell r="Z521">
            <v>264</v>
          </cell>
          <cell r="AA521">
            <v>77</v>
          </cell>
          <cell r="AB521">
            <v>2277.2483000000002</v>
          </cell>
          <cell r="AC521">
            <v>127.58</v>
          </cell>
          <cell r="AF521">
            <v>1599.1587000000002</v>
          </cell>
          <cell r="AG521">
            <v>199.89</v>
          </cell>
          <cell r="AH521">
            <v>337.08959999999996</v>
          </cell>
          <cell r="AI521">
            <v>42.14</v>
          </cell>
          <cell r="AJ521">
            <v>0</v>
          </cell>
          <cell r="AK521" t="str">
            <v/>
          </cell>
          <cell r="AL521">
            <v>0</v>
          </cell>
          <cell r="AM521" t="str">
            <v/>
          </cell>
          <cell r="AN521">
            <v>341</v>
          </cell>
          <cell r="AO521">
            <v>42.63</v>
          </cell>
          <cell r="AP521">
            <v>2277.2483000000002</v>
          </cell>
          <cell r="AQ521">
            <v>0</v>
          </cell>
          <cell r="AS521">
            <v>1936.2483000000002</v>
          </cell>
          <cell r="AT521">
            <v>0</v>
          </cell>
          <cell r="AU521">
            <v>341</v>
          </cell>
          <cell r="AV521">
            <v>2277.2483000000002</v>
          </cell>
          <cell r="AW521">
            <v>0</v>
          </cell>
          <cell r="AY521">
            <v>484.06</v>
          </cell>
          <cell r="AZ521">
            <v>580.87</v>
          </cell>
          <cell r="BA521">
            <v>0</v>
          </cell>
          <cell r="BB521">
            <v>0</v>
          </cell>
          <cell r="BC521">
            <v>85.25</v>
          </cell>
          <cell r="BD521">
            <v>102.3</v>
          </cell>
          <cell r="BE521">
            <v>683.17199999999991</v>
          </cell>
        </row>
        <row r="522">
          <cell r="C522">
            <v>8215</v>
          </cell>
          <cell r="D522" t="str">
            <v>75 RUE PIXERECOURT</v>
          </cell>
          <cell r="E522" t="str">
            <v>75 rue Pixérécourt</v>
          </cell>
          <cell r="F522">
            <v>75020</v>
          </cell>
          <cell r="G522" t="str">
            <v>PARIS</v>
          </cell>
          <cell r="K522">
            <v>4</v>
          </cell>
          <cell r="N522">
            <v>0</v>
          </cell>
          <cell r="O522">
            <v>2420</v>
          </cell>
          <cell r="Q522">
            <v>836</v>
          </cell>
          <cell r="AB522">
            <v>3256</v>
          </cell>
          <cell r="AC522">
            <v>148</v>
          </cell>
          <cell r="AF522">
            <v>2420</v>
          </cell>
          <cell r="AG522">
            <v>605</v>
          </cell>
          <cell r="AH522">
            <v>836</v>
          </cell>
          <cell r="AI522">
            <v>209</v>
          </cell>
          <cell r="AJ522">
            <v>0</v>
          </cell>
          <cell r="AK522" t="str">
            <v/>
          </cell>
          <cell r="AL522">
            <v>0</v>
          </cell>
          <cell r="AM522" t="str">
            <v/>
          </cell>
          <cell r="AN522">
            <v>0</v>
          </cell>
          <cell r="AO522" t="str">
            <v/>
          </cell>
          <cell r="AP522">
            <v>3256</v>
          </cell>
          <cell r="AQ522">
            <v>0</v>
          </cell>
          <cell r="AS522">
            <v>3256</v>
          </cell>
          <cell r="AT522">
            <v>0</v>
          </cell>
          <cell r="AU522">
            <v>0</v>
          </cell>
          <cell r="AV522">
            <v>3256</v>
          </cell>
          <cell r="AW522">
            <v>0</v>
          </cell>
          <cell r="AY522">
            <v>271.33</v>
          </cell>
          <cell r="BA522">
            <v>0</v>
          </cell>
          <cell r="BC522">
            <v>0</v>
          </cell>
          <cell r="BE522">
            <v>271.33</v>
          </cell>
        </row>
        <row r="523">
          <cell r="C523">
            <v>8216</v>
          </cell>
          <cell r="D523" t="str">
            <v>71 RUE DES HAIES</v>
          </cell>
          <cell r="E523" t="str">
            <v>71 rue des haies</v>
          </cell>
          <cell r="F523">
            <v>75020</v>
          </cell>
          <cell r="G523" t="str">
            <v>PARIS</v>
          </cell>
          <cell r="K523">
            <v>6</v>
          </cell>
          <cell r="N523">
            <v>0</v>
          </cell>
          <cell r="O523">
            <v>1477.98</v>
          </cell>
          <cell r="Q523">
            <v>1258.42</v>
          </cell>
          <cell r="AB523">
            <v>2736.4</v>
          </cell>
          <cell r="AC523">
            <v>169</v>
          </cell>
          <cell r="AF523">
            <v>1477.98</v>
          </cell>
          <cell r="AG523">
            <v>246.33</v>
          </cell>
          <cell r="AH523">
            <v>1258.42</v>
          </cell>
          <cell r="AI523">
            <v>209.74</v>
          </cell>
          <cell r="AJ523">
            <v>0</v>
          </cell>
          <cell r="AK523" t="str">
            <v/>
          </cell>
          <cell r="AL523">
            <v>0</v>
          </cell>
          <cell r="AM523" t="str">
            <v/>
          </cell>
          <cell r="AN523">
            <v>0</v>
          </cell>
          <cell r="AO523" t="str">
            <v/>
          </cell>
          <cell r="AP523">
            <v>2736.4</v>
          </cell>
          <cell r="AQ523">
            <v>0</v>
          </cell>
          <cell r="AS523">
            <v>2736.4</v>
          </cell>
          <cell r="AT523">
            <v>0</v>
          </cell>
          <cell r="AU523">
            <v>0</v>
          </cell>
          <cell r="AV523">
            <v>2736.4</v>
          </cell>
          <cell r="AW523">
            <v>0</v>
          </cell>
          <cell r="AY523">
            <v>228.03</v>
          </cell>
          <cell r="BA523">
            <v>0</v>
          </cell>
          <cell r="BC523">
            <v>0</v>
          </cell>
          <cell r="BE523">
            <v>228.03</v>
          </cell>
        </row>
        <row r="524">
          <cell r="C524">
            <v>8218</v>
          </cell>
          <cell r="D524" t="str">
            <v>2 PASSAGE DAGORNO</v>
          </cell>
          <cell r="E524" t="str">
            <v>2 passage Dagorno // 100 rue des Haies</v>
          </cell>
          <cell r="F524">
            <v>75020</v>
          </cell>
          <cell r="G524" t="str">
            <v>PARIS</v>
          </cell>
          <cell r="K524">
            <v>6</v>
          </cell>
          <cell r="N524">
            <v>0</v>
          </cell>
          <cell r="O524">
            <v>1477.98</v>
          </cell>
          <cell r="Q524">
            <v>1258.42</v>
          </cell>
          <cell r="AB524">
            <v>2736.4</v>
          </cell>
          <cell r="AC524">
            <v>169</v>
          </cell>
          <cell r="AF524">
            <v>1477.98</v>
          </cell>
          <cell r="AG524">
            <v>246.33</v>
          </cell>
          <cell r="AH524">
            <v>1258.42</v>
          </cell>
          <cell r="AI524">
            <v>209.74</v>
          </cell>
          <cell r="AJ524">
            <v>0</v>
          </cell>
          <cell r="AK524" t="str">
            <v/>
          </cell>
          <cell r="AL524">
            <v>0</v>
          </cell>
          <cell r="AM524" t="str">
            <v/>
          </cell>
          <cell r="AN524">
            <v>0</v>
          </cell>
          <cell r="AO524" t="str">
            <v/>
          </cell>
          <cell r="AP524">
            <v>2736.4</v>
          </cell>
          <cell r="AQ524">
            <v>0</v>
          </cell>
          <cell r="AS524">
            <v>2736.4</v>
          </cell>
          <cell r="AT524">
            <v>0</v>
          </cell>
          <cell r="AU524">
            <v>0</v>
          </cell>
          <cell r="AV524">
            <v>2736.4</v>
          </cell>
          <cell r="AW524">
            <v>0</v>
          </cell>
          <cell r="AY524">
            <v>228.03</v>
          </cell>
          <cell r="BA524">
            <v>0</v>
          </cell>
          <cell r="BC524">
            <v>0</v>
          </cell>
          <cell r="BE524">
            <v>228.03</v>
          </cell>
        </row>
        <row r="525">
          <cell r="C525">
            <v>8221</v>
          </cell>
          <cell r="D525" t="str">
            <v>1/11 RUE CAILLIE</v>
          </cell>
          <cell r="E525" t="str">
            <v>1-11 rue Caillie</v>
          </cell>
          <cell r="F525">
            <v>75018</v>
          </cell>
          <cell r="G525" t="str">
            <v>PARIS</v>
          </cell>
          <cell r="H525">
            <v>3</v>
          </cell>
          <cell r="I525">
            <v>3</v>
          </cell>
          <cell r="J525">
            <v>3</v>
          </cell>
          <cell r="K525">
            <v>26</v>
          </cell>
          <cell r="L525">
            <v>0</v>
          </cell>
          <cell r="M525">
            <v>5</v>
          </cell>
          <cell r="N525">
            <v>0</v>
          </cell>
          <cell r="O525">
            <v>0</v>
          </cell>
          <cell r="Q525">
            <v>2126.1511423550091</v>
          </cell>
          <cell r="AA525">
            <v>73.3</v>
          </cell>
          <cell r="AB525">
            <v>2199.4511423550093</v>
          </cell>
          <cell r="AC525">
            <v>450.84</v>
          </cell>
          <cell r="AF525">
            <v>0</v>
          </cell>
          <cell r="AG525" t="str">
            <v/>
          </cell>
          <cell r="AH525">
            <v>2126.1511423550091</v>
          </cell>
          <cell r="AI525">
            <v>81.78</v>
          </cell>
          <cell r="AJ525">
            <v>0</v>
          </cell>
          <cell r="AK525" t="str">
            <v/>
          </cell>
          <cell r="AL525">
            <v>0</v>
          </cell>
          <cell r="AM525" t="str">
            <v/>
          </cell>
          <cell r="AN525">
            <v>73.3</v>
          </cell>
          <cell r="AO525">
            <v>2.82</v>
          </cell>
          <cell r="AP525">
            <v>2199.4511423550093</v>
          </cell>
          <cell r="AQ525">
            <v>0</v>
          </cell>
          <cell r="AS525">
            <v>2189.0976966759231</v>
          </cell>
          <cell r="AT525">
            <v>0</v>
          </cell>
          <cell r="AU525">
            <v>75.470110270999996</v>
          </cell>
          <cell r="AV525">
            <v>2264.5678069469232</v>
          </cell>
          <cell r="AW525">
            <v>65.116664591913832</v>
          </cell>
          <cell r="AY525">
            <v>547.27</v>
          </cell>
          <cell r="AZ525">
            <v>656.72</v>
          </cell>
          <cell r="BA525">
            <v>0</v>
          </cell>
          <cell r="BB525">
            <v>0</v>
          </cell>
          <cell r="BC525">
            <v>18.87</v>
          </cell>
          <cell r="BD525">
            <v>22.64</v>
          </cell>
          <cell r="BE525">
            <v>679.36799999999994</v>
          </cell>
        </row>
        <row r="526">
          <cell r="C526">
            <v>8224</v>
          </cell>
          <cell r="D526" t="str">
            <v>BEAUREGARD 3</v>
          </cell>
          <cell r="E526" t="str">
            <v>2 avenue des Etangs</v>
          </cell>
          <cell r="F526">
            <v>78170</v>
          </cell>
          <cell r="G526" t="str">
            <v>LA CELLE SAINT CLOUD</v>
          </cell>
          <cell r="K526">
            <v>17</v>
          </cell>
          <cell r="O526">
            <v>2619.54</v>
          </cell>
          <cell r="Q526">
            <v>462.27</v>
          </cell>
          <cell r="S526">
            <v>135.36000000000001</v>
          </cell>
          <cell r="V526">
            <v>426.96</v>
          </cell>
          <cell r="W526">
            <v>204.9</v>
          </cell>
          <cell r="X526">
            <v>48.01</v>
          </cell>
          <cell r="Y526">
            <v>44.02</v>
          </cell>
          <cell r="Z526">
            <v>202.7</v>
          </cell>
          <cell r="AA526">
            <v>27.01</v>
          </cell>
          <cell r="AB526">
            <v>4170.7700000000004</v>
          </cell>
          <cell r="AC526">
            <v>0</v>
          </cell>
          <cell r="AF526">
            <v>2619.54</v>
          </cell>
          <cell r="AG526">
            <v>154.09</v>
          </cell>
          <cell r="AH526">
            <v>462.27</v>
          </cell>
          <cell r="AI526">
            <v>27.19</v>
          </cell>
          <cell r="AJ526">
            <v>0</v>
          </cell>
          <cell r="AK526" t="str">
            <v/>
          </cell>
          <cell r="AL526">
            <v>135.36000000000001</v>
          </cell>
          <cell r="AM526" t="e">
            <v>#DIV/0!</v>
          </cell>
          <cell r="AN526">
            <v>953.59999999999991</v>
          </cell>
          <cell r="AO526">
            <v>56.09</v>
          </cell>
          <cell r="AP526">
            <v>4170.7700000000004</v>
          </cell>
          <cell r="AQ526">
            <v>0</v>
          </cell>
          <cell r="AS526">
            <v>3138.6200855400002</v>
          </cell>
          <cell r="AT526">
            <v>137.85522624000004</v>
          </cell>
          <cell r="AU526">
            <v>971.17866239999989</v>
          </cell>
          <cell r="AV526">
            <v>4247.6539741799998</v>
          </cell>
          <cell r="AW526">
            <v>76.883974179999313</v>
          </cell>
          <cell r="AY526">
            <v>784.66</v>
          </cell>
          <cell r="AZ526">
            <v>941.59</v>
          </cell>
          <cell r="BA526">
            <v>34.46</v>
          </cell>
          <cell r="BB526">
            <v>41.35</v>
          </cell>
          <cell r="BC526">
            <v>242.79</v>
          </cell>
          <cell r="BD526">
            <v>291.35000000000002</v>
          </cell>
          <cell r="BE526">
            <v>1274.2920000000001</v>
          </cell>
        </row>
        <row r="527">
          <cell r="C527">
            <v>8225</v>
          </cell>
          <cell r="D527" t="str">
            <v>3/11 PASSAGE FREQUEL</v>
          </cell>
          <cell r="E527" t="str">
            <v>3-11 passage Fréquel</v>
          </cell>
          <cell r="F527">
            <v>75020</v>
          </cell>
          <cell r="G527" t="str">
            <v>PARIS</v>
          </cell>
          <cell r="K527">
            <v>17</v>
          </cell>
          <cell r="N527">
            <v>0</v>
          </cell>
          <cell r="O527">
            <v>5569.2</v>
          </cell>
          <cell r="Q527">
            <v>1297.44</v>
          </cell>
          <cell r="AB527">
            <v>6866.6399999999994</v>
          </cell>
          <cell r="AC527">
            <v>364</v>
          </cell>
          <cell r="AF527">
            <v>5569.2</v>
          </cell>
          <cell r="AG527">
            <v>327.60000000000002</v>
          </cell>
          <cell r="AH527">
            <v>1297.44</v>
          </cell>
          <cell r="AI527">
            <v>76.319999999999993</v>
          </cell>
          <cell r="AJ527">
            <v>0</v>
          </cell>
          <cell r="AK527" t="str">
            <v/>
          </cell>
          <cell r="AL527">
            <v>0</v>
          </cell>
          <cell r="AM527" t="str">
            <v/>
          </cell>
          <cell r="AN527">
            <v>0</v>
          </cell>
          <cell r="AO527" t="str">
            <v/>
          </cell>
          <cell r="AP527">
            <v>6866.6399999999994</v>
          </cell>
          <cell r="AQ527">
            <v>0</v>
          </cell>
          <cell r="AS527">
            <v>6866.6399999999994</v>
          </cell>
          <cell r="AT527">
            <v>0</v>
          </cell>
          <cell r="AU527">
            <v>0</v>
          </cell>
          <cell r="AV527">
            <v>6866.6399999999994</v>
          </cell>
          <cell r="AW527">
            <v>0</v>
          </cell>
          <cell r="AY527">
            <v>572.22</v>
          </cell>
          <cell r="BA527">
            <v>0</v>
          </cell>
          <cell r="BC527">
            <v>0</v>
          </cell>
          <cell r="BE527">
            <v>572.22</v>
          </cell>
        </row>
        <row r="528">
          <cell r="C528">
            <v>8227</v>
          </cell>
          <cell r="D528" t="str">
            <v>3 PASSAGE DE LA BRIE</v>
          </cell>
          <cell r="E528" t="str">
            <v>3 passage de la Brie</v>
          </cell>
          <cell r="F528">
            <v>75019</v>
          </cell>
          <cell r="G528" t="str">
            <v>PARIS</v>
          </cell>
          <cell r="K528">
            <v>5</v>
          </cell>
          <cell r="N528">
            <v>0</v>
          </cell>
          <cell r="O528">
            <v>2128.5</v>
          </cell>
          <cell r="Q528">
            <v>1505</v>
          </cell>
          <cell r="AB528">
            <v>3633.5</v>
          </cell>
          <cell r="AC528">
            <v>169</v>
          </cell>
          <cell r="AF528">
            <v>2128.5</v>
          </cell>
          <cell r="AG528">
            <v>425.7</v>
          </cell>
          <cell r="AH528">
            <v>1505</v>
          </cell>
          <cell r="AI528">
            <v>301</v>
          </cell>
          <cell r="AJ528">
            <v>0</v>
          </cell>
          <cell r="AK528" t="str">
            <v/>
          </cell>
          <cell r="AL528">
            <v>0</v>
          </cell>
          <cell r="AM528" t="str">
            <v/>
          </cell>
          <cell r="AN528">
            <v>0</v>
          </cell>
          <cell r="AO528" t="str">
            <v/>
          </cell>
          <cell r="AP528">
            <v>3633.5</v>
          </cell>
          <cell r="AQ528">
            <v>0</v>
          </cell>
          <cell r="AS528">
            <v>3633.5</v>
          </cell>
          <cell r="AT528">
            <v>0</v>
          </cell>
          <cell r="AU528">
            <v>0</v>
          </cell>
          <cell r="AV528">
            <v>3633.5</v>
          </cell>
          <cell r="AW528">
            <v>0</v>
          </cell>
          <cell r="AY528">
            <v>302.79000000000002</v>
          </cell>
          <cell r="BA528">
            <v>0</v>
          </cell>
          <cell r="BC528">
            <v>0</v>
          </cell>
          <cell r="BE528">
            <v>302.79000000000002</v>
          </cell>
        </row>
        <row r="529">
          <cell r="C529">
            <v>8229</v>
          </cell>
          <cell r="D529" t="str">
            <v>60 RUE RIQUET</v>
          </cell>
          <cell r="E529" t="str">
            <v>60 rue Riquet</v>
          </cell>
          <cell r="F529">
            <v>75019</v>
          </cell>
          <cell r="G529" t="str">
            <v>PARIS</v>
          </cell>
          <cell r="H529">
            <v>2</v>
          </cell>
          <cell r="I529">
            <v>1</v>
          </cell>
          <cell r="J529" t="str">
            <v>4+2</v>
          </cell>
          <cell r="K529">
            <v>13</v>
          </cell>
          <cell r="L529">
            <v>1</v>
          </cell>
          <cell r="M529">
            <v>3</v>
          </cell>
          <cell r="N529">
            <v>0</v>
          </cell>
          <cell r="O529">
            <v>2282.2116903633491</v>
          </cell>
          <cell r="P529">
            <v>193.45971563981041</v>
          </cell>
          <cell r="Q529">
            <v>2123.5387045813586</v>
          </cell>
          <cell r="AA529">
            <v>36.700000000000003</v>
          </cell>
          <cell r="AB529">
            <v>4635.9101105845175</v>
          </cell>
          <cell r="AC529">
            <v>250.42</v>
          </cell>
          <cell r="AF529">
            <v>2475.6714060031595</v>
          </cell>
          <cell r="AG529">
            <v>190.44</v>
          </cell>
          <cell r="AH529">
            <v>2123.5387045813586</v>
          </cell>
          <cell r="AI529">
            <v>163.35</v>
          </cell>
          <cell r="AJ529">
            <v>0</v>
          </cell>
          <cell r="AK529" t="str">
            <v/>
          </cell>
          <cell r="AL529">
            <v>0</v>
          </cell>
          <cell r="AM529" t="str">
            <v/>
          </cell>
          <cell r="AN529">
            <v>36.700000000000003</v>
          </cell>
          <cell r="AO529">
            <v>2.82</v>
          </cell>
          <cell r="AP529">
            <v>4635.9101105845175</v>
          </cell>
          <cell r="AQ529">
            <v>0</v>
          </cell>
          <cell r="AS529">
            <v>4735.3737272211683</v>
          </cell>
          <cell r="AT529">
            <v>0</v>
          </cell>
          <cell r="AU529">
            <v>37.786535428999997</v>
          </cell>
          <cell r="AV529">
            <v>4773.1602626501681</v>
          </cell>
          <cell r="AW529">
            <v>137.25015206565058</v>
          </cell>
          <cell r="AY529">
            <v>1183.8399999999999</v>
          </cell>
          <cell r="AZ529">
            <v>1420.61</v>
          </cell>
          <cell r="BA529">
            <v>0</v>
          </cell>
          <cell r="BB529">
            <v>0</v>
          </cell>
          <cell r="BC529">
            <v>9.4499999999999993</v>
          </cell>
          <cell r="BD529">
            <v>11.34</v>
          </cell>
          <cell r="BE529">
            <v>1431.9479999999999</v>
          </cell>
        </row>
        <row r="530">
          <cell r="C530">
            <v>8230</v>
          </cell>
          <cell r="D530" t="str">
            <v>66 RUE PETIT</v>
          </cell>
          <cell r="E530" t="str">
            <v>66 rue Petit // 63 rue d'Hautpoul</v>
          </cell>
          <cell r="F530">
            <v>75019</v>
          </cell>
          <cell r="G530" t="str">
            <v>PARIS</v>
          </cell>
          <cell r="K530">
            <v>9</v>
          </cell>
          <cell r="N530">
            <v>0</v>
          </cell>
          <cell r="O530">
            <v>2322</v>
          </cell>
          <cell r="Q530">
            <v>3096</v>
          </cell>
          <cell r="AB530">
            <v>5418</v>
          </cell>
          <cell r="AC530">
            <v>252</v>
          </cell>
          <cell r="AF530">
            <v>2322</v>
          </cell>
          <cell r="AG530">
            <v>258</v>
          </cell>
          <cell r="AH530">
            <v>3096</v>
          </cell>
          <cell r="AI530">
            <v>344</v>
          </cell>
          <cell r="AJ530">
            <v>0</v>
          </cell>
          <cell r="AK530" t="str">
            <v/>
          </cell>
          <cell r="AL530">
            <v>0</v>
          </cell>
          <cell r="AM530" t="str">
            <v/>
          </cell>
          <cell r="AN530">
            <v>0</v>
          </cell>
          <cell r="AO530" t="str">
            <v/>
          </cell>
          <cell r="AP530">
            <v>5418</v>
          </cell>
          <cell r="AQ530">
            <v>0</v>
          </cell>
          <cell r="AS530">
            <v>5418</v>
          </cell>
          <cell r="AT530">
            <v>0</v>
          </cell>
          <cell r="AU530">
            <v>0</v>
          </cell>
          <cell r="AV530">
            <v>5418</v>
          </cell>
          <cell r="AW530">
            <v>0</v>
          </cell>
          <cell r="AY530">
            <v>451.5</v>
          </cell>
          <cell r="BA530">
            <v>0</v>
          </cell>
          <cell r="BC530">
            <v>0</v>
          </cell>
          <cell r="BE530">
            <v>451.5</v>
          </cell>
        </row>
        <row r="531">
          <cell r="C531">
            <v>8232</v>
          </cell>
          <cell r="D531" t="str">
            <v>57-57 BIS RUE DE PAJOL</v>
          </cell>
          <cell r="E531" t="str">
            <v>57-57 bis rue de Pajol</v>
          </cell>
          <cell r="F531">
            <v>75018</v>
          </cell>
          <cell r="G531" t="str">
            <v>PARIS</v>
          </cell>
          <cell r="H531">
            <v>1</v>
          </cell>
          <cell r="I531">
            <v>1</v>
          </cell>
          <cell r="J531">
            <v>6</v>
          </cell>
          <cell r="K531">
            <v>10</v>
          </cell>
          <cell r="L531">
            <v>1</v>
          </cell>
          <cell r="M531">
            <v>1</v>
          </cell>
          <cell r="N531">
            <v>0</v>
          </cell>
          <cell r="O531">
            <v>2035.1481736733288</v>
          </cell>
          <cell r="P531">
            <v>140.66161268090971</v>
          </cell>
          <cell r="Q531">
            <v>1473.8111647139906</v>
          </cell>
          <cell r="AA531">
            <v>28.2</v>
          </cell>
          <cell r="AB531">
            <v>3677.8209510682291</v>
          </cell>
          <cell r="AC531">
            <v>200.21</v>
          </cell>
          <cell r="AF531">
            <v>2175.8097863542384</v>
          </cell>
          <cell r="AG531">
            <v>217.58</v>
          </cell>
          <cell r="AH531">
            <v>1473.8111647139906</v>
          </cell>
          <cell r="AI531">
            <v>147.38</v>
          </cell>
          <cell r="AJ531">
            <v>0</v>
          </cell>
          <cell r="AK531" t="str">
            <v/>
          </cell>
          <cell r="AL531">
            <v>0</v>
          </cell>
          <cell r="AM531" t="str">
            <v/>
          </cell>
          <cell r="AN531">
            <v>28.2</v>
          </cell>
          <cell r="AO531">
            <v>2.82</v>
          </cell>
          <cell r="AP531">
            <v>3677.8209510682291</v>
          </cell>
          <cell r="AQ531">
            <v>0</v>
          </cell>
          <cell r="AS531">
            <v>3757.6711544948312</v>
          </cell>
          <cell r="AT531">
            <v>0</v>
          </cell>
          <cell r="AU531">
            <v>29.034885533999997</v>
          </cell>
          <cell r="AV531">
            <v>3786.706040028831</v>
          </cell>
          <cell r="AW531">
            <v>108.88508896060193</v>
          </cell>
          <cell r="AY531">
            <v>939.42</v>
          </cell>
          <cell r="AZ531">
            <v>1127.3</v>
          </cell>
          <cell r="BA531">
            <v>0</v>
          </cell>
          <cell r="BB531">
            <v>0</v>
          </cell>
          <cell r="BC531">
            <v>7.26</v>
          </cell>
          <cell r="BD531">
            <v>8.7100000000000009</v>
          </cell>
          <cell r="BE531">
            <v>1136.0159999999998</v>
          </cell>
        </row>
        <row r="532">
          <cell r="C532">
            <v>8233</v>
          </cell>
          <cell r="D532" t="str">
            <v>2 RUE BOUCHARDON</v>
          </cell>
          <cell r="E532" t="str">
            <v>2 rue Bouchardon // 84 rue René Boulanger</v>
          </cell>
          <cell r="F532">
            <v>75010</v>
          </cell>
          <cell r="G532" t="str">
            <v>PARIS</v>
          </cell>
          <cell r="H532">
            <v>1</v>
          </cell>
          <cell r="I532">
            <v>1</v>
          </cell>
          <cell r="J532">
            <v>3</v>
          </cell>
          <cell r="K532">
            <v>11</v>
          </cell>
          <cell r="L532">
            <v>0</v>
          </cell>
          <cell r="M532">
            <v>2</v>
          </cell>
          <cell r="N532">
            <v>0</v>
          </cell>
          <cell r="Q532">
            <v>2845.44</v>
          </cell>
          <cell r="Z532">
            <v>264</v>
          </cell>
          <cell r="AA532">
            <v>77</v>
          </cell>
          <cell r="AB532">
            <v>3186.44</v>
          </cell>
          <cell r="AC532">
            <v>178.51</v>
          </cell>
          <cell r="AF532">
            <v>0</v>
          </cell>
          <cell r="AG532" t="str">
            <v/>
          </cell>
          <cell r="AH532">
            <v>2845.44</v>
          </cell>
          <cell r="AI532">
            <v>258.68</v>
          </cell>
          <cell r="AJ532">
            <v>0</v>
          </cell>
          <cell r="AK532" t="str">
            <v/>
          </cell>
          <cell r="AL532">
            <v>0</v>
          </cell>
          <cell r="AM532" t="str">
            <v/>
          </cell>
          <cell r="AN532">
            <v>341</v>
          </cell>
          <cell r="AO532">
            <v>31</v>
          </cell>
          <cell r="AP532">
            <v>3186.44</v>
          </cell>
          <cell r="AQ532">
            <v>0</v>
          </cell>
          <cell r="AS532">
            <v>2845.44</v>
          </cell>
          <cell r="AT532">
            <v>0</v>
          </cell>
          <cell r="AU532">
            <v>341</v>
          </cell>
          <cell r="AV532">
            <v>3186.44</v>
          </cell>
          <cell r="AW532">
            <v>0</v>
          </cell>
          <cell r="AY532">
            <v>711.36</v>
          </cell>
          <cell r="AZ532">
            <v>853.63</v>
          </cell>
          <cell r="BA532">
            <v>0</v>
          </cell>
          <cell r="BB532">
            <v>0</v>
          </cell>
          <cell r="BC532">
            <v>85.25</v>
          </cell>
          <cell r="BD532">
            <v>102.3</v>
          </cell>
          <cell r="BE532">
            <v>955.93200000000002</v>
          </cell>
        </row>
        <row r="533">
          <cell r="C533">
            <v>8234</v>
          </cell>
          <cell r="D533" t="str">
            <v>14-18 IMPASSE TRUILLOT</v>
          </cell>
          <cell r="E533" t="str">
            <v>14-18 impasse Truillot</v>
          </cell>
          <cell r="F533">
            <v>75011</v>
          </cell>
          <cell r="G533" t="str">
            <v>PARIS</v>
          </cell>
          <cell r="H533">
            <v>2</v>
          </cell>
          <cell r="I533">
            <v>2</v>
          </cell>
          <cell r="J533" t="str">
            <v>3+3</v>
          </cell>
          <cell r="K533">
            <v>14</v>
          </cell>
          <cell r="L533">
            <v>0</v>
          </cell>
          <cell r="M533">
            <v>2</v>
          </cell>
          <cell r="N533">
            <v>0</v>
          </cell>
          <cell r="O533">
            <v>2044.2083399999999</v>
          </cell>
          <cell r="Q533">
            <v>767.52</v>
          </cell>
          <cell r="Z533">
            <v>264</v>
          </cell>
          <cell r="AA533">
            <v>154</v>
          </cell>
          <cell r="AB533">
            <v>3229.7283399999997</v>
          </cell>
          <cell r="AC533">
            <v>180.94</v>
          </cell>
          <cell r="AF533">
            <v>2044.2083399999999</v>
          </cell>
          <cell r="AG533">
            <v>146.01</v>
          </cell>
          <cell r="AH533">
            <v>767.52</v>
          </cell>
          <cell r="AI533">
            <v>54.82</v>
          </cell>
          <cell r="AJ533">
            <v>0</v>
          </cell>
          <cell r="AK533" t="str">
            <v/>
          </cell>
          <cell r="AL533">
            <v>0</v>
          </cell>
          <cell r="AM533" t="str">
            <v/>
          </cell>
          <cell r="AN533">
            <v>418</v>
          </cell>
          <cell r="AO533">
            <v>29.86</v>
          </cell>
          <cell r="AP533">
            <v>3229.7283399999997</v>
          </cell>
          <cell r="AQ533">
            <v>0</v>
          </cell>
          <cell r="AS533">
            <v>2811.7283399999997</v>
          </cell>
          <cell r="AT533">
            <v>0</v>
          </cell>
          <cell r="AU533">
            <v>418</v>
          </cell>
          <cell r="AV533">
            <v>3229.7283399999997</v>
          </cell>
          <cell r="AW533">
            <v>0</v>
          </cell>
          <cell r="AY533">
            <v>702.93</v>
          </cell>
          <cell r="AZ533">
            <v>843.52</v>
          </cell>
          <cell r="BA533">
            <v>0</v>
          </cell>
          <cell r="BB533">
            <v>0</v>
          </cell>
          <cell r="BC533">
            <v>104.5</v>
          </cell>
          <cell r="BD533">
            <v>125.4</v>
          </cell>
          <cell r="BE533">
            <v>968.91599999999994</v>
          </cell>
        </row>
        <row r="534">
          <cell r="C534">
            <v>8236</v>
          </cell>
          <cell r="D534" t="str">
            <v>136-136 BIS RUE DU MONT CENIS</v>
          </cell>
          <cell r="E534" t="str">
            <v>136-136 bis rue Mont Cenis</v>
          </cell>
          <cell r="F534">
            <v>75018</v>
          </cell>
          <cell r="G534" t="str">
            <v>PARIS</v>
          </cell>
          <cell r="H534">
            <v>1</v>
          </cell>
          <cell r="I534">
            <v>1</v>
          </cell>
          <cell r="J534">
            <v>3</v>
          </cell>
          <cell r="K534">
            <v>3</v>
          </cell>
          <cell r="L534">
            <v>0</v>
          </cell>
          <cell r="M534">
            <v>2</v>
          </cell>
          <cell r="N534">
            <v>0</v>
          </cell>
          <cell r="O534">
            <v>1324.5753114382787</v>
          </cell>
          <cell r="Q534">
            <v>691.95922989807491</v>
          </cell>
          <cell r="AA534">
            <v>8.5</v>
          </cell>
          <cell r="AB534">
            <v>2025.0345413363536</v>
          </cell>
          <cell r="AC534">
            <v>125.03</v>
          </cell>
          <cell r="AF534">
            <v>1324.5753114382787</v>
          </cell>
          <cell r="AG534">
            <v>441.53</v>
          </cell>
          <cell r="AH534">
            <v>691.95922989807491</v>
          </cell>
          <cell r="AI534">
            <v>230.65</v>
          </cell>
          <cell r="AJ534">
            <v>0</v>
          </cell>
          <cell r="AK534" t="str">
            <v/>
          </cell>
          <cell r="AL534">
            <v>0</v>
          </cell>
          <cell r="AM534" t="str">
            <v/>
          </cell>
          <cell r="AN534">
            <v>8.5</v>
          </cell>
          <cell r="AO534">
            <v>2.83</v>
          </cell>
          <cell r="AP534">
            <v>2025.0345413363536</v>
          </cell>
          <cell r="AQ534">
            <v>0</v>
          </cell>
          <cell r="AS534">
            <v>2076.235800817667</v>
          </cell>
          <cell r="AT534">
            <v>0</v>
          </cell>
          <cell r="AU534">
            <v>8.7516498949999999</v>
          </cell>
          <cell r="AV534">
            <v>2084.9874507126669</v>
          </cell>
          <cell r="AW534">
            <v>59.952909376313301</v>
          </cell>
          <cell r="AY534">
            <v>519.05999999999995</v>
          </cell>
          <cell r="AZ534">
            <v>622.87</v>
          </cell>
          <cell r="BA534">
            <v>0</v>
          </cell>
          <cell r="BB534">
            <v>0</v>
          </cell>
          <cell r="BC534">
            <v>2.19</v>
          </cell>
          <cell r="BD534">
            <v>2.63</v>
          </cell>
          <cell r="BE534">
            <v>625.5</v>
          </cell>
        </row>
        <row r="535">
          <cell r="C535">
            <v>8237</v>
          </cell>
          <cell r="D535" t="str">
            <v>17-19 RUE DES ORTEAUX</v>
          </cell>
          <cell r="E535" t="str">
            <v>17-19 rue des Orteaux</v>
          </cell>
          <cell r="F535">
            <v>75020</v>
          </cell>
          <cell r="G535" t="str">
            <v>PARIS</v>
          </cell>
          <cell r="H535">
            <v>3</v>
          </cell>
          <cell r="I535">
            <v>3</v>
          </cell>
          <cell r="J535" t="str">
            <v>3+5+2</v>
          </cell>
          <cell r="K535">
            <v>20</v>
          </cell>
          <cell r="L535">
            <v>1</v>
          </cell>
          <cell r="M535">
            <v>2</v>
          </cell>
          <cell r="N535">
            <v>17</v>
          </cell>
          <cell r="O535">
            <v>3100.7159999999999</v>
          </cell>
          <cell r="Q535">
            <v>936</v>
          </cell>
          <cell r="S535">
            <v>293.76</v>
          </cell>
          <cell r="Z535">
            <v>528</v>
          </cell>
          <cell r="AA535">
            <v>231</v>
          </cell>
          <cell r="AB535">
            <v>5089.4759999999997</v>
          </cell>
          <cell r="AC535">
            <v>285.12</v>
          </cell>
          <cell r="AF535">
            <v>3100.7159999999999</v>
          </cell>
          <cell r="AG535">
            <v>155.04</v>
          </cell>
          <cell r="AH535">
            <v>936</v>
          </cell>
          <cell r="AI535">
            <v>46.8</v>
          </cell>
          <cell r="AJ535">
            <v>0</v>
          </cell>
          <cell r="AK535" t="str">
            <v/>
          </cell>
          <cell r="AL535">
            <v>293.76</v>
          </cell>
          <cell r="AM535">
            <v>17.28</v>
          </cell>
          <cell r="AN535">
            <v>759</v>
          </cell>
          <cell r="AO535">
            <v>37.950000000000003</v>
          </cell>
          <cell r="AP535">
            <v>5089.4759999999997</v>
          </cell>
          <cell r="AQ535">
            <v>0</v>
          </cell>
          <cell r="AS535">
            <v>4036.7159999999999</v>
          </cell>
          <cell r="AT535">
            <v>293.76</v>
          </cell>
          <cell r="AU535">
            <v>759</v>
          </cell>
          <cell r="AV535">
            <v>5089.4759999999997</v>
          </cell>
          <cell r="AW535">
            <v>0</v>
          </cell>
          <cell r="AY535">
            <v>1009.18</v>
          </cell>
          <cell r="AZ535">
            <v>1211.02</v>
          </cell>
          <cell r="BA535">
            <v>73.44</v>
          </cell>
          <cell r="BB535">
            <v>88.13</v>
          </cell>
          <cell r="BC535">
            <v>189.75</v>
          </cell>
          <cell r="BD535">
            <v>227.7</v>
          </cell>
          <cell r="BE535">
            <v>1526.8439999999998</v>
          </cell>
        </row>
        <row r="536">
          <cell r="C536">
            <v>8238</v>
          </cell>
          <cell r="D536" t="str">
            <v>25-27 RUE DES ORTEAUX</v>
          </cell>
          <cell r="E536" t="str">
            <v>25-27 RUE DES ORTEAUX</v>
          </cell>
          <cell r="F536">
            <v>75020</v>
          </cell>
          <cell r="G536" t="str">
            <v>PARIS</v>
          </cell>
          <cell r="K536">
            <v>21</v>
          </cell>
          <cell r="N536">
            <v>0</v>
          </cell>
          <cell r="O536">
            <v>12457.02</v>
          </cell>
          <cell r="Q536">
            <v>3088.04</v>
          </cell>
          <cell r="AB536">
            <v>15545.060000000001</v>
          </cell>
          <cell r="AC536">
            <v>696</v>
          </cell>
          <cell r="AF536">
            <v>12457.02</v>
          </cell>
          <cell r="AG536">
            <v>593.19000000000005</v>
          </cell>
          <cell r="AH536">
            <v>3088.04</v>
          </cell>
          <cell r="AI536">
            <v>147.05000000000001</v>
          </cell>
          <cell r="AJ536">
            <v>0</v>
          </cell>
          <cell r="AK536" t="str">
            <v/>
          </cell>
          <cell r="AL536">
            <v>0</v>
          </cell>
          <cell r="AM536" t="str">
            <v/>
          </cell>
          <cell r="AN536">
            <v>0</v>
          </cell>
          <cell r="AO536" t="str">
            <v/>
          </cell>
          <cell r="AP536">
            <v>15545.060000000001</v>
          </cell>
          <cell r="AQ536">
            <v>0</v>
          </cell>
          <cell r="AS536">
            <v>15545.060000000001</v>
          </cell>
          <cell r="AT536">
            <v>0</v>
          </cell>
          <cell r="AU536">
            <v>0</v>
          </cell>
          <cell r="AV536">
            <v>15545.060000000001</v>
          </cell>
          <cell r="AW536">
            <v>0</v>
          </cell>
          <cell r="AY536">
            <v>1295.42</v>
          </cell>
          <cell r="BA536">
            <v>0</v>
          </cell>
          <cell r="BC536">
            <v>0</v>
          </cell>
          <cell r="BE536">
            <v>1295.42</v>
          </cell>
        </row>
        <row r="537">
          <cell r="C537">
            <v>8239</v>
          </cell>
          <cell r="D537" t="str">
            <v>37/39 RUE DES ORTEAUX</v>
          </cell>
          <cell r="E537" t="str">
            <v>37-39 rue des Orteaux</v>
          </cell>
          <cell r="F537">
            <v>75020</v>
          </cell>
          <cell r="G537" t="str">
            <v>PARIS</v>
          </cell>
          <cell r="K537">
            <v>10</v>
          </cell>
          <cell r="N537">
            <v>0</v>
          </cell>
          <cell r="O537">
            <v>3974.18</v>
          </cell>
          <cell r="Q537">
            <v>2012.13</v>
          </cell>
          <cell r="AB537">
            <v>5986.3099999999995</v>
          </cell>
          <cell r="AC537">
            <v>354</v>
          </cell>
          <cell r="AF537">
            <v>3974.18</v>
          </cell>
          <cell r="AG537">
            <v>397.42</v>
          </cell>
          <cell r="AH537">
            <v>2012.13</v>
          </cell>
          <cell r="AI537">
            <v>201.21</v>
          </cell>
          <cell r="AJ537">
            <v>0</v>
          </cell>
          <cell r="AK537" t="str">
            <v/>
          </cell>
          <cell r="AL537">
            <v>0</v>
          </cell>
          <cell r="AM537" t="str">
            <v/>
          </cell>
          <cell r="AN537">
            <v>0</v>
          </cell>
          <cell r="AO537" t="str">
            <v/>
          </cell>
          <cell r="AP537">
            <v>5986.3099999999995</v>
          </cell>
          <cell r="AQ537">
            <v>0</v>
          </cell>
          <cell r="AS537">
            <v>5986.3099999999995</v>
          </cell>
          <cell r="AT537">
            <v>0</v>
          </cell>
          <cell r="AU537">
            <v>0</v>
          </cell>
          <cell r="AV537">
            <v>5986.3099999999995</v>
          </cell>
          <cell r="AW537">
            <v>0</v>
          </cell>
          <cell r="AY537">
            <v>498.86</v>
          </cell>
          <cell r="BA537">
            <v>0</v>
          </cell>
          <cell r="BC537">
            <v>0</v>
          </cell>
          <cell r="BE537">
            <v>498.86</v>
          </cell>
        </row>
        <row r="538">
          <cell r="C538">
            <v>8241</v>
          </cell>
          <cell r="D538" t="str">
            <v>5 &amp; 15 RUE LEO FRÄNKEL</v>
          </cell>
          <cell r="E538" t="str">
            <v>5 &amp; 15 rue Léo Fränkel</v>
          </cell>
          <cell r="F538">
            <v>75013</v>
          </cell>
          <cell r="G538" t="str">
            <v>PARIS</v>
          </cell>
          <cell r="H538">
            <v>3</v>
          </cell>
          <cell r="I538">
            <v>3</v>
          </cell>
          <cell r="J538" t="str">
            <v>8+7+6</v>
          </cell>
          <cell r="K538">
            <v>60</v>
          </cell>
          <cell r="L538">
            <v>3</v>
          </cell>
          <cell r="M538">
            <v>3</v>
          </cell>
          <cell r="N538">
            <v>50</v>
          </cell>
          <cell r="Q538">
            <v>6138.23</v>
          </cell>
          <cell r="R538">
            <v>1227.6500000000001</v>
          </cell>
          <cell r="S538">
            <v>902.02</v>
          </cell>
          <cell r="AA538">
            <v>103.428</v>
          </cell>
          <cell r="AB538">
            <v>8371.3279999999995</v>
          </cell>
          <cell r="AC538">
            <v>401.54</v>
          </cell>
          <cell r="AF538">
            <v>0</v>
          </cell>
          <cell r="AG538" t="str">
            <v/>
          </cell>
          <cell r="AH538">
            <v>7365.8799999999992</v>
          </cell>
          <cell r="AI538">
            <v>122.76</v>
          </cell>
          <cell r="AJ538">
            <v>0</v>
          </cell>
          <cell r="AK538" t="str">
            <v/>
          </cell>
          <cell r="AL538">
            <v>902.02</v>
          </cell>
          <cell r="AM538">
            <v>18.04</v>
          </cell>
          <cell r="AN538">
            <v>103.428</v>
          </cell>
          <cell r="AO538">
            <v>1.72</v>
          </cell>
          <cell r="AP538">
            <v>8371.3279999999995</v>
          </cell>
          <cell r="AQ538">
            <v>0</v>
          </cell>
          <cell r="AS538">
            <v>7365.8799999999992</v>
          </cell>
          <cell r="AT538">
            <v>902.02</v>
          </cell>
          <cell r="AU538">
            <v>103.428</v>
          </cell>
          <cell r="AV538">
            <v>8371.3279999999995</v>
          </cell>
          <cell r="AW538">
            <v>0</v>
          </cell>
          <cell r="AY538">
            <v>1841.47</v>
          </cell>
          <cell r="AZ538">
            <v>2209.7600000000002</v>
          </cell>
          <cell r="BA538">
            <v>225.51</v>
          </cell>
          <cell r="BB538">
            <v>270.61</v>
          </cell>
          <cell r="BC538">
            <v>25.86</v>
          </cell>
          <cell r="BD538">
            <v>31.03</v>
          </cell>
          <cell r="BE538">
            <v>2511.4079999999999</v>
          </cell>
        </row>
        <row r="539">
          <cell r="C539">
            <v>8243</v>
          </cell>
          <cell r="D539" t="str">
            <v>12 RUE JEAN MOINON</v>
          </cell>
          <cell r="E539" t="str">
            <v>12 rue Jean Moinon</v>
          </cell>
          <cell r="F539">
            <v>75010</v>
          </cell>
          <cell r="G539" t="str">
            <v>PARIS</v>
          </cell>
          <cell r="H539">
            <v>1</v>
          </cell>
          <cell r="I539">
            <v>1</v>
          </cell>
          <cell r="J539">
            <v>2</v>
          </cell>
          <cell r="K539">
            <v>4</v>
          </cell>
          <cell r="L539">
            <v>0</v>
          </cell>
          <cell r="M539">
            <v>1</v>
          </cell>
          <cell r="N539">
            <v>0</v>
          </cell>
          <cell r="O539">
            <v>1598.1140159999998</v>
          </cell>
          <cell r="Q539">
            <v>284.65343999999993</v>
          </cell>
          <cell r="Z539">
            <v>264</v>
          </cell>
          <cell r="AA539">
            <v>77</v>
          </cell>
          <cell r="AB539">
            <v>2223.7674559999996</v>
          </cell>
          <cell r="AC539">
            <v>124.58</v>
          </cell>
          <cell r="AF539">
            <v>1598.1140159999998</v>
          </cell>
          <cell r="AG539">
            <v>399.53</v>
          </cell>
          <cell r="AH539">
            <v>284.65343999999993</v>
          </cell>
          <cell r="AI539">
            <v>71.16</v>
          </cell>
          <cell r="AJ539">
            <v>0</v>
          </cell>
          <cell r="AK539" t="str">
            <v/>
          </cell>
          <cell r="AL539">
            <v>0</v>
          </cell>
          <cell r="AM539" t="str">
            <v/>
          </cell>
          <cell r="AN539">
            <v>341</v>
          </cell>
          <cell r="AO539">
            <v>85.25</v>
          </cell>
          <cell r="AP539">
            <v>2223.7674559999996</v>
          </cell>
          <cell r="AQ539">
            <v>0</v>
          </cell>
          <cell r="AS539">
            <v>1882.7674559999996</v>
          </cell>
          <cell r="AT539">
            <v>0</v>
          </cell>
          <cell r="AU539">
            <v>341</v>
          </cell>
          <cell r="AV539">
            <v>2223.7674559999996</v>
          </cell>
          <cell r="AW539">
            <v>0</v>
          </cell>
          <cell r="AY539">
            <v>470.69</v>
          </cell>
          <cell r="AZ539">
            <v>564.83000000000004</v>
          </cell>
          <cell r="BA539">
            <v>0</v>
          </cell>
          <cell r="BB539">
            <v>0</v>
          </cell>
          <cell r="BC539">
            <v>85.25</v>
          </cell>
          <cell r="BD539">
            <v>102.3</v>
          </cell>
          <cell r="BE539">
            <v>667.12800000000004</v>
          </cell>
        </row>
        <row r="540">
          <cell r="C540">
            <v>8244</v>
          </cell>
          <cell r="D540" t="str">
            <v>3-5-9 IMPASSE DUPUY</v>
          </cell>
          <cell r="E540" t="str">
            <v>3-5 impasse Dupuy // 9 impasse Dupuy</v>
          </cell>
          <cell r="F540">
            <v>75018</v>
          </cell>
          <cell r="G540" t="str">
            <v>PARIS</v>
          </cell>
          <cell r="H540">
            <v>2</v>
          </cell>
          <cell r="I540">
            <v>2</v>
          </cell>
          <cell r="J540" t="str">
            <v>2+2</v>
          </cell>
          <cell r="K540">
            <v>10</v>
          </cell>
          <cell r="L540">
            <v>0</v>
          </cell>
          <cell r="M540">
            <v>1</v>
          </cell>
          <cell r="N540">
            <v>0</v>
          </cell>
          <cell r="Q540">
            <v>2262.9629629629626</v>
          </cell>
          <cell r="AA540">
            <v>28.2</v>
          </cell>
          <cell r="AB540">
            <v>2291.1629629629624</v>
          </cell>
          <cell r="AC540">
            <v>123.7</v>
          </cell>
          <cell r="AF540">
            <v>0</v>
          </cell>
          <cell r="AG540" t="str">
            <v/>
          </cell>
          <cell r="AH540">
            <v>2262.9629629629626</v>
          </cell>
          <cell r="AI540">
            <v>226.3</v>
          </cell>
          <cell r="AJ540">
            <v>0</v>
          </cell>
          <cell r="AK540" t="str">
            <v/>
          </cell>
          <cell r="AL540">
            <v>0</v>
          </cell>
          <cell r="AM540" t="str">
            <v/>
          </cell>
          <cell r="AN540">
            <v>28.2</v>
          </cell>
          <cell r="AO540">
            <v>2.82</v>
          </cell>
          <cell r="AP540">
            <v>2291.1629629629624</v>
          </cell>
          <cell r="AQ540">
            <v>0</v>
          </cell>
          <cell r="AS540">
            <v>2329.9599502592587</v>
          </cell>
          <cell r="AT540">
            <v>0</v>
          </cell>
          <cell r="AU540">
            <v>29.034885533999997</v>
          </cell>
          <cell r="AV540">
            <v>2358.9948357932585</v>
          </cell>
          <cell r="AW540">
            <v>67.831872830296106</v>
          </cell>
          <cell r="AY540">
            <v>582.49</v>
          </cell>
          <cell r="AZ540">
            <v>698.99</v>
          </cell>
          <cell r="BA540">
            <v>0</v>
          </cell>
          <cell r="BB540">
            <v>0</v>
          </cell>
          <cell r="BC540">
            <v>7.26</v>
          </cell>
          <cell r="BD540">
            <v>8.7100000000000009</v>
          </cell>
          <cell r="BE540">
            <v>707.69999999999993</v>
          </cell>
        </row>
        <row r="541">
          <cell r="C541">
            <v>8245</v>
          </cell>
          <cell r="D541" t="str">
            <v>19 RUE DU NORD</v>
          </cell>
          <cell r="E541" t="str">
            <v>19 rue du Nord</v>
          </cell>
          <cell r="F541">
            <v>75018</v>
          </cell>
          <cell r="G541" t="str">
            <v>PARIS</v>
          </cell>
          <cell r="H541">
            <v>1</v>
          </cell>
          <cell r="I541">
            <v>1</v>
          </cell>
          <cell r="J541">
            <v>2</v>
          </cell>
          <cell r="K541">
            <v>3</v>
          </cell>
          <cell r="L541">
            <v>0</v>
          </cell>
          <cell r="M541">
            <v>2</v>
          </cell>
          <cell r="N541">
            <v>0</v>
          </cell>
          <cell r="O541">
            <v>0</v>
          </cell>
          <cell r="Q541">
            <v>0</v>
          </cell>
          <cell r="AA541">
            <v>0</v>
          </cell>
          <cell r="AB541">
            <v>0</v>
          </cell>
          <cell r="AC541">
            <v>0</v>
          </cell>
          <cell r="AF541">
            <v>0</v>
          </cell>
          <cell r="AG541" t="str">
            <v/>
          </cell>
          <cell r="AH541">
            <v>0</v>
          </cell>
          <cell r="AI541" t="str">
            <v/>
          </cell>
          <cell r="AJ541">
            <v>0</v>
          </cell>
          <cell r="AK541" t="str">
            <v/>
          </cell>
          <cell r="AL541">
            <v>0</v>
          </cell>
          <cell r="AM541" t="str">
            <v/>
          </cell>
          <cell r="AN541">
            <v>0</v>
          </cell>
          <cell r="AO541" t="str">
            <v/>
          </cell>
          <cell r="AP541">
            <v>0</v>
          </cell>
          <cell r="AQ541">
            <v>0</v>
          </cell>
          <cell r="AS541">
            <v>0</v>
          </cell>
          <cell r="AT541">
            <v>0</v>
          </cell>
          <cell r="AU541">
            <v>0</v>
          </cell>
          <cell r="AV541">
            <v>0</v>
          </cell>
          <cell r="AW541">
            <v>0</v>
          </cell>
          <cell r="AY541">
            <v>0</v>
          </cell>
          <cell r="AZ541">
            <v>0</v>
          </cell>
          <cell r="BA541">
            <v>0</v>
          </cell>
          <cell r="BB541">
            <v>0</v>
          </cell>
          <cell r="BC541">
            <v>0</v>
          </cell>
          <cell r="BD541">
            <v>0</v>
          </cell>
          <cell r="BE541">
            <v>0</v>
          </cell>
        </row>
        <row r="542">
          <cell r="C542">
            <v>8246</v>
          </cell>
          <cell r="D542" t="str">
            <v>94 RUE PHILIPPE DE GIRARD</v>
          </cell>
          <cell r="E542" t="str">
            <v>94 rue Philippe de Girard</v>
          </cell>
          <cell r="F542">
            <v>75018</v>
          </cell>
          <cell r="G542" t="str">
            <v>PARIS</v>
          </cell>
          <cell r="H542">
            <v>2</v>
          </cell>
          <cell r="I542">
            <v>1</v>
          </cell>
          <cell r="J542" t="str">
            <v>5+3</v>
          </cell>
          <cell r="K542">
            <v>30</v>
          </cell>
          <cell r="L542">
            <v>2</v>
          </cell>
          <cell r="M542">
            <v>2</v>
          </cell>
          <cell r="N542">
            <v>14</v>
          </cell>
          <cell r="Q542">
            <v>5376.8</v>
          </cell>
          <cell r="S542">
            <v>800.8</v>
          </cell>
          <cell r="AA542">
            <v>84.6</v>
          </cell>
          <cell r="AB542">
            <v>6262.2000000000007</v>
          </cell>
          <cell r="AC542">
            <v>300</v>
          </cell>
          <cell r="AF542">
            <v>0</v>
          </cell>
          <cell r="AG542" t="str">
            <v/>
          </cell>
          <cell r="AH542">
            <v>5376.8</v>
          </cell>
          <cell r="AI542">
            <v>179.23</v>
          </cell>
          <cell r="AJ542">
            <v>0</v>
          </cell>
          <cell r="AK542" t="str">
            <v/>
          </cell>
          <cell r="AL542">
            <v>800.8</v>
          </cell>
          <cell r="AM542">
            <v>57.2</v>
          </cell>
          <cell r="AN542">
            <v>84.6</v>
          </cell>
          <cell r="AO542">
            <v>2.82</v>
          </cell>
          <cell r="AP542">
            <v>6262.2000000000007</v>
          </cell>
          <cell r="AQ542">
            <v>0</v>
          </cell>
          <cell r="AS542">
            <v>5535.984841816</v>
          </cell>
          <cell r="AT542">
            <v>824.5083806959999</v>
          </cell>
          <cell r="AU542">
            <v>87.104656601999991</v>
          </cell>
          <cell r="AV542">
            <v>6447.5978791140005</v>
          </cell>
          <cell r="AW542">
            <v>185.39787911399981</v>
          </cell>
          <cell r="AY542">
            <v>1384</v>
          </cell>
          <cell r="AZ542">
            <v>1660.8</v>
          </cell>
          <cell r="BA542">
            <v>206.13</v>
          </cell>
          <cell r="BB542">
            <v>247.36</v>
          </cell>
          <cell r="BC542">
            <v>21.78</v>
          </cell>
          <cell r="BD542">
            <v>26.14</v>
          </cell>
          <cell r="BE542">
            <v>1934.2919999999999</v>
          </cell>
        </row>
        <row r="543">
          <cell r="C543">
            <v>8247</v>
          </cell>
          <cell r="D543" t="str">
            <v>14/18 RUE EMILE CHAINE</v>
          </cell>
          <cell r="E543" t="str">
            <v>14-16-18 rue Emile Chaîne</v>
          </cell>
          <cell r="F543">
            <v>75018</v>
          </cell>
          <cell r="G543" t="str">
            <v>PARIS</v>
          </cell>
          <cell r="H543">
            <v>1</v>
          </cell>
          <cell r="I543">
            <v>1</v>
          </cell>
          <cell r="J543">
            <v>2</v>
          </cell>
          <cell r="K543">
            <v>3</v>
          </cell>
          <cell r="L543">
            <v>0</v>
          </cell>
          <cell r="M543">
            <v>2</v>
          </cell>
          <cell r="N543">
            <v>0</v>
          </cell>
          <cell r="O543">
            <v>972.38244514106577</v>
          </cell>
          <cell r="Q543">
            <v>574.60815047021947</v>
          </cell>
          <cell r="AA543">
            <v>8.5</v>
          </cell>
          <cell r="AB543">
            <v>1555.4905956112852</v>
          </cell>
          <cell r="AC543">
            <v>87.6</v>
          </cell>
          <cell r="AF543">
            <v>972.38244514106577</v>
          </cell>
          <cell r="AG543">
            <v>324.13</v>
          </cell>
          <cell r="AH543">
            <v>574.60815047021947</v>
          </cell>
          <cell r="AI543">
            <v>191.54</v>
          </cell>
          <cell r="AJ543">
            <v>0</v>
          </cell>
          <cell r="AK543" t="str">
            <v/>
          </cell>
          <cell r="AL543">
            <v>0</v>
          </cell>
          <cell r="AM543" t="str">
            <v/>
          </cell>
          <cell r="AN543">
            <v>8.5</v>
          </cell>
          <cell r="AO543">
            <v>2.83</v>
          </cell>
          <cell r="AP543">
            <v>1555.4905956112852</v>
          </cell>
          <cell r="AQ543">
            <v>0</v>
          </cell>
          <cell r="AS543">
            <v>1592.7905980761752</v>
          </cell>
          <cell r="AT543">
            <v>0</v>
          </cell>
          <cell r="AU543">
            <v>8.7516498949999999</v>
          </cell>
          <cell r="AV543">
            <v>1601.5422479711751</v>
          </cell>
          <cell r="AW543">
            <v>46.051652359889886</v>
          </cell>
          <cell r="AY543">
            <v>398.2</v>
          </cell>
          <cell r="AZ543">
            <v>477.84</v>
          </cell>
          <cell r="BA543">
            <v>0</v>
          </cell>
          <cell r="BB543">
            <v>0</v>
          </cell>
          <cell r="BC543">
            <v>2.19</v>
          </cell>
          <cell r="BD543">
            <v>2.63</v>
          </cell>
          <cell r="BE543">
            <v>480.46799999999996</v>
          </cell>
        </row>
        <row r="544">
          <cell r="C544">
            <v>8248</v>
          </cell>
          <cell r="D544" t="str">
            <v>12 CAILLIE - 7 BIS AUBERVILLIERS</v>
          </cell>
          <cell r="E544" t="str">
            <v>12 rue Caillie // 7 bis rue d'Aubervilliers</v>
          </cell>
          <cell r="F544">
            <v>75018</v>
          </cell>
          <cell r="G544" t="str">
            <v>PARIS</v>
          </cell>
          <cell r="H544">
            <v>2</v>
          </cell>
          <cell r="I544">
            <v>2</v>
          </cell>
          <cell r="J544" t="str">
            <v>5+6</v>
          </cell>
          <cell r="K544">
            <v>20</v>
          </cell>
          <cell r="L544">
            <v>2</v>
          </cell>
          <cell r="M544">
            <v>3</v>
          </cell>
          <cell r="N544">
            <v>0</v>
          </cell>
          <cell r="O544">
            <v>5087.8400000000011</v>
          </cell>
          <cell r="P544">
            <v>488.28</v>
          </cell>
          <cell r="Q544">
            <v>1955.2</v>
          </cell>
          <cell r="AA544">
            <v>56.4</v>
          </cell>
          <cell r="AB544">
            <v>7587.72</v>
          </cell>
          <cell r="AC544">
            <v>446.5</v>
          </cell>
          <cell r="AF544">
            <v>5576.1200000000008</v>
          </cell>
          <cell r="AG544">
            <v>278.81</v>
          </cell>
          <cell r="AH544">
            <v>1955.2</v>
          </cell>
          <cell r="AI544">
            <v>97.76</v>
          </cell>
          <cell r="AJ544">
            <v>0</v>
          </cell>
          <cell r="AK544" t="str">
            <v/>
          </cell>
          <cell r="AL544">
            <v>0</v>
          </cell>
          <cell r="AM544" t="str">
            <v/>
          </cell>
          <cell r="AN544">
            <v>56.4</v>
          </cell>
          <cell r="AO544">
            <v>2.82</v>
          </cell>
          <cell r="AP544">
            <v>7587.72</v>
          </cell>
          <cell r="AQ544">
            <v>0</v>
          </cell>
          <cell r="AS544">
            <v>7754.2912808484007</v>
          </cell>
          <cell r="AT544">
            <v>0</v>
          </cell>
          <cell r="AU544">
            <v>58.069771067999994</v>
          </cell>
          <cell r="AV544">
            <v>7812.3610519164004</v>
          </cell>
          <cell r="AW544">
            <v>224.6410519164001</v>
          </cell>
          <cell r="AY544">
            <v>1938.57</v>
          </cell>
          <cell r="AZ544">
            <v>2326.2800000000002</v>
          </cell>
          <cell r="BA544">
            <v>0</v>
          </cell>
          <cell r="BB544">
            <v>0</v>
          </cell>
          <cell r="BC544">
            <v>14.52</v>
          </cell>
          <cell r="BD544">
            <v>17.420000000000002</v>
          </cell>
          <cell r="BE544">
            <v>2343.7079999999996</v>
          </cell>
        </row>
        <row r="545">
          <cell r="C545">
            <v>8249</v>
          </cell>
          <cell r="D545" t="str">
            <v>2-4-4 BIS RUE PAUL LAURENT</v>
          </cell>
          <cell r="E545" t="str">
            <v>2-4-4 bis rue Paul Laurent // 46-48 rue d'Aubervilliers</v>
          </cell>
          <cell r="F545">
            <v>75019</v>
          </cell>
          <cell r="G545" t="str">
            <v>PARIS</v>
          </cell>
          <cell r="H545">
            <v>2</v>
          </cell>
          <cell r="I545">
            <v>2</v>
          </cell>
          <cell r="J545" t="str">
            <v>6+3</v>
          </cell>
          <cell r="K545">
            <v>28</v>
          </cell>
          <cell r="L545">
            <v>1</v>
          </cell>
          <cell r="M545">
            <v>2</v>
          </cell>
          <cell r="N545">
            <v>0</v>
          </cell>
          <cell r="O545">
            <v>5883.3200000000015</v>
          </cell>
          <cell r="P545">
            <v>408.2</v>
          </cell>
          <cell r="Q545">
            <v>5376.8</v>
          </cell>
          <cell r="R545">
            <v>977.6</v>
          </cell>
          <cell r="T545">
            <v>0</v>
          </cell>
          <cell r="AA545">
            <v>79</v>
          </cell>
          <cell r="AB545">
            <v>12724.920000000002</v>
          </cell>
          <cell r="AC545">
            <v>704.66</v>
          </cell>
          <cell r="AF545">
            <v>6291.5200000000013</v>
          </cell>
          <cell r="AG545">
            <v>224.7</v>
          </cell>
          <cell r="AH545">
            <v>6354.4000000000005</v>
          </cell>
          <cell r="AI545">
            <v>226.94</v>
          </cell>
          <cell r="AJ545">
            <v>0</v>
          </cell>
          <cell r="AK545" t="str">
            <v/>
          </cell>
          <cell r="AL545">
            <v>0</v>
          </cell>
          <cell r="AM545" t="str">
            <v/>
          </cell>
          <cell r="AN545">
            <v>79</v>
          </cell>
          <cell r="AO545">
            <v>2.82</v>
          </cell>
          <cell r="AP545">
            <v>12724.920000000002</v>
          </cell>
          <cell r="AQ545">
            <v>0</v>
          </cell>
          <cell r="AS545">
            <v>13020.313463550401</v>
          </cell>
          <cell r="AT545">
            <v>0</v>
          </cell>
          <cell r="AU545">
            <v>81.33886373</v>
          </cell>
          <cell r="AV545">
            <v>13101.652327280401</v>
          </cell>
          <cell r="AW545">
            <v>376.73232728039875</v>
          </cell>
          <cell r="AY545">
            <v>3255.08</v>
          </cell>
          <cell r="AZ545">
            <v>3906.1</v>
          </cell>
          <cell r="BA545">
            <v>0</v>
          </cell>
          <cell r="BB545">
            <v>0</v>
          </cell>
          <cell r="BC545">
            <v>20.329999999999998</v>
          </cell>
          <cell r="BD545">
            <v>24.4</v>
          </cell>
          <cell r="BE545">
            <v>3930.4919999999997</v>
          </cell>
        </row>
        <row r="546">
          <cell r="C546">
            <v>8260</v>
          </cell>
          <cell r="D546" t="str">
            <v>14 RUE MARIE ET LOUISE</v>
          </cell>
          <cell r="E546" t="str">
            <v>14 rue Marie &amp; Louise</v>
          </cell>
          <cell r="F546">
            <v>75010</v>
          </cell>
          <cell r="G546" t="str">
            <v>PARIS</v>
          </cell>
          <cell r="H546">
            <v>1</v>
          </cell>
          <cell r="I546">
            <v>1</v>
          </cell>
          <cell r="J546">
            <v>6</v>
          </cell>
          <cell r="K546">
            <v>16</v>
          </cell>
          <cell r="L546">
            <v>0</v>
          </cell>
          <cell r="M546">
            <v>1</v>
          </cell>
          <cell r="N546">
            <v>0</v>
          </cell>
          <cell r="O546">
            <v>2007.8171999999997</v>
          </cell>
          <cell r="Q546">
            <v>861.12</v>
          </cell>
          <cell r="Z546">
            <v>396</v>
          </cell>
          <cell r="AA546">
            <v>77</v>
          </cell>
          <cell r="AB546">
            <v>3341.9371999999998</v>
          </cell>
          <cell r="AC546">
            <v>187.22</v>
          </cell>
          <cell r="AF546">
            <v>2007.8171999999997</v>
          </cell>
          <cell r="AG546">
            <v>125.49</v>
          </cell>
          <cell r="AH546">
            <v>861.12</v>
          </cell>
          <cell r="AI546">
            <v>53.82</v>
          </cell>
          <cell r="AJ546">
            <v>0</v>
          </cell>
          <cell r="AK546" t="str">
            <v/>
          </cell>
          <cell r="AL546">
            <v>0</v>
          </cell>
          <cell r="AM546" t="str">
            <v/>
          </cell>
          <cell r="AN546">
            <v>473</v>
          </cell>
          <cell r="AO546">
            <v>29.56</v>
          </cell>
          <cell r="AP546">
            <v>3341.9371999999998</v>
          </cell>
          <cell r="AQ546">
            <v>0</v>
          </cell>
          <cell r="AS546">
            <v>2868.9371999999998</v>
          </cell>
          <cell r="AT546">
            <v>0</v>
          </cell>
          <cell r="AU546">
            <v>473</v>
          </cell>
          <cell r="AV546">
            <v>3341.9371999999998</v>
          </cell>
          <cell r="AW546">
            <v>0</v>
          </cell>
          <cell r="AY546">
            <v>717.23</v>
          </cell>
          <cell r="AZ546">
            <v>860.68</v>
          </cell>
          <cell r="BA546">
            <v>0</v>
          </cell>
          <cell r="BB546">
            <v>0</v>
          </cell>
          <cell r="BC546">
            <v>118.25</v>
          </cell>
          <cell r="BD546">
            <v>141.9</v>
          </cell>
          <cell r="BE546">
            <v>1002.576</v>
          </cell>
        </row>
        <row r="547">
          <cell r="C547">
            <v>8261</v>
          </cell>
          <cell r="D547" t="str">
            <v>6 &amp; 10 RUE CAILLIE</v>
          </cell>
          <cell r="E547" t="str">
            <v>6 rue Caillie // 10 rue Caillie</v>
          </cell>
          <cell r="F547">
            <v>75018</v>
          </cell>
          <cell r="G547" t="str">
            <v>PARIS</v>
          </cell>
          <cell r="H547">
            <v>2</v>
          </cell>
          <cell r="I547">
            <v>2</v>
          </cell>
          <cell r="J547" t="str">
            <v>3+3</v>
          </cell>
          <cell r="K547">
            <v>14</v>
          </cell>
          <cell r="L547">
            <v>0</v>
          </cell>
          <cell r="M547">
            <v>3</v>
          </cell>
          <cell r="N547">
            <v>0</v>
          </cell>
          <cell r="O547">
            <v>1060.43</v>
          </cell>
          <cell r="Q547">
            <v>1554.8310139165012</v>
          </cell>
          <cell r="AA547">
            <v>39.5</v>
          </cell>
          <cell r="AB547">
            <v>2654.7610139165013</v>
          </cell>
          <cell r="AC547">
            <v>200.45</v>
          </cell>
          <cell r="AF547">
            <v>1060.43</v>
          </cell>
          <cell r="AG547">
            <v>75.75</v>
          </cell>
          <cell r="AH547">
            <v>1554.8310139165012</v>
          </cell>
          <cell r="AI547">
            <v>111.06</v>
          </cell>
          <cell r="AJ547">
            <v>0</v>
          </cell>
          <cell r="AK547" t="str">
            <v/>
          </cell>
          <cell r="AL547">
            <v>0</v>
          </cell>
          <cell r="AM547" t="str">
            <v/>
          </cell>
          <cell r="AN547">
            <v>39.5</v>
          </cell>
          <cell r="AO547">
            <v>2.82</v>
          </cell>
          <cell r="AP547">
            <v>2654.7610139165013</v>
          </cell>
          <cell r="AQ547">
            <v>0</v>
          </cell>
          <cell r="AS547">
            <v>2692.6880915105812</v>
          </cell>
          <cell r="AT547">
            <v>0</v>
          </cell>
          <cell r="AU547">
            <v>40.669431865</v>
          </cell>
          <cell r="AV547">
            <v>2733.3575233755814</v>
          </cell>
          <cell r="AW547">
            <v>78.596509459080153</v>
          </cell>
          <cell r="AY547">
            <v>673.17</v>
          </cell>
          <cell r="AZ547">
            <v>807.8</v>
          </cell>
          <cell r="BA547">
            <v>0</v>
          </cell>
          <cell r="BB547">
            <v>0</v>
          </cell>
          <cell r="BC547">
            <v>10.17</v>
          </cell>
          <cell r="BD547">
            <v>12.2</v>
          </cell>
          <cell r="BE547">
            <v>820.00799999999992</v>
          </cell>
        </row>
        <row r="548">
          <cell r="C548">
            <v>8262</v>
          </cell>
          <cell r="D548" t="str">
            <v>7/15 PASSAGE DE LA BRIE</v>
          </cell>
          <cell r="E548" t="str">
            <v>7-15 passage de la Brie</v>
          </cell>
          <cell r="F548">
            <v>75019</v>
          </cell>
          <cell r="G548" t="str">
            <v>PARIS</v>
          </cell>
          <cell r="K548">
            <v>12</v>
          </cell>
          <cell r="N548">
            <v>0</v>
          </cell>
          <cell r="O548">
            <v>1419</v>
          </cell>
          <cell r="Q548">
            <v>3375.0015909090907</v>
          </cell>
          <cell r="AB548">
            <v>4794.0015909090907</v>
          </cell>
          <cell r="AC548">
            <v>223</v>
          </cell>
          <cell r="AF548">
            <v>1419</v>
          </cell>
          <cell r="AG548">
            <v>118.25</v>
          </cell>
          <cell r="AH548">
            <v>3375.0015909090907</v>
          </cell>
          <cell r="AI548">
            <v>281.25</v>
          </cell>
          <cell r="AJ548">
            <v>0</v>
          </cell>
          <cell r="AK548" t="str">
            <v/>
          </cell>
          <cell r="AL548">
            <v>0</v>
          </cell>
          <cell r="AM548" t="str">
            <v/>
          </cell>
          <cell r="AN548">
            <v>0</v>
          </cell>
          <cell r="AO548" t="str">
            <v/>
          </cell>
          <cell r="AP548">
            <v>4794.0015909090907</v>
          </cell>
          <cell r="AQ548">
            <v>0</v>
          </cell>
          <cell r="AS548">
            <v>4794.0015909090907</v>
          </cell>
          <cell r="AT548">
            <v>0</v>
          </cell>
          <cell r="AU548">
            <v>0</v>
          </cell>
          <cell r="AV548">
            <v>4794.0015909090907</v>
          </cell>
          <cell r="AW548">
            <v>0</v>
          </cell>
          <cell r="AY548">
            <v>399.5</v>
          </cell>
          <cell r="BA548">
            <v>0</v>
          </cell>
          <cell r="BC548">
            <v>0</v>
          </cell>
          <cell r="BE548">
            <v>399.5</v>
          </cell>
        </row>
        <row r="549">
          <cell r="C549">
            <v>8263</v>
          </cell>
          <cell r="D549" t="str">
            <v>19 RUE JEAN MOINON</v>
          </cell>
          <cell r="E549" t="str">
            <v>19 rue Jean Moinon</v>
          </cell>
          <cell r="F549">
            <v>75010</v>
          </cell>
          <cell r="G549" t="str">
            <v>PARIS</v>
          </cell>
          <cell r="H549">
            <v>1</v>
          </cell>
          <cell r="I549">
            <v>1</v>
          </cell>
          <cell r="J549">
            <v>2</v>
          </cell>
          <cell r="K549">
            <v>5</v>
          </cell>
          <cell r="L549">
            <v>0</v>
          </cell>
          <cell r="M549">
            <v>1</v>
          </cell>
          <cell r="N549">
            <v>0</v>
          </cell>
          <cell r="O549">
            <v>1612.1325599999998</v>
          </cell>
          <cell r="Q549">
            <v>287.15039999999993</v>
          </cell>
          <cell r="Z549">
            <v>264</v>
          </cell>
          <cell r="AA549">
            <v>77</v>
          </cell>
          <cell r="AB549">
            <v>2240.2829599999995</v>
          </cell>
          <cell r="AC549">
            <v>125.51</v>
          </cell>
          <cell r="AF549">
            <v>1612.1325599999998</v>
          </cell>
          <cell r="AG549">
            <v>322.43</v>
          </cell>
          <cell r="AH549">
            <v>287.15039999999993</v>
          </cell>
          <cell r="AI549">
            <v>57.43</v>
          </cell>
          <cell r="AJ549">
            <v>0</v>
          </cell>
          <cell r="AK549" t="str">
            <v/>
          </cell>
          <cell r="AL549">
            <v>0</v>
          </cell>
          <cell r="AM549" t="str">
            <v/>
          </cell>
          <cell r="AN549">
            <v>341</v>
          </cell>
          <cell r="AO549">
            <v>68.2</v>
          </cell>
          <cell r="AP549">
            <v>2240.2829599999995</v>
          </cell>
          <cell r="AQ549">
            <v>0</v>
          </cell>
          <cell r="AS549">
            <v>1899.2829599999998</v>
          </cell>
          <cell r="AT549">
            <v>0</v>
          </cell>
          <cell r="AU549">
            <v>341</v>
          </cell>
          <cell r="AV549">
            <v>2240.2829599999995</v>
          </cell>
          <cell r="AW549">
            <v>0</v>
          </cell>
          <cell r="AY549">
            <v>474.82</v>
          </cell>
          <cell r="AZ549">
            <v>569.78</v>
          </cell>
          <cell r="BA549">
            <v>0</v>
          </cell>
          <cell r="BB549">
            <v>0</v>
          </cell>
          <cell r="BC549">
            <v>85.25</v>
          </cell>
          <cell r="BD549">
            <v>102.3</v>
          </cell>
          <cell r="BE549">
            <v>672.08399999999995</v>
          </cell>
        </row>
        <row r="550">
          <cell r="C550">
            <v>8264</v>
          </cell>
          <cell r="D550" t="str">
            <v>43-45 RUE DES VIGNOLES</v>
          </cell>
          <cell r="E550" t="str">
            <v>43-45 rue des Vignoles</v>
          </cell>
          <cell r="F550">
            <v>75020</v>
          </cell>
          <cell r="G550" t="str">
            <v>PARIS</v>
          </cell>
          <cell r="H550">
            <v>1</v>
          </cell>
          <cell r="I550">
            <v>1</v>
          </cell>
          <cell r="J550">
            <v>5</v>
          </cell>
          <cell r="K550">
            <v>11</v>
          </cell>
          <cell r="L550">
            <v>1</v>
          </cell>
          <cell r="M550">
            <v>2</v>
          </cell>
          <cell r="N550">
            <v>0</v>
          </cell>
          <cell r="O550">
            <v>1979.69868</v>
          </cell>
          <cell r="Q550">
            <v>819.93600000000004</v>
          </cell>
          <cell r="Z550">
            <v>264</v>
          </cell>
          <cell r="AA550">
            <v>77</v>
          </cell>
          <cell r="AB550">
            <v>3140.6346800000001</v>
          </cell>
          <cell r="AC550">
            <v>175.95</v>
          </cell>
          <cell r="AF550">
            <v>1979.69868</v>
          </cell>
          <cell r="AG550">
            <v>179.97</v>
          </cell>
          <cell r="AH550">
            <v>819.93600000000004</v>
          </cell>
          <cell r="AI550">
            <v>74.540000000000006</v>
          </cell>
          <cell r="AJ550">
            <v>0</v>
          </cell>
          <cell r="AK550" t="str">
            <v/>
          </cell>
          <cell r="AL550">
            <v>0</v>
          </cell>
          <cell r="AM550" t="str">
            <v/>
          </cell>
          <cell r="AN550">
            <v>341</v>
          </cell>
          <cell r="AO550">
            <v>31</v>
          </cell>
          <cell r="AP550">
            <v>3140.6346800000001</v>
          </cell>
          <cell r="AQ550">
            <v>0</v>
          </cell>
          <cell r="AS550">
            <v>2799.6346800000001</v>
          </cell>
          <cell r="AT550">
            <v>0</v>
          </cell>
          <cell r="AU550">
            <v>341</v>
          </cell>
          <cell r="AV550">
            <v>3140.6346800000001</v>
          </cell>
          <cell r="AW550">
            <v>0</v>
          </cell>
          <cell r="AY550">
            <v>699.91</v>
          </cell>
          <cell r="AZ550">
            <v>839.89</v>
          </cell>
          <cell r="BA550">
            <v>0</v>
          </cell>
          <cell r="BB550">
            <v>0</v>
          </cell>
          <cell r="BC550">
            <v>85.25</v>
          </cell>
          <cell r="BD550">
            <v>102.3</v>
          </cell>
          <cell r="BE550">
            <v>942.19199999999989</v>
          </cell>
        </row>
        <row r="551">
          <cell r="C551">
            <v>8267</v>
          </cell>
          <cell r="D551" t="str">
            <v>135 RUE PELLEPORT</v>
          </cell>
          <cell r="E551" t="str">
            <v>135 rue Pelleport // 13 rue des Pavillons</v>
          </cell>
          <cell r="F551">
            <v>75020</v>
          </cell>
          <cell r="G551" t="str">
            <v>PARIS</v>
          </cell>
          <cell r="H551">
            <v>2</v>
          </cell>
          <cell r="K551">
            <v>25</v>
          </cell>
          <cell r="N551">
            <v>0</v>
          </cell>
          <cell r="O551">
            <v>5415</v>
          </cell>
          <cell r="P551">
            <v>298.36</v>
          </cell>
          <cell r="Q551">
            <v>4679.6000000000004</v>
          </cell>
          <cell r="R551">
            <v>935.92</v>
          </cell>
          <cell r="Z551">
            <v>528</v>
          </cell>
          <cell r="AA551">
            <v>154</v>
          </cell>
          <cell r="AB551">
            <v>12010.88</v>
          </cell>
          <cell r="AC551">
            <v>0</v>
          </cell>
          <cell r="AF551">
            <v>5713.36</v>
          </cell>
          <cell r="AG551">
            <v>228.53</v>
          </cell>
          <cell r="AH551">
            <v>5615.52</v>
          </cell>
          <cell r="AI551">
            <v>224.62</v>
          </cell>
          <cell r="AJ551">
            <v>0</v>
          </cell>
          <cell r="AK551" t="str">
            <v/>
          </cell>
          <cell r="AL551">
            <v>0</v>
          </cell>
          <cell r="AM551" t="str">
            <v/>
          </cell>
          <cell r="AN551">
            <v>682</v>
          </cell>
          <cell r="AO551">
            <v>27.28</v>
          </cell>
          <cell r="AP551">
            <v>12010.880000000001</v>
          </cell>
          <cell r="AQ551">
            <v>0</v>
          </cell>
          <cell r="AS551">
            <v>11328.88</v>
          </cell>
          <cell r="AU551">
            <v>682</v>
          </cell>
          <cell r="AV551">
            <v>12010.88</v>
          </cell>
          <cell r="AW551">
            <v>0</v>
          </cell>
          <cell r="AY551">
            <v>2832.22</v>
          </cell>
          <cell r="AZ551">
            <v>3398.66</v>
          </cell>
          <cell r="BA551">
            <v>0</v>
          </cell>
          <cell r="BB551">
            <v>0</v>
          </cell>
          <cell r="BC551">
            <v>170.5</v>
          </cell>
          <cell r="BD551">
            <v>204.6</v>
          </cell>
          <cell r="BE551">
            <v>3603.2639999999997</v>
          </cell>
        </row>
        <row r="552">
          <cell r="C552">
            <v>8268</v>
          </cell>
          <cell r="D552" t="str">
            <v>41 RUE RICHARD LENOIR</v>
          </cell>
          <cell r="E552" t="str">
            <v>41 rue Richard Lenoir</v>
          </cell>
          <cell r="F552">
            <v>75011</v>
          </cell>
          <cell r="G552" t="str">
            <v>PARIS</v>
          </cell>
          <cell r="H552">
            <v>1</v>
          </cell>
          <cell r="I552">
            <v>1</v>
          </cell>
          <cell r="J552">
            <v>3</v>
          </cell>
          <cell r="K552">
            <v>3</v>
          </cell>
          <cell r="L552">
            <v>0</v>
          </cell>
          <cell r="M552">
            <v>1</v>
          </cell>
          <cell r="N552">
            <v>0</v>
          </cell>
          <cell r="O552">
            <v>1620.2375999999999</v>
          </cell>
          <cell r="Q552">
            <v>249.69599999999997</v>
          </cell>
          <cell r="Z552">
            <v>264</v>
          </cell>
          <cell r="AA552">
            <v>77</v>
          </cell>
          <cell r="AB552">
            <v>2210.9335999999998</v>
          </cell>
          <cell r="AC552">
            <v>123.86</v>
          </cell>
          <cell r="AF552">
            <v>1620.2375999999999</v>
          </cell>
          <cell r="AG552">
            <v>540.08000000000004</v>
          </cell>
          <cell r="AH552">
            <v>249.69599999999997</v>
          </cell>
          <cell r="AI552">
            <v>83.23</v>
          </cell>
          <cell r="AJ552">
            <v>0</v>
          </cell>
          <cell r="AK552" t="str">
            <v/>
          </cell>
          <cell r="AL552">
            <v>0</v>
          </cell>
          <cell r="AM552" t="str">
            <v/>
          </cell>
          <cell r="AN552">
            <v>341</v>
          </cell>
          <cell r="AO552">
            <v>113.67</v>
          </cell>
          <cell r="AP552">
            <v>2210.9335999999998</v>
          </cell>
          <cell r="AQ552">
            <v>0</v>
          </cell>
          <cell r="AS552">
            <v>1869.9335999999998</v>
          </cell>
          <cell r="AT552">
            <v>0</v>
          </cell>
          <cell r="AU552">
            <v>341</v>
          </cell>
          <cell r="AV552">
            <v>2210.9335999999998</v>
          </cell>
          <cell r="AW552">
            <v>0</v>
          </cell>
          <cell r="AY552">
            <v>467.48</v>
          </cell>
          <cell r="AZ552">
            <v>560.98</v>
          </cell>
          <cell r="BA552">
            <v>0</v>
          </cell>
          <cell r="BB552">
            <v>0</v>
          </cell>
          <cell r="BC552">
            <v>85.25</v>
          </cell>
          <cell r="BD552">
            <v>102.3</v>
          </cell>
          <cell r="BE552">
            <v>663.27599999999995</v>
          </cell>
        </row>
        <row r="553">
          <cell r="C553">
            <v>8270</v>
          </cell>
          <cell r="D553" t="str">
            <v>16 PASSAGE DAUNAY</v>
          </cell>
          <cell r="E553" t="str">
            <v>16 passage Daunay // 126 avenue de Saint-Ouen</v>
          </cell>
          <cell r="F553">
            <v>75018</v>
          </cell>
          <cell r="G553" t="str">
            <v>PARIS</v>
          </cell>
          <cell r="H553">
            <v>1</v>
          </cell>
          <cell r="I553">
            <v>1</v>
          </cell>
          <cell r="J553">
            <v>3</v>
          </cell>
          <cell r="K553">
            <v>4</v>
          </cell>
          <cell r="L553">
            <v>0</v>
          </cell>
          <cell r="M553">
            <v>2</v>
          </cell>
          <cell r="N553">
            <v>0</v>
          </cell>
          <cell r="O553">
            <v>0</v>
          </cell>
          <cell r="Q553">
            <v>0</v>
          </cell>
          <cell r="AA553">
            <v>0</v>
          </cell>
          <cell r="AB553">
            <v>0</v>
          </cell>
          <cell r="AC553">
            <v>0</v>
          </cell>
          <cell r="AF553">
            <v>0</v>
          </cell>
          <cell r="AG553" t="str">
            <v/>
          </cell>
          <cell r="AH553">
            <v>0</v>
          </cell>
          <cell r="AI553" t="str">
            <v/>
          </cell>
          <cell r="AJ553">
            <v>0</v>
          </cell>
          <cell r="AK553" t="str">
            <v/>
          </cell>
          <cell r="AL553">
            <v>0</v>
          </cell>
          <cell r="AM553" t="str">
            <v/>
          </cell>
          <cell r="AN553">
            <v>0</v>
          </cell>
          <cell r="AO553" t="str">
            <v/>
          </cell>
          <cell r="AP553">
            <v>0</v>
          </cell>
          <cell r="AQ553">
            <v>0</v>
          </cell>
          <cell r="AS553">
            <v>0</v>
          </cell>
          <cell r="AT553">
            <v>0</v>
          </cell>
          <cell r="AU553">
            <v>0</v>
          </cell>
          <cell r="AV553">
            <v>0</v>
          </cell>
          <cell r="AW553">
            <v>0</v>
          </cell>
          <cell r="AY553">
            <v>0</v>
          </cell>
          <cell r="AZ553">
            <v>0</v>
          </cell>
          <cell r="BA553">
            <v>0</v>
          </cell>
          <cell r="BB553">
            <v>0</v>
          </cell>
          <cell r="BC553">
            <v>0</v>
          </cell>
          <cell r="BD553">
            <v>0</v>
          </cell>
          <cell r="BE553">
            <v>0</v>
          </cell>
        </row>
        <row r="554">
          <cell r="C554">
            <v>8271</v>
          </cell>
          <cell r="D554" t="str">
            <v>37 RUE DE CHABROL</v>
          </cell>
          <cell r="E554" t="str">
            <v>37 rue de Chabrol</v>
          </cell>
          <cell r="F554">
            <v>75010</v>
          </cell>
          <cell r="G554" t="str">
            <v>PARIS</v>
          </cell>
          <cell r="H554">
            <v>1</v>
          </cell>
          <cell r="I554">
            <v>1</v>
          </cell>
          <cell r="J554">
            <v>5</v>
          </cell>
          <cell r="K554">
            <v>7</v>
          </cell>
          <cell r="L554">
            <v>0</v>
          </cell>
          <cell r="M554">
            <v>2</v>
          </cell>
          <cell r="N554">
            <v>0</v>
          </cell>
          <cell r="O554">
            <v>1697.0282999999997</v>
          </cell>
          <cell r="Q554">
            <v>205.99919999999997</v>
          </cell>
          <cell r="Z554">
            <v>264</v>
          </cell>
          <cell r="AA554">
            <v>77</v>
          </cell>
          <cell r="AB554">
            <v>2244.0274999999997</v>
          </cell>
          <cell r="AC554">
            <v>125.72</v>
          </cell>
          <cell r="AF554">
            <v>1697.0282999999997</v>
          </cell>
          <cell r="AG554">
            <v>242.43</v>
          </cell>
          <cell r="AH554">
            <v>205.99919999999997</v>
          </cell>
          <cell r="AI554">
            <v>29.43</v>
          </cell>
          <cell r="AJ554">
            <v>0</v>
          </cell>
          <cell r="AK554" t="str">
            <v/>
          </cell>
          <cell r="AL554">
            <v>0</v>
          </cell>
          <cell r="AM554" t="str">
            <v/>
          </cell>
          <cell r="AN554">
            <v>341</v>
          </cell>
          <cell r="AO554">
            <v>48.71</v>
          </cell>
          <cell r="AP554">
            <v>2244.0274999999997</v>
          </cell>
          <cell r="AQ554">
            <v>0</v>
          </cell>
          <cell r="AS554">
            <v>1903.0274999999997</v>
          </cell>
          <cell r="AT554">
            <v>0</v>
          </cell>
          <cell r="AU554">
            <v>341</v>
          </cell>
          <cell r="AV554">
            <v>2244.0274999999997</v>
          </cell>
          <cell r="AW554">
            <v>0</v>
          </cell>
          <cell r="AY554">
            <v>475.76</v>
          </cell>
          <cell r="AZ554">
            <v>570.91</v>
          </cell>
          <cell r="BA554">
            <v>0</v>
          </cell>
          <cell r="BB554">
            <v>0</v>
          </cell>
          <cell r="BC554">
            <v>85.25</v>
          </cell>
          <cell r="BD554">
            <v>102.3</v>
          </cell>
          <cell r="BE554">
            <v>673.21199999999999</v>
          </cell>
        </row>
        <row r="555">
          <cell r="C555">
            <v>8272</v>
          </cell>
          <cell r="D555" t="str">
            <v>11 RUE DE SUEZ</v>
          </cell>
          <cell r="E555" t="str">
            <v>11 rue de Suez</v>
          </cell>
          <cell r="F555">
            <v>75018</v>
          </cell>
          <cell r="G555" t="str">
            <v>PARIS</v>
          </cell>
          <cell r="H555">
            <v>2</v>
          </cell>
          <cell r="I555">
            <v>1</v>
          </cell>
          <cell r="J555" t="str">
            <v>6+6</v>
          </cell>
          <cell r="K555">
            <v>34</v>
          </cell>
          <cell r="L555">
            <v>0</v>
          </cell>
          <cell r="M555">
            <v>2</v>
          </cell>
          <cell r="N555">
            <v>0</v>
          </cell>
          <cell r="O555">
            <v>4988.920000000001</v>
          </cell>
          <cell r="Q555">
            <v>2932.8</v>
          </cell>
          <cell r="AA555">
            <v>95.9</v>
          </cell>
          <cell r="AB555">
            <v>8017.6200000000008</v>
          </cell>
          <cell r="AC555">
            <v>444.66</v>
          </cell>
          <cell r="AF555">
            <v>4988.920000000001</v>
          </cell>
          <cell r="AG555">
            <v>146.72999999999999</v>
          </cell>
          <cell r="AH555">
            <v>2932.8</v>
          </cell>
          <cell r="AI555">
            <v>86.26</v>
          </cell>
          <cell r="AJ555">
            <v>0</v>
          </cell>
          <cell r="AK555" t="str">
            <v/>
          </cell>
          <cell r="AL555">
            <v>0</v>
          </cell>
          <cell r="AM555" t="str">
            <v/>
          </cell>
          <cell r="AN555">
            <v>95.9</v>
          </cell>
          <cell r="AO555">
            <v>2.82</v>
          </cell>
          <cell r="AP555">
            <v>8017.6200000000008</v>
          </cell>
          <cell r="AQ555">
            <v>0</v>
          </cell>
          <cell r="AS555">
            <v>8156.2494124964005</v>
          </cell>
          <cell r="AT555">
            <v>0</v>
          </cell>
          <cell r="AU555">
            <v>98.739202933000001</v>
          </cell>
          <cell r="AV555">
            <v>8254.9886154293999</v>
          </cell>
          <cell r="AW555">
            <v>237.36861542939914</v>
          </cell>
          <cell r="AY555">
            <v>2039.06</v>
          </cell>
          <cell r="AZ555">
            <v>2446.87</v>
          </cell>
          <cell r="BA555">
            <v>0</v>
          </cell>
          <cell r="BB555">
            <v>0</v>
          </cell>
          <cell r="BC555">
            <v>24.68</v>
          </cell>
          <cell r="BD555">
            <v>29.62</v>
          </cell>
          <cell r="BE555">
            <v>2476.4879999999998</v>
          </cell>
        </row>
        <row r="556">
          <cell r="C556">
            <v>8273</v>
          </cell>
          <cell r="D556" t="str">
            <v>22 RUE D'ORAN</v>
          </cell>
          <cell r="E556" t="str">
            <v>22 rue d'Oran</v>
          </cell>
          <cell r="F556">
            <v>75018</v>
          </cell>
          <cell r="G556" t="str">
            <v>PARIS</v>
          </cell>
          <cell r="H556">
            <v>1</v>
          </cell>
          <cell r="I556">
            <v>1</v>
          </cell>
          <cell r="J556">
            <v>3</v>
          </cell>
          <cell r="K556">
            <v>5</v>
          </cell>
          <cell r="L556">
            <v>0</v>
          </cell>
          <cell r="M556">
            <v>2</v>
          </cell>
          <cell r="N556">
            <v>0</v>
          </cell>
          <cell r="O556">
            <v>933.52</v>
          </cell>
          <cell r="Q556">
            <v>733.2</v>
          </cell>
          <cell r="AA556">
            <v>14.1</v>
          </cell>
          <cell r="AB556">
            <v>1680.82</v>
          </cell>
          <cell r="AC556">
            <v>107.75</v>
          </cell>
          <cell r="AF556">
            <v>933.52</v>
          </cell>
          <cell r="AG556">
            <v>186.7</v>
          </cell>
          <cell r="AH556">
            <v>733.2</v>
          </cell>
          <cell r="AI556">
            <v>146.63999999999999</v>
          </cell>
          <cell r="AJ556">
            <v>0</v>
          </cell>
          <cell r="AK556" t="str">
            <v/>
          </cell>
          <cell r="AL556">
            <v>0</v>
          </cell>
          <cell r="AM556" t="str">
            <v/>
          </cell>
          <cell r="AN556">
            <v>14.1</v>
          </cell>
          <cell r="AO556">
            <v>2.82</v>
          </cell>
          <cell r="AP556">
            <v>1680.82</v>
          </cell>
          <cell r="AQ556">
            <v>0</v>
          </cell>
          <cell r="AS556">
            <v>1716.0646956463997</v>
          </cell>
          <cell r="AT556">
            <v>0</v>
          </cell>
          <cell r="AU556">
            <v>14.517442766999999</v>
          </cell>
          <cell r="AV556">
            <v>1730.5821384133997</v>
          </cell>
          <cell r="AW556">
            <v>49.762138413399725</v>
          </cell>
          <cell r="AY556">
            <v>429.02</v>
          </cell>
          <cell r="AZ556">
            <v>514.82000000000005</v>
          </cell>
          <cell r="BA556">
            <v>0</v>
          </cell>
          <cell r="BB556">
            <v>0</v>
          </cell>
          <cell r="BC556">
            <v>3.63</v>
          </cell>
          <cell r="BD556">
            <v>4.3600000000000003</v>
          </cell>
          <cell r="BE556">
            <v>519.17999999999995</v>
          </cell>
        </row>
        <row r="557">
          <cell r="C557">
            <v>8274</v>
          </cell>
          <cell r="D557" t="str">
            <v>2 PASSAGE LOUIS PHILIPPE</v>
          </cell>
          <cell r="E557" t="str">
            <v>2 passage Louis Philippe</v>
          </cell>
          <cell r="F557">
            <v>75011</v>
          </cell>
          <cell r="G557" t="str">
            <v>PARIS</v>
          </cell>
          <cell r="H557">
            <v>1</v>
          </cell>
          <cell r="I557">
            <v>1</v>
          </cell>
          <cell r="J557">
            <v>2</v>
          </cell>
          <cell r="K557">
            <v>6</v>
          </cell>
          <cell r="L557">
            <v>0</v>
          </cell>
          <cell r="M557">
            <v>1</v>
          </cell>
          <cell r="N557">
            <v>0</v>
          </cell>
          <cell r="O557">
            <v>1401.8543999999999</v>
          </cell>
          <cell r="Q557">
            <v>499.39199999999994</v>
          </cell>
          <cell r="Z557">
            <v>264</v>
          </cell>
          <cell r="AA557">
            <v>77</v>
          </cell>
          <cell r="AB557">
            <v>2242.2464</v>
          </cell>
          <cell r="AC557">
            <v>125.62</v>
          </cell>
          <cell r="AF557">
            <v>1401.8543999999999</v>
          </cell>
          <cell r="AG557">
            <v>233.64</v>
          </cell>
          <cell r="AH557">
            <v>499.39199999999994</v>
          </cell>
          <cell r="AI557">
            <v>83.23</v>
          </cell>
          <cell r="AJ557">
            <v>0</v>
          </cell>
          <cell r="AK557" t="str">
            <v/>
          </cell>
          <cell r="AL557">
            <v>0</v>
          </cell>
          <cell r="AM557" t="str">
            <v/>
          </cell>
          <cell r="AN557">
            <v>341</v>
          </cell>
          <cell r="AO557">
            <v>56.83</v>
          </cell>
          <cell r="AP557">
            <v>2242.2464</v>
          </cell>
          <cell r="AQ557">
            <v>0</v>
          </cell>
          <cell r="AS557">
            <v>1901.2464</v>
          </cell>
          <cell r="AT557">
            <v>0</v>
          </cell>
          <cell r="AU557">
            <v>341</v>
          </cell>
          <cell r="AV557">
            <v>2242.2464</v>
          </cell>
          <cell r="AW557">
            <v>0</v>
          </cell>
          <cell r="AY557">
            <v>475.31</v>
          </cell>
          <cell r="AZ557">
            <v>570.37</v>
          </cell>
          <cell r="BA557">
            <v>0</v>
          </cell>
          <cell r="BB557">
            <v>0</v>
          </cell>
          <cell r="BC557">
            <v>85.25</v>
          </cell>
          <cell r="BD557">
            <v>102.3</v>
          </cell>
          <cell r="BE557">
            <v>672.67199999999991</v>
          </cell>
        </row>
        <row r="558">
          <cell r="C558">
            <v>8279</v>
          </cell>
          <cell r="D558" t="str">
            <v>21 AVENUE DE CLICHY</v>
          </cell>
          <cell r="E558" t="str">
            <v>21 avenue de Clichy</v>
          </cell>
          <cell r="F558">
            <v>75017</v>
          </cell>
          <cell r="G558" t="str">
            <v>PARIS</v>
          </cell>
          <cell r="H558">
            <v>1</v>
          </cell>
          <cell r="I558">
            <v>1</v>
          </cell>
          <cell r="J558">
            <v>5</v>
          </cell>
          <cell r="K558">
            <v>9</v>
          </cell>
          <cell r="L558">
            <v>1</v>
          </cell>
          <cell r="M558">
            <v>1</v>
          </cell>
          <cell r="N558">
            <v>0</v>
          </cell>
          <cell r="O558">
            <v>1485.24</v>
          </cell>
          <cell r="P558">
            <v>163.28</v>
          </cell>
          <cell r="Q558">
            <v>733.2</v>
          </cell>
          <cell r="AA558">
            <v>25.4</v>
          </cell>
          <cell r="AB558">
            <v>2407.1200000000003</v>
          </cell>
          <cell r="AC558">
            <v>142.16</v>
          </cell>
          <cell r="AF558">
            <v>1648.52</v>
          </cell>
          <cell r="AG558">
            <v>183.17</v>
          </cell>
          <cell r="AH558">
            <v>733.2</v>
          </cell>
          <cell r="AI558">
            <v>81.47</v>
          </cell>
          <cell r="AJ558">
            <v>0</v>
          </cell>
          <cell r="AK558" t="str">
            <v/>
          </cell>
          <cell r="AL558">
            <v>0</v>
          </cell>
          <cell r="AM558" t="str">
            <v/>
          </cell>
          <cell r="AN558">
            <v>25.4</v>
          </cell>
          <cell r="AO558">
            <v>2.82</v>
          </cell>
          <cell r="AP558">
            <v>2407.1200000000003</v>
          </cell>
          <cell r="AQ558">
            <v>0</v>
          </cell>
          <cell r="AS558">
            <v>2452.2328926964001</v>
          </cell>
          <cell r="AT558">
            <v>0</v>
          </cell>
          <cell r="AU558">
            <v>26.151989097999998</v>
          </cell>
          <cell r="AV558">
            <v>2478.3848817943999</v>
          </cell>
          <cell r="AW558">
            <v>71.264881794399571</v>
          </cell>
          <cell r="AY558">
            <v>613.05999999999995</v>
          </cell>
          <cell r="AZ558">
            <v>735.67</v>
          </cell>
          <cell r="BA558">
            <v>0</v>
          </cell>
          <cell r="BB558">
            <v>0</v>
          </cell>
          <cell r="BC558">
            <v>6.54</v>
          </cell>
          <cell r="BD558">
            <v>7.85</v>
          </cell>
          <cell r="BE558">
            <v>743.51999999999987</v>
          </cell>
        </row>
        <row r="559">
          <cell r="C559">
            <v>8280</v>
          </cell>
          <cell r="D559" t="str">
            <v>133 RUE DES POISSONNIERS</v>
          </cell>
          <cell r="E559" t="str">
            <v>133 rue des Poissonniers // 52 rue Boinod</v>
          </cell>
          <cell r="F559">
            <v>75018</v>
          </cell>
          <cell r="G559" t="str">
            <v>PARIS</v>
          </cell>
          <cell r="H559">
            <v>1</v>
          </cell>
          <cell r="I559">
            <v>1</v>
          </cell>
          <cell r="J559">
            <v>5</v>
          </cell>
          <cell r="K559">
            <v>18</v>
          </cell>
          <cell r="L559">
            <v>1</v>
          </cell>
          <cell r="M559">
            <v>1</v>
          </cell>
          <cell r="N559">
            <v>0</v>
          </cell>
          <cell r="O559">
            <v>2607.3200000000002</v>
          </cell>
          <cell r="P559">
            <v>163.28</v>
          </cell>
          <cell r="Q559">
            <v>1955.2</v>
          </cell>
          <cell r="AA559">
            <v>50.8</v>
          </cell>
          <cell r="AB559">
            <v>4776.6000000000004</v>
          </cell>
          <cell r="AC559">
            <v>271.16000000000003</v>
          </cell>
          <cell r="AF559">
            <v>2770.6000000000004</v>
          </cell>
          <cell r="AG559">
            <v>153.91999999999999</v>
          </cell>
          <cell r="AH559">
            <v>1955.2</v>
          </cell>
          <cell r="AI559">
            <v>108.62</v>
          </cell>
          <cell r="AJ559">
            <v>0</v>
          </cell>
          <cell r="AK559" t="str">
            <v/>
          </cell>
          <cell r="AL559">
            <v>0</v>
          </cell>
          <cell r="AM559" t="str">
            <v/>
          </cell>
          <cell r="AN559">
            <v>50.8</v>
          </cell>
          <cell r="AO559">
            <v>2.82</v>
          </cell>
          <cell r="AP559">
            <v>4776.6000000000004</v>
          </cell>
          <cell r="AQ559">
            <v>0</v>
          </cell>
          <cell r="AS559">
            <v>4865.7114204460004</v>
          </cell>
          <cell r="AT559">
            <v>0</v>
          </cell>
          <cell r="AU559">
            <v>52.303978195999996</v>
          </cell>
          <cell r="AV559">
            <v>4918.015398642</v>
          </cell>
          <cell r="AW559">
            <v>141.41539864199967</v>
          </cell>
          <cell r="AY559">
            <v>1216.43</v>
          </cell>
          <cell r="AZ559">
            <v>1459.72</v>
          </cell>
          <cell r="BA559">
            <v>0</v>
          </cell>
          <cell r="BB559">
            <v>0</v>
          </cell>
          <cell r="BC559">
            <v>13.08</v>
          </cell>
          <cell r="BD559">
            <v>15.7</v>
          </cell>
          <cell r="BE559">
            <v>1475.412</v>
          </cell>
        </row>
        <row r="560">
          <cell r="C560">
            <v>8281</v>
          </cell>
          <cell r="D560" t="str">
            <v>60 RUE STEPHENSON</v>
          </cell>
          <cell r="E560" t="str">
            <v>60 rue Stéphenson</v>
          </cell>
          <cell r="F560">
            <v>75018</v>
          </cell>
          <cell r="G560" t="str">
            <v>PARIS</v>
          </cell>
          <cell r="H560">
            <v>1</v>
          </cell>
          <cell r="I560">
            <v>1</v>
          </cell>
          <cell r="J560">
            <v>6</v>
          </cell>
          <cell r="K560">
            <v>12</v>
          </cell>
          <cell r="L560">
            <v>0</v>
          </cell>
          <cell r="M560">
            <v>1</v>
          </cell>
          <cell r="N560">
            <v>0</v>
          </cell>
          <cell r="O560">
            <v>0</v>
          </cell>
          <cell r="Q560">
            <v>1955.2</v>
          </cell>
          <cell r="AA560">
            <v>33.799999999999997</v>
          </cell>
          <cell r="AB560">
            <v>1989</v>
          </cell>
          <cell r="AC560">
            <v>103.92</v>
          </cell>
          <cell r="AF560">
            <v>0</v>
          </cell>
          <cell r="AG560" t="str">
            <v/>
          </cell>
          <cell r="AH560">
            <v>1955.2</v>
          </cell>
          <cell r="AI560">
            <v>162.93</v>
          </cell>
          <cell r="AJ560">
            <v>0</v>
          </cell>
          <cell r="AK560" t="str">
            <v/>
          </cell>
          <cell r="AL560">
            <v>0</v>
          </cell>
          <cell r="AM560" t="str">
            <v/>
          </cell>
          <cell r="AN560">
            <v>33.799999999999997</v>
          </cell>
          <cell r="AO560">
            <v>2.82</v>
          </cell>
          <cell r="AP560">
            <v>1989</v>
          </cell>
          <cell r="AQ560">
            <v>0</v>
          </cell>
          <cell r="AS560">
            <v>2013.0853970239998</v>
          </cell>
          <cell r="AT560">
            <v>0</v>
          </cell>
          <cell r="AU560">
            <v>34.800678405999996</v>
          </cell>
          <cell r="AV560">
            <v>2047.8860754299999</v>
          </cell>
          <cell r="AW560">
            <v>58.886075429999892</v>
          </cell>
          <cell r="AY560">
            <v>503.27</v>
          </cell>
          <cell r="AZ560">
            <v>603.91999999999996</v>
          </cell>
          <cell r="BA560">
            <v>0</v>
          </cell>
          <cell r="BB560">
            <v>0</v>
          </cell>
          <cell r="BC560">
            <v>8.6999999999999993</v>
          </cell>
          <cell r="BD560">
            <v>10.44</v>
          </cell>
          <cell r="BE560">
            <v>614.36399999999992</v>
          </cell>
        </row>
        <row r="561">
          <cell r="C561">
            <v>8282</v>
          </cell>
          <cell r="D561" t="str">
            <v>8 BIS RUE AFFRE</v>
          </cell>
          <cell r="E561" t="str">
            <v>8 bis rue Affre</v>
          </cell>
          <cell r="F561">
            <v>75018</v>
          </cell>
          <cell r="G561" t="str">
            <v>PARIS</v>
          </cell>
          <cell r="H561">
            <v>1</v>
          </cell>
          <cell r="I561">
            <v>1</v>
          </cell>
          <cell r="J561">
            <v>6</v>
          </cell>
          <cell r="K561">
            <v>9</v>
          </cell>
          <cell r="L561">
            <v>1</v>
          </cell>
          <cell r="M561">
            <v>1</v>
          </cell>
          <cell r="N561">
            <v>0</v>
          </cell>
          <cell r="O561">
            <v>2136.8000000000002</v>
          </cell>
          <cell r="P561">
            <v>163.28</v>
          </cell>
          <cell r="Q561">
            <v>1466.4</v>
          </cell>
          <cell r="AA561">
            <v>25.4</v>
          </cell>
          <cell r="AB561">
            <v>3791.8800000000006</v>
          </cell>
          <cell r="AC561">
            <v>207.16</v>
          </cell>
          <cell r="AF561">
            <v>2300.0800000000004</v>
          </cell>
          <cell r="AG561">
            <v>255.56</v>
          </cell>
          <cell r="AH561">
            <v>1466.4</v>
          </cell>
          <cell r="AI561">
            <v>162.93</v>
          </cell>
          <cell r="AJ561">
            <v>0</v>
          </cell>
          <cell r="AK561" t="str">
            <v/>
          </cell>
          <cell r="AL561">
            <v>0</v>
          </cell>
          <cell r="AM561" t="str">
            <v/>
          </cell>
          <cell r="AN561">
            <v>25.4</v>
          </cell>
          <cell r="AO561">
            <v>2.82</v>
          </cell>
          <cell r="AP561">
            <v>3791.8800000000006</v>
          </cell>
          <cell r="AQ561">
            <v>0</v>
          </cell>
          <cell r="AS561">
            <v>3877.9899172375999</v>
          </cell>
          <cell r="AT561">
            <v>0</v>
          </cell>
          <cell r="AU561">
            <v>26.151989097999998</v>
          </cell>
          <cell r="AV561">
            <v>3904.1419063355997</v>
          </cell>
          <cell r="AW561">
            <v>112.26190633559918</v>
          </cell>
          <cell r="AY561">
            <v>969.5</v>
          </cell>
          <cell r="AZ561">
            <v>1163.4000000000001</v>
          </cell>
          <cell r="BA561">
            <v>0</v>
          </cell>
          <cell r="BB561">
            <v>0</v>
          </cell>
          <cell r="BC561">
            <v>6.54</v>
          </cell>
          <cell r="BD561">
            <v>7.85</v>
          </cell>
          <cell r="BE561">
            <v>1171.2479999999998</v>
          </cell>
        </row>
        <row r="562">
          <cell r="C562">
            <v>8283</v>
          </cell>
          <cell r="D562" t="str">
            <v>10 RUE MATHIS</v>
          </cell>
          <cell r="E562" t="str">
            <v>10 rue Mathis</v>
          </cell>
          <cell r="F562">
            <v>75019</v>
          </cell>
          <cell r="G562" t="str">
            <v>PARIS</v>
          </cell>
          <cell r="H562">
            <v>1</v>
          </cell>
          <cell r="I562">
            <v>1</v>
          </cell>
          <cell r="J562">
            <v>6</v>
          </cell>
          <cell r="K562">
            <v>12</v>
          </cell>
          <cell r="L562">
            <v>1</v>
          </cell>
          <cell r="M562">
            <v>1</v>
          </cell>
          <cell r="N562">
            <v>0</v>
          </cell>
          <cell r="Q562">
            <v>1955.2</v>
          </cell>
          <cell r="AA562">
            <v>0</v>
          </cell>
          <cell r="AB562">
            <v>1955.2</v>
          </cell>
          <cell r="AC562">
            <v>106.5</v>
          </cell>
          <cell r="AF562">
            <v>0</v>
          </cell>
          <cell r="AG562" t="str">
            <v/>
          </cell>
          <cell r="AH562">
            <v>1955.2</v>
          </cell>
          <cell r="AI562">
            <v>162.93</v>
          </cell>
          <cell r="AJ562">
            <v>0</v>
          </cell>
          <cell r="AK562" t="str">
            <v/>
          </cell>
          <cell r="AL562">
            <v>0</v>
          </cell>
          <cell r="AM562" t="str">
            <v/>
          </cell>
          <cell r="AN562">
            <v>0</v>
          </cell>
          <cell r="AO562" t="str">
            <v/>
          </cell>
          <cell r="AP562">
            <v>1955.2</v>
          </cell>
          <cell r="AQ562">
            <v>0</v>
          </cell>
          <cell r="AS562">
            <v>2013.0853970239998</v>
          </cell>
          <cell r="AT562">
            <v>0</v>
          </cell>
          <cell r="AU562">
            <v>0</v>
          </cell>
          <cell r="AV562">
            <v>2013.0853970239998</v>
          </cell>
          <cell r="AW562">
            <v>57.885397023999758</v>
          </cell>
          <cell r="AY562">
            <v>503.27</v>
          </cell>
          <cell r="AZ562">
            <v>603.91999999999996</v>
          </cell>
          <cell r="BA562">
            <v>0</v>
          </cell>
          <cell r="BB562">
            <v>0</v>
          </cell>
          <cell r="BC562">
            <v>0</v>
          </cell>
          <cell r="BD562">
            <v>0</v>
          </cell>
          <cell r="BE562">
            <v>603.92399999999998</v>
          </cell>
        </row>
        <row r="563">
          <cell r="C563">
            <v>8287</v>
          </cell>
          <cell r="D563" t="str">
            <v>6 RUE DES PANOYAUX</v>
          </cell>
          <cell r="E563" t="str">
            <v>6 rue des Panoyaux</v>
          </cell>
          <cell r="F563">
            <v>75020</v>
          </cell>
          <cell r="G563" t="str">
            <v>PARIS</v>
          </cell>
          <cell r="H563">
            <v>3</v>
          </cell>
          <cell r="K563">
            <v>30</v>
          </cell>
          <cell r="N563">
            <v>0</v>
          </cell>
          <cell r="O563">
            <v>10246.39</v>
          </cell>
          <cell r="P563">
            <v>1266.4100000000001</v>
          </cell>
          <cell r="Q563">
            <v>4797</v>
          </cell>
          <cell r="R563">
            <v>959.4</v>
          </cell>
          <cell r="AA563">
            <v>154</v>
          </cell>
          <cell r="AB563">
            <v>17423.2</v>
          </cell>
          <cell r="AC563">
            <v>0</v>
          </cell>
          <cell r="AF563">
            <v>11512.8</v>
          </cell>
          <cell r="AG563">
            <v>383.76</v>
          </cell>
          <cell r="AH563">
            <v>5756.4</v>
          </cell>
          <cell r="AI563">
            <v>191.88</v>
          </cell>
          <cell r="AJ563">
            <v>0</v>
          </cell>
          <cell r="AK563" t="str">
            <v/>
          </cell>
          <cell r="AL563">
            <v>0</v>
          </cell>
          <cell r="AM563" t="str">
            <v/>
          </cell>
          <cell r="AN563">
            <v>154</v>
          </cell>
          <cell r="AO563">
            <v>5.13</v>
          </cell>
          <cell r="AP563">
            <v>17423.199999999997</v>
          </cell>
          <cell r="AQ563">
            <v>0</v>
          </cell>
          <cell r="AS563">
            <v>17269.2</v>
          </cell>
          <cell r="AT563">
            <v>0</v>
          </cell>
          <cell r="AU563">
            <v>154</v>
          </cell>
          <cell r="AV563">
            <v>17423.2</v>
          </cell>
          <cell r="AW563">
            <v>0</v>
          </cell>
          <cell r="AY563">
            <v>4317.3</v>
          </cell>
          <cell r="AZ563">
            <v>5180.76</v>
          </cell>
          <cell r="BA563">
            <v>0</v>
          </cell>
          <cell r="BB563">
            <v>0</v>
          </cell>
          <cell r="BC563">
            <v>38.5</v>
          </cell>
          <cell r="BD563">
            <v>46.2</v>
          </cell>
          <cell r="BE563">
            <v>5226.96</v>
          </cell>
        </row>
        <row r="564">
          <cell r="C564">
            <v>8288</v>
          </cell>
          <cell r="D564" t="str">
            <v>60 RUE HERMEL</v>
          </cell>
          <cell r="E564" t="str">
            <v>60 rue Hermel</v>
          </cell>
          <cell r="F564">
            <v>75018</v>
          </cell>
          <cell r="G564" t="str">
            <v>PARIS</v>
          </cell>
          <cell r="H564">
            <v>1</v>
          </cell>
          <cell r="I564">
            <v>1</v>
          </cell>
          <cell r="J564">
            <v>6</v>
          </cell>
          <cell r="K564">
            <v>12</v>
          </cell>
          <cell r="L564">
            <v>0</v>
          </cell>
          <cell r="M564">
            <v>2</v>
          </cell>
          <cell r="N564">
            <v>0</v>
          </cell>
          <cell r="O564">
            <v>2136.7200000000003</v>
          </cell>
          <cell r="Q564">
            <v>1304.1600000000001</v>
          </cell>
          <cell r="AA564">
            <v>33.799999999999997</v>
          </cell>
          <cell r="AB564">
            <v>3474.6800000000003</v>
          </cell>
          <cell r="AC564">
            <v>173.5</v>
          </cell>
          <cell r="AF564">
            <v>2136.7200000000003</v>
          </cell>
          <cell r="AG564">
            <v>178.06</v>
          </cell>
          <cell r="AH564">
            <v>1304.1600000000001</v>
          </cell>
          <cell r="AI564">
            <v>108.68</v>
          </cell>
          <cell r="AJ564">
            <v>0</v>
          </cell>
          <cell r="AK564" t="str">
            <v/>
          </cell>
          <cell r="AL564">
            <v>0</v>
          </cell>
          <cell r="AM564" t="str">
            <v/>
          </cell>
          <cell r="AN564">
            <v>33.799999999999997</v>
          </cell>
          <cell r="AO564">
            <v>2.82</v>
          </cell>
          <cell r="AP564">
            <v>3474.6800000000003</v>
          </cell>
          <cell r="AQ564">
            <v>0</v>
          </cell>
          <cell r="AS564">
            <v>3542.7502459655998</v>
          </cell>
          <cell r="AT564">
            <v>0</v>
          </cell>
          <cell r="AU564">
            <v>34.800678405999996</v>
          </cell>
          <cell r="AV564">
            <v>3577.5509243715996</v>
          </cell>
          <cell r="AW564">
            <v>102.87092437159936</v>
          </cell>
          <cell r="AY564">
            <v>885.69</v>
          </cell>
          <cell r="AZ564">
            <v>1062.83</v>
          </cell>
          <cell r="BA564">
            <v>0</v>
          </cell>
          <cell r="BB564">
            <v>0</v>
          </cell>
          <cell r="BC564">
            <v>8.6999999999999993</v>
          </cell>
          <cell r="BD564">
            <v>10.44</v>
          </cell>
          <cell r="BE564">
            <v>1073.268</v>
          </cell>
        </row>
        <row r="565">
          <cell r="C565">
            <v>8290</v>
          </cell>
          <cell r="D565" t="str">
            <v>THIONVILLE-OURCQ</v>
          </cell>
          <cell r="E565" t="str">
            <v>26 ter-28 rue de Thionville // 22-22 bis rue de l'Ourcq</v>
          </cell>
          <cell r="F565">
            <v>75019</v>
          </cell>
          <cell r="G565" t="str">
            <v>PARIS</v>
          </cell>
          <cell r="H565">
            <v>2</v>
          </cell>
          <cell r="I565">
            <v>2</v>
          </cell>
          <cell r="J565">
            <v>6</v>
          </cell>
          <cell r="K565">
            <v>30</v>
          </cell>
          <cell r="L565">
            <v>2</v>
          </cell>
          <cell r="M565">
            <v>2</v>
          </cell>
          <cell r="N565">
            <v>24</v>
          </cell>
          <cell r="O565">
            <v>5817.5732708089108</v>
          </cell>
          <cell r="P565">
            <v>715.53341148886284</v>
          </cell>
          <cell r="Q565">
            <v>5157.3270808909738</v>
          </cell>
          <cell r="R565">
            <v>977.6</v>
          </cell>
          <cell r="S565">
            <v>837.32708089097287</v>
          </cell>
          <cell r="T565">
            <v>0</v>
          </cell>
          <cell r="AA565">
            <v>84.6</v>
          </cell>
          <cell r="AB565">
            <v>13589.96084407972</v>
          </cell>
          <cell r="AC565">
            <v>760.76</v>
          </cell>
          <cell r="AF565">
            <v>6533.1066822977737</v>
          </cell>
          <cell r="AG565">
            <v>217.77</v>
          </cell>
          <cell r="AH565">
            <v>6134.9270808909741</v>
          </cell>
          <cell r="AI565">
            <v>204.5</v>
          </cell>
          <cell r="AJ565">
            <v>0</v>
          </cell>
          <cell r="AK565" t="str">
            <v/>
          </cell>
          <cell r="AL565">
            <v>837.32708089097287</v>
          </cell>
          <cell r="AM565">
            <v>34.89</v>
          </cell>
          <cell r="AN565">
            <v>84.6</v>
          </cell>
          <cell r="AO565">
            <v>2.82</v>
          </cell>
          <cell r="AP565">
            <v>13589.960844079722</v>
          </cell>
          <cell r="AQ565">
            <v>0</v>
          </cell>
          <cell r="AS565">
            <v>13043.081923937323</v>
          </cell>
          <cell r="AT565">
            <v>862.11687759531048</v>
          </cell>
          <cell r="AU565">
            <v>87.104656601999991</v>
          </cell>
          <cell r="AV565">
            <v>13992.303458134633</v>
          </cell>
          <cell r="AW565">
            <v>402.34261405491088</v>
          </cell>
          <cell r="AY565">
            <v>3260.77</v>
          </cell>
          <cell r="AZ565">
            <v>3912.92</v>
          </cell>
          <cell r="BA565">
            <v>215.53</v>
          </cell>
          <cell r="BB565">
            <v>258.64</v>
          </cell>
          <cell r="BC565">
            <v>21.78</v>
          </cell>
          <cell r="BD565">
            <v>26.14</v>
          </cell>
          <cell r="BE565">
            <v>4197.6959999999999</v>
          </cell>
        </row>
        <row r="566">
          <cell r="C566">
            <v>8293</v>
          </cell>
          <cell r="D566" t="str">
            <v>17 IMPASSE ROBERT</v>
          </cell>
          <cell r="E566" t="str">
            <v>17 impasse Robert</v>
          </cell>
          <cell r="F566">
            <v>75018</v>
          </cell>
          <cell r="G566" t="str">
            <v>PARIS</v>
          </cell>
          <cell r="H566">
            <v>2</v>
          </cell>
          <cell r="I566">
            <v>1</v>
          </cell>
          <cell r="J566" t="str">
            <v>3+1</v>
          </cell>
          <cell r="K566">
            <v>7</v>
          </cell>
          <cell r="L566">
            <v>0</v>
          </cell>
          <cell r="M566">
            <v>2</v>
          </cell>
          <cell r="N566">
            <v>0</v>
          </cell>
          <cell r="O566">
            <v>1800</v>
          </cell>
          <cell r="Q566">
            <v>1710.8</v>
          </cell>
          <cell r="AA566">
            <v>19.7</v>
          </cell>
          <cell r="AB566">
            <v>3530.5</v>
          </cell>
          <cell r="AC566">
            <v>66.05</v>
          </cell>
          <cell r="AF566">
            <v>1800</v>
          </cell>
          <cell r="AG566">
            <v>257.14</v>
          </cell>
          <cell r="AH566">
            <v>1710.8</v>
          </cell>
          <cell r="AI566">
            <v>244.4</v>
          </cell>
          <cell r="AJ566">
            <v>0</v>
          </cell>
          <cell r="AK566" t="str">
            <v/>
          </cell>
          <cell r="AL566">
            <v>0</v>
          </cell>
          <cell r="AM566" t="str">
            <v/>
          </cell>
          <cell r="AN566">
            <v>19.7</v>
          </cell>
          <cell r="AO566">
            <v>2.81</v>
          </cell>
          <cell r="AP566">
            <v>3530.5</v>
          </cell>
          <cell r="AQ566">
            <v>0</v>
          </cell>
          <cell r="AS566">
            <v>3614.7402883959994</v>
          </cell>
          <cell r="AT566">
            <v>0</v>
          </cell>
          <cell r="AU566">
            <v>20.283235638999997</v>
          </cell>
          <cell r="AV566">
            <v>3635.0235240349994</v>
          </cell>
          <cell r="AW566">
            <v>104.52352403499935</v>
          </cell>
          <cell r="AY566">
            <v>903.69</v>
          </cell>
          <cell r="AZ566">
            <v>1084.43</v>
          </cell>
          <cell r="BA566">
            <v>0</v>
          </cell>
          <cell r="BB566">
            <v>0</v>
          </cell>
          <cell r="BC566">
            <v>5.07</v>
          </cell>
          <cell r="BD566">
            <v>6.08</v>
          </cell>
          <cell r="BE566">
            <v>1090.5120000000002</v>
          </cell>
        </row>
        <row r="567">
          <cell r="C567">
            <v>8294</v>
          </cell>
          <cell r="D567" t="str">
            <v>19 rue de Pixérécourt</v>
          </cell>
          <cell r="E567" t="str">
            <v>19 rue de Pixérécourt</v>
          </cell>
          <cell r="F567">
            <v>75020</v>
          </cell>
          <cell r="G567" t="str">
            <v>PARIS</v>
          </cell>
          <cell r="K567">
            <v>4</v>
          </cell>
          <cell r="N567">
            <v>0</v>
          </cell>
          <cell r="O567">
            <v>2420</v>
          </cell>
          <cell r="Q567">
            <v>836</v>
          </cell>
          <cell r="AB567">
            <v>3256</v>
          </cell>
          <cell r="AC567">
            <v>148</v>
          </cell>
          <cell r="AF567">
            <v>2420</v>
          </cell>
          <cell r="AG567">
            <v>605</v>
          </cell>
          <cell r="AH567">
            <v>836</v>
          </cell>
          <cell r="AI567">
            <v>209</v>
          </cell>
          <cell r="AJ567">
            <v>0</v>
          </cell>
          <cell r="AK567" t="str">
            <v/>
          </cell>
          <cell r="AL567">
            <v>0</v>
          </cell>
          <cell r="AM567" t="str">
            <v/>
          </cell>
          <cell r="AN567">
            <v>0</v>
          </cell>
          <cell r="AO567" t="str">
            <v/>
          </cell>
          <cell r="AP567">
            <v>3256</v>
          </cell>
          <cell r="AQ567">
            <v>0</v>
          </cell>
          <cell r="AS567">
            <v>3256</v>
          </cell>
          <cell r="AT567">
            <v>0</v>
          </cell>
          <cell r="AU567">
            <v>0</v>
          </cell>
          <cell r="AV567">
            <v>3256</v>
          </cell>
          <cell r="AW567">
            <v>0</v>
          </cell>
          <cell r="AY567">
            <v>271.33</v>
          </cell>
          <cell r="BA567">
            <v>0</v>
          </cell>
          <cell r="BC567">
            <v>0</v>
          </cell>
          <cell r="BE567">
            <v>271.33</v>
          </cell>
        </row>
        <row r="568">
          <cell r="C568">
            <v>8295</v>
          </cell>
          <cell r="D568" t="str">
            <v>28-30 Rue de L'ERMITAGE</v>
          </cell>
          <cell r="E568" t="str">
            <v>28-30 rue de l'Ermitage</v>
          </cell>
          <cell r="F568">
            <v>75020</v>
          </cell>
          <cell r="G568" t="str">
            <v>PARIS</v>
          </cell>
          <cell r="K568">
            <v>17</v>
          </cell>
          <cell r="N568">
            <v>0</v>
          </cell>
          <cell r="O568">
            <v>6930</v>
          </cell>
          <cell r="Q568">
            <v>1144</v>
          </cell>
          <cell r="AB568">
            <v>8074</v>
          </cell>
          <cell r="AC568">
            <v>367</v>
          </cell>
          <cell r="AF568">
            <v>6930</v>
          </cell>
          <cell r="AG568">
            <v>407.65</v>
          </cell>
          <cell r="AH568">
            <v>1144</v>
          </cell>
          <cell r="AI568">
            <v>67.290000000000006</v>
          </cell>
          <cell r="AJ568">
            <v>0</v>
          </cell>
          <cell r="AK568" t="str">
            <v/>
          </cell>
          <cell r="AL568">
            <v>0</v>
          </cell>
          <cell r="AM568" t="str">
            <v/>
          </cell>
          <cell r="AN568">
            <v>0</v>
          </cell>
          <cell r="AO568" t="str">
            <v/>
          </cell>
          <cell r="AP568">
            <v>8074</v>
          </cell>
          <cell r="AQ568">
            <v>0</v>
          </cell>
          <cell r="AS568">
            <v>8074</v>
          </cell>
          <cell r="AT568">
            <v>0</v>
          </cell>
          <cell r="AU568">
            <v>0</v>
          </cell>
          <cell r="AV568">
            <v>8074</v>
          </cell>
          <cell r="AW568">
            <v>0</v>
          </cell>
          <cell r="AY568">
            <v>672.83</v>
          </cell>
          <cell r="BA568">
            <v>0</v>
          </cell>
          <cell r="BC568">
            <v>0</v>
          </cell>
          <cell r="BE568">
            <v>672.83</v>
          </cell>
        </row>
        <row r="569">
          <cell r="C569">
            <v>8296</v>
          </cell>
          <cell r="D569" t="str">
            <v>73 BIS BOULEVARD DE LA VILLETTE</v>
          </cell>
          <cell r="E569" t="str">
            <v>73 bis boulevard de la Villette</v>
          </cell>
          <cell r="F569">
            <v>75010</v>
          </cell>
          <cell r="G569" t="str">
            <v>PARIS</v>
          </cell>
          <cell r="H569">
            <v>1</v>
          </cell>
          <cell r="I569">
            <v>1</v>
          </cell>
          <cell r="J569">
            <v>7</v>
          </cell>
          <cell r="K569">
            <v>14</v>
          </cell>
          <cell r="L569">
            <v>1</v>
          </cell>
          <cell r="M569">
            <v>2</v>
          </cell>
          <cell r="N569">
            <v>0</v>
          </cell>
          <cell r="O569">
            <v>1663.3717920000001</v>
          </cell>
          <cell r="P569">
            <v>271.44</v>
          </cell>
          <cell r="Q569">
            <v>868.60800000000006</v>
          </cell>
          <cell r="Z569">
            <v>264</v>
          </cell>
          <cell r="AA569">
            <v>77</v>
          </cell>
          <cell r="AB569">
            <v>3144.4197920000001</v>
          </cell>
          <cell r="AC569">
            <v>176.16</v>
          </cell>
          <cell r="AF569">
            <v>1934.8117920000002</v>
          </cell>
          <cell r="AG569">
            <v>138.19999999999999</v>
          </cell>
          <cell r="AH569">
            <v>868.60800000000006</v>
          </cell>
          <cell r="AI569">
            <v>62.04</v>
          </cell>
          <cell r="AJ569">
            <v>0</v>
          </cell>
          <cell r="AK569" t="str">
            <v/>
          </cell>
          <cell r="AL569">
            <v>0</v>
          </cell>
          <cell r="AM569" t="str">
            <v/>
          </cell>
          <cell r="AN569">
            <v>341</v>
          </cell>
          <cell r="AO569">
            <v>24.36</v>
          </cell>
          <cell r="AP569">
            <v>3144.4197920000001</v>
          </cell>
          <cell r="AQ569">
            <v>0</v>
          </cell>
          <cell r="AS569">
            <v>2803.4197920000001</v>
          </cell>
          <cell r="AT569">
            <v>0</v>
          </cell>
          <cell r="AU569">
            <v>341</v>
          </cell>
          <cell r="AV569">
            <v>3144.4197920000001</v>
          </cell>
          <cell r="AW569">
            <v>0</v>
          </cell>
          <cell r="AY569">
            <v>700.85</v>
          </cell>
          <cell r="AZ569">
            <v>841.02</v>
          </cell>
          <cell r="BA569">
            <v>0</v>
          </cell>
          <cell r="BB569">
            <v>0</v>
          </cell>
          <cell r="BC569">
            <v>85.25</v>
          </cell>
          <cell r="BD569">
            <v>102.3</v>
          </cell>
          <cell r="BE569">
            <v>943.31999999999994</v>
          </cell>
        </row>
        <row r="570">
          <cell r="C570">
            <v>8300</v>
          </cell>
          <cell r="D570" t="str">
            <v>3-5 BIS RUE GODEFROY CAVAIGNAC</v>
          </cell>
          <cell r="E570" t="str">
            <v>3-5 bis rue Godefroy Cavaignac</v>
          </cell>
          <cell r="F570">
            <v>75011</v>
          </cell>
          <cell r="G570" t="str">
            <v>PARIS</v>
          </cell>
          <cell r="H570">
            <v>1</v>
          </cell>
          <cell r="I570">
            <v>1</v>
          </cell>
          <cell r="J570">
            <v>6</v>
          </cell>
          <cell r="K570">
            <v>20</v>
          </cell>
          <cell r="L570">
            <v>1</v>
          </cell>
          <cell r="M570">
            <v>2</v>
          </cell>
          <cell r="N570">
            <v>0</v>
          </cell>
          <cell r="O570">
            <v>1523.4620399999999</v>
          </cell>
          <cell r="P570">
            <v>269.09999999999997</v>
          </cell>
          <cell r="Q570">
            <v>1076.3999999999999</v>
          </cell>
          <cell r="Z570">
            <v>528</v>
          </cell>
          <cell r="AA570">
            <v>77</v>
          </cell>
          <cell r="AB570">
            <v>3473.9620399999994</v>
          </cell>
          <cell r="AC570">
            <v>194.62</v>
          </cell>
          <cell r="AF570">
            <v>1792.5620399999998</v>
          </cell>
          <cell r="AG570">
            <v>89.63</v>
          </cell>
          <cell r="AH570">
            <v>1076.3999999999999</v>
          </cell>
          <cell r="AI570">
            <v>53.82</v>
          </cell>
          <cell r="AJ570">
            <v>0</v>
          </cell>
          <cell r="AK570" t="str">
            <v/>
          </cell>
          <cell r="AL570">
            <v>0</v>
          </cell>
          <cell r="AM570" t="str">
            <v/>
          </cell>
          <cell r="AN570">
            <v>605</v>
          </cell>
          <cell r="AO570">
            <v>30.25</v>
          </cell>
          <cell r="AP570">
            <v>3473.9620399999994</v>
          </cell>
          <cell r="AQ570">
            <v>0</v>
          </cell>
          <cell r="AS570">
            <v>2868.9620399999994</v>
          </cell>
          <cell r="AT570">
            <v>0</v>
          </cell>
          <cell r="AU570">
            <v>605</v>
          </cell>
          <cell r="AV570">
            <v>3473.9620399999994</v>
          </cell>
          <cell r="AW570">
            <v>0</v>
          </cell>
          <cell r="AY570">
            <v>717.24</v>
          </cell>
          <cell r="AZ570">
            <v>860.69</v>
          </cell>
          <cell r="BA570">
            <v>0</v>
          </cell>
          <cell r="BB570">
            <v>0</v>
          </cell>
          <cell r="BC570">
            <v>151.25</v>
          </cell>
          <cell r="BD570">
            <v>181.5</v>
          </cell>
          <cell r="BE570">
            <v>1042.1879999999999</v>
          </cell>
        </row>
        <row r="571">
          <cell r="C571">
            <v>8301</v>
          </cell>
          <cell r="D571" t="str">
            <v>5 BIS CITÉ LA CHAPELLE</v>
          </cell>
          <cell r="E571" t="str">
            <v>5 bis cité La Chapelle</v>
          </cell>
          <cell r="F571">
            <v>75018</v>
          </cell>
          <cell r="G571" t="str">
            <v>PARIS</v>
          </cell>
          <cell r="H571">
            <v>1</v>
          </cell>
          <cell r="I571">
            <v>1</v>
          </cell>
          <cell r="J571">
            <v>6</v>
          </cell>
          <cell r="K571">
            <v>25</v>
          </cell>
          <cell r="L571">
            <v>1</v>
          </cell>
          <cell r="M571">
            <v>1</v>
          </cell>
          <cell r="N571">
            <v>21</v>
          </cell>
          <cell r="O571">
            <v>4224.84</v>
          </cell>
          <cell r="Q571">
            <v>2688.4</v>
          </cell>
          <cell r="S571">
            <v>596.4</v>
          </cell>
          <cell r="AA571">
            <v>70.5</v>
          </cell>
          <cell r="AB571">
            <v>7580.1399999999994</v>
          </cell>
          <cell r="AC571">
            <v>157</v>
          </cell>
          <cell r="AF571">
            <v>4224.84</v>
          </cell>
          <cell r="AG571">
            <v>168.99</v>
          </cell>
          <cell r="AH571">
            <v>2688.4</v>
          </cell>
          <cell r="AI571">
            <v>107.54</v>
          </cell>
          <cell r="AJ571">
            <v>0</v>
          </cell>
          <cell r="AK571" t="str">
            <v/>
          </cell>
          <cell r="AL571">
            <v>596.4</v>
          </cell>
          <cell r="AM571">
            <v>28.4</v>
          </cell>
          <cell r="AN571">
            <v>70.5</v>
          </cell>
          <cell r="AO571">
            <v>2.82</v>
          </cell>
          <cell r="AP571">
            <v>7580.1399999999994</v>
          </cell>
          <cell r="AQ571">
            <v>0</v>
          </cell>
          <cell r="AS571">
            <v>7117.9124847187995</v>
          </cell>
          <cell r="AT571">
            <v>614.05694086799997</v>
          </cell>
          <cell r="AU571">
            <v>72.587213835</v>
          </cell>
          <cell r="AV571">
            <v>7804.5566394217994</v>
          </cell>
          <cell r="AW571">
            <v>224.41663942180003</v>
          </cell>
          <cell r="AY571">
            <v>1779.48</v>
          </cell>
          <cell r="AZ571">
            <v>2135.38</v>
          </cell>
          <cell r="BA571">
            <v>153.51</v>
          </cell>
          <cell r="BB571">
            <v>184.21</v>
          </cell>
          <cell r="BC571">
            <v>18.149999999999999</v>
          </cell>
          <cell r="BD571">
            <v>21.78</v>
          </cell>
          <cell r="BE571">
            <v>2341.3679999999999</v>
          </cell>
        </row>
        <row r="572">
          <cell r="C572">
            <v>8304</v>
          </cell>
          <cell r="D572" t="str">
            <v>76 RUE DE CLIGNANCOURT</v>
          </cell>
          <cell r="E572" t="str">
            <v>74 ter-76 rue de Clignancourt</v>
          </cell>
          <cell r="F572">
            <v>75018</v>
          </cell>
          <cell r="G572" t="str">
            <v>PARIS</v>
          </cell>
          <cell r="H572">
            <v>1</v>
          </cell>
          <cell r="I572">
            <v>1</v>
          </cell>
          <cell r="J572">
            <v>5</v>
          </cell>
          <cell r="K572">
            <v>15</v>
          </cell>
          <cell r="L572">
            <v>1</v>
          </cell>
          <cell r="M572">
            <v>2</v>
          </cell>
          <cell r="N572">
            <v>12</v>
          </cell>
          <cell r="O572">
            <v>2557.6799999999998</v>
          </cell>
          <cell r="Q572">
            <v>1955.2</v>
          </cell>
          <cell r="S572">
            <v>776.64</v>
          </cell>
          <cell r="AA572">
            <v>42.3</v>
          </cell>
          <cell r="AB572">
            <v>5331.8200000000006</v>
          </cell>
          <cell r="AC572">
            <v>118.5</v>
          </cell>
          <cell r="AF572">
            <v>2557.6799999999998</v>
          </cell>
          <cell r="AG572">
            <v>170.51</v>
          </cell>
          <cell r="AH572">
            <v>1955.2</v>
          </cell>
          <cell r="AI572">
            <v>130.35</v>
          </cell>
          <cell r="AJ572">
            <v>0</v>
          </cell>
          <cell r="AK572" t="str">
            <v/>
          </cell>
          <cell r="AL572">
            <v>776.64</v>
          </cell>
          <cell r="AM572">
            <v>64.72</v>
          </cell>
          <cell r="AN572">
            <v>42.3</v>
          </cell>
          <cell r="AO572">
            <v>2.82</v>
          </cell>
          <cell r="AP572">
            <v>5331.8200000000006</v>
          </cell>
          <cell r="AQ572">
            <v>0</v>
          </cell>
          <cell r="AS572">
            <v>4646.4877386055996</v>
          </cell>
          <cell r="AT572">
            <v>799.63310287679997</v>
          </cell>
          <cell r="AU572">
            <v>43.552328300999996</v>
          </cell>
          <cell r="AV572">
            <v>5489.6731697833993</v>
          </cell>
          <cell r="AW572">
            <v>157.8531697833987</v>
          </cell>
          <cell r="AY572">
            <v>1161.6199999999999</v>
          </cell>
          <cell r="AZ572">
            <v>1393.94</v>
          </cell>
          <cell r="BA572">
            <v>199.91</v>
          </cell>
          <cell r="BB572">
            <v>239.89</v>
          </cell>
          <cell r="BC572">
            <v>10.89</v>
          </cell>
          <cell r="BD572">
            <v>13.07</v>
          </cell>
          <cell r="BE572">
            <v>1646.904</v>
          </cell>
        </row>
        <row r="573">
          <cell r="C573">
            <v>8305</v>
          </cell>
          <cell r="D573" t="str">
            <v>32 RUE DES ANNELETS</v>
          </cell>
          <cell r="E573" t="str">
            <v>32 rue des Annelets</v>
          </cell>
          <cell r="F573">
            <v>75019</v>
          </cell>
          <cell r="G573" t="str">
            <v>PARIS</v>
          </cell>
          <cell r="H573">
            <v>1</v>
          </cell>
          <cell r="I573">
            <v>1</v>
          </cell>
          <cell r="J573">
            <v>4</v>
          </cell>
          <cell r="K573">
            <v>13</v>
          </cell>
          <cell r="L573">
            <v>1</v>
          </cell>
          <cell r="M573">
            <v>2</v>
          </cell>
          <cell r="N573">
            <v>0</v>
          </cell>
          <cell r="Q573">
            <v>2688.4</v>
          </cell>
          <cell r="AA573">
            <v>36.700000000000003</v>
          </cell>
          <cell r="AB573">
            <v>2725.1</v>
          </cell>
          <cell r="AC573">
            <v>145.5</v>
          </cell>
          <cell r="AF573">
            <v>0</v>
          </cell>
          <cell r="AG573" t="str">
            <v/>
          </cell>
          <cell r="AH573">
            <v>2688.4</v>
          </cell>
          <cell r="AI573">
            <v>206.8</v>
          </cell>
          <cell r="AJ573">
            <v>0</v>
          </cell>
          <cell r="AK573" t="str">
            <v/>
          </cell>
          <cell r="AL573">
            <v>0</v>
          </cell>
          <cell r="AM573" t="str">
            <v/>
          </cell>
          <cell r="AN573">
            <v>36.700000000000003</v>
          </cell>
          <cell r="AO573">
            <v>2.82</v>
          </cell>
          <cell r="AP573">
            <v>2725.1</v>
          </cell>
          <cell r="AQ573">
            <v>0</v>
          </cell>
          <cell r="AS573">
            <v>2767.992420908</v>
          </cell>
          <cell r="AT573">
            <v>0</v>
          </cell>
          <cell r="AU573">
            <v>37.786535428999997</v>
          </cell>
          <cell r="AV573">
            <v>2805.7789563370002</v>
          </cell>
          <cell r="AW573">
            <v>80.678956337000272</v>
          </cell>
          <cell r="AY573">
            <v>692</v>
          </cell>
          <cell r="AZ573">
            <v>830.4</v>
          </cell>
          <cell r="BA573">
            <v>0</v>
          </cell>
          <cell r="BB573">
            <v>0</v>
          </cell>
          <cell r="BC573">
            <v>9.4499999999999993</v>
          </cell>
          <cell r="BD573">
            <v>11.34</v>
          </cell>
          <cell r="BE573">
            <v>841.74</v>
          </cell>
        </row>
        <row r="574">
          <cell r="C574">
            <v>8307</v>
          </cell>
          <cell r="D574" t="str">
            <v>93-97 BOULEVARD MCDONALD</v>
          </cell>
          <cell r="E574" t="str">
            <v>93-97 boulevard Mcdonald</v>
          </cell>
          <cell r="F574">
            <v>75019</v>
          </cell>
          <cell r="G574" t="str">
            <v>PARIS</v>
          </cell>
          <cell r="H574">
            <v>1</v>
          </cell>
          <cell r="I574">
            <v>1</v>
          </cell>
          <cell r="J574">
            <v>6</v>
          </cell>
          <cell r="K574">
            <v>37</v>
          </cell>
          <cell r="L574">
            <v>1</v>
          </cell>
          <cell r="M574">
            <v>2</v>
          </cell>
          <cell r="N574">
            <v>0</v>
          </cell>
          <cell r="O574">
            <v>2673.510335881655</v>
          </cell>
          <cell r="P574">
            <v>309.81425772086226</v>
          </cell>
          <cell r="Q574">
            <v>2040.4327546711563</v>
          </cell>
          <cell r="AA574">
            <v>104.3</v>
          </cell>
          <cell r="AB574">
            <v>5128.0573482736736</v>
          </cell>
          <cell r="AC574">
            <v>276.35000000000002</v>
          </cell>
          <cell r="AF574">
            <v>2983.3245936025173</v>
          </cell>
          <cell r="AG574">
            <v>80.63</v>
          </cell>
          <cell r="AH574">
            <v>2040.4327546711563</v>
          </cell>
          <cell r="AI574">
            <v>55.15</v>
          </cell>
          <cell r="AJ574">
            <v>0</v>
          </cell>
          <cell r="AK574" t="str">
            <v/>
          </cell>
          <cell r="AL574">
            <v>0</v>
          </cell>
          <cell r="AM574" t="str">
            <v/>
          </cell>
          <cell r="AN574">
            <v>104.3</v>
          </cell>
          <cell r="AO574">
            <v>2.82</v>
          </cell>
          <cell r="AP574">
            <v>5128.0573482736736</v>
          </cell>
          <cell r="AQ574">
            <v>0</v>
          </cell>
          <cell r="AS574">
            <v>5172.4900552382087</v>
          </cell>
          <cell r="AT574">
            <v>0</v>
          </cell>
          <cell r="AU574">
            <v>107.38789224099999</v>
          </cell>
          <cell r="AV574">
            <v>5279.8779474792091</v>
          </cell>
          <cell r="AW574">
            <v>151.82059920553547</v>
          </cell>
          <cell r="AY574">
            <v>1293.1199999999999</v>
          </cell>
          <cell r="AZ574">
            <v>1551.74</v>
          </cell>
          <cell r="BA574">
            <v>0</v>
          </cell>
          <cell r="BB574">
            <v>0</v>
          </cell>
          <cell r="BC574">
            <v>26.85</v>
          </cell>
          <cell r="BD574">
            <v>32.22</v>
          </cell>
          <cell r="BE574">
            <v>1583.9639999999997</v>
          </cell>
        </row>
        <row r="575">
          <cell r="C575">
            <v>8308</v>
          </cell>
          <cell r="D575" t="str">
            <v>72 TER RUE PHILIPPE DE GIRARD</v>
          </cell>
          <cell r="E575" t="str">
            <v>72-72 bis-72 ter-72 quarter rue Philippe de Girard</v>
          </cell>
          <cell r="F575">
            <v>75018</v>
          </cell>
          <cell r="G575" t="str">
            <v>PARIS</v>
          </cell>
          <cell r="H575">
            <v>1</v>
          </cell>
          <cell r="I575">
            <v>1</v>
          </cell>
          <cell r="J575">
            <v>6</v>
          </cell>
          <cell r="K575">
            <v>24</v>
          </cell>
          <cell r="L575">
            <v>1</v>
          </cell>
          <cell r="M575">
            <v>2</v>
          </cell>
          <cell r="N575">
            <v>0</v>
          </cell>
          <cell r="O575">
            <v>2673.510335881655</v>
          </cell>
          <cell r="P575">
            <v>309.81425772086226</v>
          </cell>
          <cell r="Q575">
            <v>2040.4327546711563</v>
          </cell>
          <cell r="AA575">
            <v>67.7</v>
          </cell>
          <cell r="AB575">
            <v>5091.4573482736732</v>
          </cell>
          <cell r="AC575">
            <v>275.88</v>
          </cell>
          <cell r="AF575">
            <v>2983.3245936025173</v>
          </cell>
          <cell r="AG575">
            <v>124.31</v>
          </cell>
          <cell r="AH575">
            <v>2040.4327546711563</v>
          </cell>
          <cell r="AI575">
            <v>85.02</v>
          </cell>
          <cell r="AJ575">
            <v>0</v>
          </cell>
          <cell r="AK575" t="str">
            <v/>
          </cell>
          <cell r="AL575">
            <v>0</v>
          </cell>
          <cell r="AM575" t="str">
            <v/>
          </cell>
          <cell r="AN575">
            <v>67.7</v>
          </cell>
          <cell r="AO575">
            <v>2.82</v>
          </cell>
          <cell r="AP575">
            <v>5091.4573482736732</v>
          </cell>
          <cell r="AQ575">
            <v>0</v>
          </cell>
          <cell r="AS575">
            <v>5172.4900552382087</v>
          </cell>
          <cell r="AT575">
            <v>0</v>
          </cell>
          <cell r="AU575">
            <v>69.704317399000004</v>
          </cell>
          <cell r="AV575">
            <v>5242.1943726372083</v>
          </cell>
          <cell r="AW575">
            <v>150.73702436353506</v>
          </cell>
          <cell r="AY575">
            <v>1293.1199999999999</v>
          </cell>
          <cell r="AZ575">
            <v>1551.74</v>
          </cell>
          <cell r="BA575">
            <v>0</v>
          </cell>
          <cell r="BB575">
            <v>0</v>
          </cell>
          <cell r="BC575">
            <v>17.43</v>
          </cell>
          <cell r="BD575">
            <v>20.92</v>
          </cell>
          <cell r="BE575">
            <v>1572.6599999999999</v>
          </cell>
        </row>
        <row r="576">
          <cell r="C576">
            <v>8310</v>
          </cell>
          <cell r="D576" t="str">
            <v>HAXO-TOURELLES</v>
          </cell>
          <cell r="E576" t="str">
            <v>88 rue Haxo // 5 rue des Tourelles</v>
          </cell>
          <cell r="F576">
            <v>75020</v>
          </cell>
          <cell r="G576" t="str">
            <v>PARIS</v>
          </cell>
          <cell r="K576">
            <v>25</v>
          </cell>
          <cell r="N576">
            <v>0</v>
          </cell>
          <cell r="O576">
            <v>7260</v>
          </cell>
          <cell r="Q576">
            <v>1144</v>
          </cell>
          <cell r="AB576">
            <v>8404</v>
          </cell>
          <cell r="AC576">
            <v>382</v>
          </cell>
          <cell r="AF576">
            <v>7260</v>
          </cell>
          <cell r="AG576">
            <v>290.39999999999998</v>
          </cell>
          <cell r="AH576">
            <v>1144</v>
          </cell>
          <cell r="AI576">
            <v>45.76</v>
          </cell>
          <cell r="AJ576">
            <v>0</v>
          </cell>
          <cell r="AK576" t="str">
            <v/>
          </cell>
          <cell r="AL576">
            <v>0</v>
          </cell>
          <cell r="AM576" t="str">
            <v/>
          </cell>
          <cell r="AN576">
            <v>0</v>
          </cell>
          <cell r="AO576" t="str">
            <v/>
          </cell>
          <cell r="AP576">
            <v>8404</v>
          </cell>
          <cell r="AQ576">
            <v>0</v>
          </cell>
          <cell r="AS576">
            <v>8404</v>
          </cell>
          <cell r="AT576">
            <v>0</v>
          </cell>
          <cell r="AU576">
            <v>0</v>
          </cell>
          <cell r="AV576">
            <v>8404</v>
          </cell>
          <cell r="AW576">
            <v>0</v>
          </cell>
          <cell r="AY576">
            <v>700.33</v>
          </cell>
          <cell r="BA576">
            <v>0</v>
          </cell>
          <cell r="BC576">
            <v>0</v>
          </cell>
          <cell r="BE576">
            <v>700.33</v>
          </cell>
        </row>
        <row r="577">
          <cell r="C577">
            <v>8311</v>
          </cell>
          <cell r="D577" t="str">
            <v>30 RUE DE L'OURCQ</v>
          </cell>
          <cell r="E577" t="str">
            <v>30 rue de l'Ourcq</v>
          </cell>
          <cell r="F577">
            <v>75019</v>
          </cell>
          <cell r="G577" t="str">
            <v>PARIS</v>
          </cell>
          <cell r="H577">
            <v>1</v>
          </cell>
          <cell r="I577">
            <v>1</v>
          </cell>
          <cell r="J577">
            <v>4</v>
          </cell>
          <cell r="K577">
            <v>18</v>
          </cell>
          <cell r="L577">
            <v>0</v>
          </cell>
          <cell r="M577">
            <v>1</v>
          </cell>
          <cell r="N577">
            <v>0</v>
          </cell>
          <cell r="O577">
            <v>2362.9199999999996</v>
          </cell>
          <cell r="Q577">
            <v>1955.2</v>
          </cell>
          <cell r="AA577">
            <v>50.8</v>
          </cell>
          <cell r="AB577">
            <v>4368.92</v>
          </cell>
          <cell r="AC577">
            <v>236.5</v>
          </cell>
          <cell r="AF577">
            <v>2362.9199999999996</v>
          </cell>
          <cell r="AG577">
            <v>131.27000000000001</v>
          </cell>
          <cell r="AH577">
            <v>1955.2</v>
          </cell>
          <cell r="AI577">
            <v>108.62</v>
          </cell>
          <cell r="AJ577">
            <v>0</v>
          </cell>
          <cell r="AK577" t="str">
            <v/>
          </cell>
          <cell r="AL577">
            <v>0</v>
          </cell>
          <cell r="AM577" t="str">
            <v/>
          </cell>
          <cell r="AN577">
            <v>50.8</v>
          </cell>
          <cell r="AO577">
            <v>2.82</v>
          </cell>
          <cell r="AP577">
            <v>4368.92</v>
          </cell>
          <cell r="AQ577">
            <v>0</v>
          </cell>
          <cell r="AS577">
            <v>4445.9616993643995</v>
          </cell>
          <cell r="AT577">
            <v>0</v>
          </cell>
          <cell r="AU577">
            <v>52.303978195999996</v>
          </cell>
          <cell r="AV577">
            <v>4498.2656775603991</v>
          </cell>
          <cell r="AW577">
            <v>129.34567756039905</v>
          </cell>
          <cell r="AY577">
            <v>1111.49</v>
          </cell>
          <cell r="AZ577">
            <v>1333.79</v>
          </cell>
          <cell r="BA577">
            <v>0</v>
          </cell>
          <cell r="BB577">
            <v>0</v>
          </cell>
          <cell r="BC577">
            <v>13.08</v>
          </cell>
          <cell r="BD577">
            <v>15.7</v>
          </cell>
          <cell r="BE577">
            <v>1349.4839999999999</v>
          </cell>
        </row>
        <row r="578">
          <cell r="C578">
            <v>8312</v>
          </cell>
          <cell r="D578" t="str">
            <v>26 BIS RUE DE L'OURCQ</v>
          </cell>
          <cell r="E578" t="str">
            <v>26 bis rue de l'Ourcq</v>
          </cell>
          <cell r="F578">
            <v>75019</v>
          </cell>
          <cell r="G578" t="str">
            <v>PARIS</v>
          </cell>
          <cell r="H578">
            <v>1</v>
          </cell>
          <cell r="I578">
            <v>1</v>
          </cell>
          <cell r="J578">
            <v>2</v>
          </cell>
          <cell r="K578">
            <v>3</v>
          </cell>
          <cell r="L578">
            <v>0</v>
          </cell>
          <cell r="M578">
            <v>1</v>
          </cell>
          <cell r="N578">
            <v>0</v>
          </cell>
          <cell r="Q578">
            <v>733.2</v>
          </cell>
          <cell r="AA578">
            <v>8.5</v>
          </cell>
          <cell r="AB578">
            <v>741.7</v>
          </cell>
          <cell r="AC578">
            <v>39.450000000000003</v>
          </cell>
          <cell r="AF578">
            <v>0</v>
          </cell>
          <cell r="AG578" t="str">
            <v/>
          </cell>
          <cell r="AH578">
            <v>733.2</v>
          </cell>
          <cell r="AI578">
            <v>244.4</v>
          </cell>
          <cell r="AJ578">
            <v>0</v>
          </cell>
          <cell r="AK578" t="str">
            <v/>
          </cell>
          <cell r="AL578">
            <v>0</v>
          </cell>
          <cell r="AM578" t="str">
            <v/>
          </cell>
          <cell r="AN578">
            <v>8.5</v>
          </cell>
          <cell r="AO578">
            <v>2.83</v>
          </cell>
          <cell r="AP578">
            <v>741.7</v>
          </cell>
          <cell r="AQ578">
            <v>0</v>
          </cell>
          <cell r="AS578">
            <v>754.90702388399995</v>
          </cell>
          <cell r="AT578">
            <v>0</v>
          </cell>
          <cell r="AU578">
            <v>8.7516498949999999</v>
          </cell>
          <cell r="AV578">
            <v>763.65867377899997</v>
          </cell>
          <cell r="AW578">
            <v>21.958673778999923</v>
          </cell>
          <cell r="AY578">
            <v>188.73</v>
          </cell>
          <cell r="AZ578">
            <v>226.48</v>
          </cell>
          <cell r="BA578">
            <v>0</v>
          </cell>
          <cell r="BB578">
            <v>0</v>
          </cell>
          <cell r="BC578">
            <v>2.19</v>
          </cell>
          <cell r="BD578">
            <v>2.63</v>
          </cell>
          <cell r="BE578">
            <v>229.10399999999998</v>
          </cell>
        </row>
        <row r="579">
          <cell r="C579">
            <v>8312</v>
          </cell>
          <cell r="D579" t="str">
            <v>26 BIS RUE DE L'OURCQ</v>
          </cell>
          <cell r="E579" t="str">
            <v>26 bis rue de l'Ourcq</v>
          </cell>
          <cell r="F579">
            <v>75019</v>
          </cell>
          <cell r="G579" t="str">
            <v>PARIS</v>
          </cell>
          <cell r="H579">
            <v>1</v>
          </cell>
          <cell r="I579">
            <v>1</v>
          </cell>
          <cell r="J579">
            <v>2</v>
          </cell>
          <cell r="K579">
            <v>3</v>
          </cell>
          <cell r="L579">
            <v>0</v>
          </cell>
          <cell r="M579">
            <v>1</v>
          </cell>
          <cell r="N579">
            <v>0</v>
          </cell>
          <cell r="Q579">
            <v>1677</v>
          </cell>
          <cell r="AB579">
            <v>1677</v>
          </cell>
          <cell r="AC579">
            <v>78</v>
          </cell>
          <cell r="AF579">
            <v>0</v>
          </cell>
          <cell r="AG579" t="str">
            <v/>
          </cell>
          <cell r="AH579">
            <v>1677</v>
          </cell>
          <cell r="AI579">
            <v>559</v>
          </cell>
          <cell r="AJ579">
            <v>0</v>
          </cell>
          <cell r="AK579" t="str">
            <v/>
          </cell>
          <cell r="AL579">
            <v>0</v>
          </cell>
          <cell r="AM579" t="str">
            <v/>
          </cell>
          <cell r="AN579">
            <v>0</v>
          </cell>
          <cell r="AO579" t="str">
            <v/>
          </cell>
          <cell r="AP579">
            <v>1677</v>
          </cell>
          <cell r="AQ579">
            <v>0</v>
          </cell>
          <cell r="AS579">
            <v>1677</v>
          </cell>
          <cell r="AT579">
            <v>0</v>
          </cell>
          <cell r="AU579">
            <v>0</v>
          </cell>
          <cell r="AV579">
            <v>1677</v>
          </cell>
          <cell r="AW579">
            <v>0</v>
          </cell>
          <cell r="AY579">
            <v>139.75</v>
          </cell>
          <cell r="BA579">
            <v>0</v>
          </cell>
          <cell r="BC579">
            <v>0</v>
          </cell>
          <cell r="BE579">
            <v>139.75</v>
          </cell>
        </row>
        <row r="580">
          <cell r="C580">
            <v>8317</v>
          </cell>
          <cell r="D580" t="str">
            <v>8-8 BIS RUE CAPLAT</v>
          </cell>
          <cell r="E580" t="str">
            <v>8-8 bis rue Caplat</v>
          </cell>
          <cell r="F580">
            <v>75018</v>
          </cell>
          <cell r="G580" t="str">
            <v>PARIS</v>
          </cell>
          <cell r="H580">
            <v>1</v>
          </cell>
          <cell r="I580">
            <v>1</v>
          </cell>
          <cell r="J580">
            <v>6</v>
          </cell>
          <cell r="K580">
            <v>13</v>
          </cell>
          <cell r="L580">
            <v>1</v>
          </cell>
          <cell r="M580">
            <v>2</v>
          </cell>
          <cell r="N580">
            <v>0</v>
          </cell>
          <cell r="Q580">
            <v>977.6</v>
          </cell>
          <cell r="AA580">
            <v>36.700000000000003</v>
          </cell>
          <cell r="AB580">
            <v>1014.3000000000001</v>
          </cell>
          <cell r="AC580">
            <v>54.5</v>
          </cell>
          <cell r="AF580">
            <v>0</v>
          </cell>
          <cell r="AG580" t="str">
            <v/>
          </cell>
          <cell r="AH580">
            <v>977.6</v>
          </cell>
          <cell r="AI580">
            <v>75.2</v>
          </cell>
          <cell r="AJ580">
            <v>0</v>
          </cell>
          <cell r="AK580" t="str">
            <v/>
          </cell>
          <cell r="AL580">
            <v>0</v>
          </cell>
          <cell r="AM580" t="str">
            <v/>
          </cell>
          <cell r="AN580">
            <v>36.700000000000003</v>
          </cell>
          <cell r="AO580">
            <v>2.82</v>
          </cell>
          <cell r="AP580">
            <v>1014.3000000000001</v>
          </cell>
          <cell r="AQ580">
            <v>0</v>
          </cell>
          <cell r="AS580">
            <v>1006.5426985119999</v>
          </cell>
          <cell r="AT580">
            <v>0</v>
          </cell>
          <cell r="AU580">
            <v>37.786535428999997</v>
          </cell>
          <cell r="AV580">
            <v>1044.329233941</v>
          </cell>
          <cell r="AW580">
            <v>30.029233940999916</v>
          </cell>
          <cell r="AY580">
            <v>251.64</v>
          </cell>
          <cell r="AZ580">
            <v>301.97000000000003</v>
          </cell>
          <cell r="BA580">
            <v>0</v>
          </cell>
          <cell r="BB580">
            <v>0</v>
          </cell>
          <cell r="BC580">
            <v>9.4499999999999993</v>
          </cell>
          <cell r="BD580">
            <v>11.34</v>
          </cell>
          <cell r="BE580">
            <v>313.30799999999994</v>
          </cell>
        </row>
        <row r="581">
          <cell r="C581">
            <v>8338</v>
          </cell>
          <cell r="D581" t="str">
            <v>18 RUE BEAUREGARD</v>
          </cell>
          <cell r="E581" t="str">
            <v>18 rue Beauregard</v>
          </cell>
          <cell r="F581">
            <v>75002</v>
          </cell>
          <cell r="G581" t="str">
            <v>PARIS</v>
          </cell>
          <cell r="K581">
            <v>4</v>
          </cell>
          <cell r="N581">
            <v>0</v>
          </cell>
          <cell r="O581">
            <v>2343</v>
          </cell>
          <cell r="Q581">
            <v>1171</v>
          </cell>
          <cell r="U581">
            <v>1354.8</v>
          </cell>
          <cell r="AB581">
            <v>4868.8</v>
          </cell>
          <cell r="AC581">
            <v>260</v>
          </cell>
          <cell r="AF581">
            <v>2343</v>
          </cell>
          <cell r="AG581">
            <v>585.75</v>
          </cell>
          <cell r="AH581">
            <v>2525.8000000000002</v>
          </cell>
          <cell r="AI581">
            <v>631.45000000000005</v>
          </cell>
          <cell r="AJ581">
            <v>0</v>
          </cell>
          <cell r="AK581" t="str">
            <v/>
          </cell>
          <cell r="AL581">
            <v>0</v>
          </cell>
          <cell r="AM581" t="str">
            <v/>
          </cell>
          <cell r="AN581">
            <v>0</v>
          </cell>
          <cell r="AO581" t="str">
            <v/>
          </cell>
          <cell r="AP581">
            <v>4868.8</v>
          </cell>
          <cell r="AQ581">
            <v>0</v>
          </cell>
          <cell r="AS581">
            <v>4868.8</v>
          </cell>
          <cell r="AT581">
            <v>0</v>
          </cell>
          <cell r="AU581">
            <v>0</v>
          </cell>
          <cell r="AV581">
            <v>4868.8</v>
          </cell>
          <cell r="AW581">
            <v>0</v>
          </cell>
          <cell r="AY581">
            <v>405.73</v>
          </cell>
          <cell r="BA581">
            <v>0</v>
          </cell>
          <cell r="BC581">
            <v>0</v>
          </cell>
          <cell r="BE581">
            <v>405.73</v>
          </cell>
        </row>
        <row r="582">
          <cell r="C582">
            <v>8340</v>
          </cell>
          <cell r="D582" t="str">
            <v>49-51 RUE VOLTA</v>
          </cell>
          <cell r="E582" t="str">
            <v>49-51 rue Volta</v>
          </cell>
          <cell r="F582">
            <v>75003</v>
          </cell>
          <cell r="G582" t="str">
            <v>PARIS</v>
          </cell>
          <cell r="K582">
            <v>13</v>
          </cell>
          <cell r="N582">
            <v>0</v>
          </cell>
          <cell r="O582">
            <v>5265</v>
          </cell>
          <cell r="P582">
            <v>585</v>
          </cell>
          <cell r="Q582">
            <v>3507</v>
          </cell>
          <cell r="AB582">
            <v>9357</v>
          </cell>
          <cell r="AC582">
            <v>416</v>
          </cell>
          <cell r="AF582">
            <v>5850</v>
          </cell>
          <cell r="AG582">
            <v>450</v>
          </cell>
          <cell r="AH582">
            <v>3507</v>
          </cell>
          <cell r="AI582">
            <v>269.77</v>
          </cell>
          <cell r="AJ582">
            <v>0</v>
          </cell>
          <cell r="AK582" t="str">
            <v/>
          </cell>
          <cell r="AL582">
            <v>0</v>
          </cell>
          <cell r="AM582" t="str">
            <v/>
          </cell>
          <cell r="AN582">
            <v>0</v>
          </cell>
          <cell r="AO582" t="str">
            <v/>
          </cell>
          <cell r="AP582">
            <v>9357</v>
          </cell>
          <cell r="AQ582">
            <v>0</v>
          </cell>
          <cell r="AS582">
            <v>9357</v>
          </cell>
          <cell r="AT582">
            <v>0</v>
          </cell>
          <cell r="AU582">
            <v>0</v>
          </cell>
          <cell r="AV582">
            <v>9357</v>
          </cell>
          <cell r="AW582">
            <v>0</v>
          </cell>
          <cell r="AY582">
            <v>779.75</v>
          </cell>
          <cell r="BA582">
            <v>0</v>
          </cell>
          <cell r="BC582">
            <v>0</v>
          </cell>
          <cell r="BE582">
            <v>779.75</v>
          </cell>
        </row>
        <row r="583">
          <cell r="C583">
            <v>8343</v>
          </cell>
          <cell r="D583" t="str">
            <v>27 RUE DU DEPARTEMENT</v>
          </cell>
          <cell r="E583" t="str">
            <v>27 rue du Département</v>
          </cell>
          <cell r="F583">
            <v>75018</v>
          </cell>
          <cell r="G583" t="str">
            <v>PARIS</v>
          </cell>
          <cell r="H583">
            <v>1</v>
          </cell>
          <cell r="I583">
            <v>1</v>
          </cell>
          <cell r="J583">
            <v>6</v>
          </cell>
          <cell r="K583">
            <v>9</v>
          </cell>
          <cell r="L583">
            <v>1</v>
          </cell>
          <cell r="M583">
            <v>2</v>
          </cell>
          <cell r="N583">
            <v>0</v>
          </cell>
          <cell r="O583">
            <v>2155.52</v>
          </cell>
          <cell r="P583">
            <v>163.28</v>
          </cell>
          <cell r="Q583">
            <v>977.6</v>
          </cell>
          <cell r="AA583">
            <v>25.4</v>
          </cell>
          <cell r="AB583">
            <v>3321.8</v>
          </cell>
          <cell r="AC583">
            <v>183.16</v>
          </cell>
          <cell r="AF583">
            <v>2318.8000000000002</v>
          </cell>
          <cell r="AG583">
            <v>257.64</v>
          </cell>
          <cell r="AH583">
            <v>977.6</v>
          </cell>
          <cell r="AI583">
            <v>108.62</v>
          </cell>
          <cell r="AJ583">
            <v>0</v>
          </cell>
          <cell r="AK583" t="str">
            <v/>
          </cell>
          <cell r="AL583">
            <v>0</v>
          </cell>
          <cell r="AM583" t="str">
            <v/>
          </cell>
          <cell r="AN583">
            <v>25.4</v>
          </cell>
          <cell r="AO583">
            <v>2.82</v>
          </cell>
          <cell r="AP583">
            <v>3321.8</v>
          </cell>
          <cell r="AQ583">
            <v>0</v>
          </cell>
          <cell r="AS583">
            <v>3393.9927898679998</v>
          </cell>
          <cell r="AT583">
            <v>0</v>
          </cell>
          <cell r="AU583">
            <v>26.151989097999998</v>
          </cell>
          <cell r="AV583">
            <v>3420.1447789659996</v>
          </cell>
          <cell r="AW583">
            <v>98.344778965999467</v>
          </cell>
          <cell r="AY583">
            <v>848.5</v>
          </cell>
          <cell r="AZ583">
            <v>1018.2</v>
          </cell>
          <cell r="BA583">
            <v>0</v>
          </cell>
          <cell r="BB583">
            <v>0</v>
          </cell>
          <cell r="BC583">
            <v>6.54</v>
          </cell>
          <cell r="BD583">
            <v>7.85</v>
          </cell>
          <cell r="BE583">
            <v>1026.048</v>
          </cell>
        </row>
        <row r="584">
          <cell r="C584">
            <v>8349</v>
          </cell>
          <cell r="D584" t="str">
            <v>147 BOULEVARD DE LA VILLETTE</v>
          </cell>
          <cell r="E584" t="str">
            <v>147 boulevard de la Villette</v>
          </cell>
          <cell r="F584">
            <v>75010</v>
          </cell>
          <cell r="G584" t="str">
            <v>PARIS</v>
          </cell>
          <cell r="H584">
            <v>1</v>
          </cell>
          <cell r="I584">
            <v>1</v>
          </cell>
          <cell r="J584">
            <v>5</v>
          </cell>
          <cell r="K584">
            <v>16</v>
          </cell>
          <cell r="L584">
            <v>1</v>
          </cell>
          <cell r="M584">
            <v>2</v>
          </cell>
          <cell r="N584">
            <v>13</v>
          </cell>
          <cell r="O584">
            <v>1410.04728</v>
          </cell>
          <cell r="P584">
            <v>271.44</v>
          </cell>
          <cell r="Q584">
            <v>868.60800000000006</v>
          </cell>
          <cell r="S584">
            <v>260.58240000000001</v>
          </cell>
          <cell r="Z584">
            <v>264</v>
          </cell>
          <cell r="AA584">
            <v>77</v>
          </cell>
          <cell r="AB584">
            <v>3151.6776799999998</v>
          </cell>
          <cell r="AC584">
            <v>176.56</v>
          </cell>
          <cell r="AF584">
            <v>1681.4872800000001</v>
          </cell>
          <cell r="AG584">
            <v>105.09</v>
          </cell>
          <cell r="AH584">
            <v>868.60800000000006</v>
          </cell>
          <cell r="AI584">
            <v>54.29</v>
          </cell>
          <cell r="AJ584">
            <v>0</v>
          </cell>
          <cell r="AK584" t="str">
            <v/>
          </cell>
          <cell r="AL584">
            <v>260.58240000000001</v>
          </cell>
          <cell r="AM584">
            <v>20.04</v>
          </cell>
          <cell r="AN584">
            <v>341</v>
          </cell>
          <cell r="AO584">
            <v>21.31</v>
          </cell>
          <cell r="AP584">
            <v>3151.6776799999998</v>
          </cell>
          <cell r="AQ584">
            <v>0</v>
          </cell>
          <cell r="AS584">
            <v>2550.09528</v>
          </cell>
          <cell r="AT584">
            <v>260.58240000000001</v>
          </cell>
          <cell r="AU584">
            <v>341</v>
          </cell>
          <cell r="AV584">
            <v>3151.6776799999998</v>
          </cell>
          <cell r="AW584">
            <v>0</v>
          </cell>
          <cell r="AY584">
            <v>637.52</v>
          </cell>
          <cell r="AZ584">
            <v>765.02</v>
          </cell>
          <cell r="BA584">
            <v>65.150000000000006</v>
          </cell>
          <cell r="BB584">
            <v>78.180000000000007</v>
          </cell>
          <cell r="BC584">
            <v>85.25</v>
          </cell>
          <cell r="BD584">
            <v>102.3</v>
          </cell>
          <cell r="BE584">
            <v>945.50399999999991</v>
          </cell>
        </row>
        <row r="585">
          <cell r="C585">
            <v>8350</v>
          </cell>
          <cell r="D585" t="str">
            <v>6 RUE JEAN &amp; MARIE MOINON</v>
          </cell>
          <cell r="E585" t="str">
            <v>6 rue Jean &amp; Marie Moinon</v>
          </cell>
          <cell r="F585">
            <v>75010</v>
          </cell>
          <cell r="G585" t="str">
            <v>PARIS</v>
          </cell>
          <cell r="H585">
            <v>1</v>
          </cell>
          <cell r="I585">
            <v>1</v>
          </cell>
          <cell r="J585">
            <v>3</v>
          </cell>
          <cell r="K585">
            <v>9</v>
          </cell>
          <cell r="L585">
            <v>0</v>
          </cell>
          <cell r="M585">
            <v>1</v>
          </cell>
          <cell r="N585">
            <v>0</v>
          </cell>
          <cell r="O585">
            <v>1911.8803679999999</v>
          </cell>
          <cell r="Q585">
            <v>883.58400000000006</v>
          </cell>
          <cell r="Z585">
            <v>264</v>
          </cell>
          <cell r="AA585">
            <v>77</v>
          </cell>
          <cell r="AB585">
            <v>3136.4643679999999</v>
          </cell>
          <cell r="AC585">
            <v>175.71</v>
          </cell>
          <cell r="AF585">
            <v>1911.8803679999999</v>
          </cell>
          <cell r="AG585">
            <v>212.43</v>
          </cell>
          <cell r="AH585">
            <v>883.58400000000006</v>
          </cell>
          <cell r="AI585">
            <v>98.18</v>
          </cell>
          <cell r="AJ585">
            <v>0</v>
          </cell>
          <cell r="AK585" t="str">
            <v/>
          </cell>
          <cell r="AL585">
            <v>0</v>
          </cell>
          <cell r="AM585" t="str">
            <v/>
          </cell>
          <cell r="AN585">
            <v>341</v>
          </cell>
          <cell r="AO585">
            <v>37.89</v>
          </cell>
          <cell r="AP585">
            <v>3136.4643679999999</v>
          </cell>
          <cell r="AQ585">
            <v>0</v>
          </cell>
          <cell r="AS585">
            <v>2795.4643679999999</v>
          </cell>
          <cell r="AT585">
            <v>0</v>
          </cell>
          <cell r="AU585">
            <v>341</v>
          </cell>
          <cell r="AV585">
            <v>3136.4643679999999</v>
          </cell>
          <cell r="AW585">
            <v>0</v>
          </cell>
          <cell r="AY585">
            <v>698.87</v>
          </cell>
          <cell r="AZ585">
            <v>838.64</v>
          </cell>
          <cell r="BA585">
            <v>0</v>
          </cell>
          <cell r="BB585">
            <v>0</v>
          </cell>
          <cell r="BC585">
            <v>85.25</v>
          </cell>
          <cell r="BD585">
            <v>102.3</v>
          </cell>
          <cell r="BE585">
            <v>940.94399999999996</v>
          </cell>
        </row>
        <row r="586">
          <cell r="C586">
            <v>8356</v>
          </cell>
          <cell r="D586" t="str">
            <v>59 RUE STEPHENSON</v>
          </cell>
          <cell r="E586" t="str">
            <v>59 rue Stéphenson</v>
          </cell>
          <cell r="F586">
            <v>75018</v>
          </cell>
          <cell r="G586" t="str">
            <v>PARIS</v>
          </cell>
          <cell r="H586">
            <v>1</v>
          </cell>
          <cell r="I586">
            <v>1</v>
          </cell>
          <cell r="J586">
            <v>5</v>
          </cell>
          <cell r="K586">
            <v>10</v>
          </cell>
          <cell r="L586">
            <v>0</v>
          </cell>
          <cell r="M586">
            <v>2</v>
          </cell>
          <cell r="N586">
            <v>0</v>
          </cell>
          <cell r="O586">
            <v>0</v>
          </cell>
          <cell r="Q586">
            <v>1304.1600000000001</v>
          </cell>
          <cell r="AA586">
            <v>28.2</v>
          </cell>
          <cell r="AB586">
            <v>1332.3600000000001</v>
          </cell>
          <cell r="AC586">
            <v>68.59</v>
          </cell>
          <cell r="AF586">
            <v>0</v>
          </cell>
          <cell r="AG586" t="str">
            <v/>
          </cell>
          <cell r="AH586">
            <v>1304.1600000000001</v>
          </cell>
          <cell r="AI586">
            <v>130.41999999999999</v>
          </cell>
          <cell r="AJ586">
            <v>0</v>
          </cell>
          <cell r="AK586" t="str">
            <v/>
          </cell>
          <cell r="AL586">
            <v>0</v>
          </cell>
          <cell r="AM586" t="str">
            <v/>
          </cell>
          <cell r="AN586">
            <v>28.2</v>
          </cell>
          <cell r="AO586">
            <v>2.82</v>
          </cell>
          <cell r="AP586">
            <v>1332.3600000000001</v>
          </cell>
          <cell r="AQ586">
            <v>0</v>
          </cell>
          <cell r="AS586">
            <v>1342.7707914191999</v>
          </cell>
          <cell r="AT586">
            <v>0</v>
          </cell>
          <cell r="AU586">
            <v>29.034885533999997</v>
          </cell>
          <cell r="AV586">
            <v>1371.8056769532</v>
          </cell>
          <cell r="AW586">
            <v>39.445676953199836</v>
          </cell>
          <cell r="AY586">
            <v>335.69</v>
          </cell>
          <cell r="AZ586">
            <v>402.83</v>
          </cell>
          <cell r="BA586">
            <v>0</v>
          </cell>
          <cell r="BB586">
            <v>0</v>
          </cell>
          <cell r="BC586">
            <v>7.26</v>
          </cell>
          <cell r="BD586">
            <v>8.7100000000000009</v>
          </cell>
          <cell r="BE586">
            <v>411.53999999999996</v>
          </cell>
        </row>
        <row r="587">
          <cell r="C587">
            <v>8358</v>
          </cell>
          <cell r="D587" t="str">
            <v>37 RUE BALLU</v>
          </cell>
          <cell r="E587" t="str">
            <v>37 rue Ballu</v>
          </cell>
          <cell r="F587">
            <v>75009</v>
          </cell>
          <cell r="G587" t="str">
            <v>PARIS</v>
          </cell>
          <cell r="K587">
            <v>11</v>
          </cell>
          <cell r="O587">
            <v>0</v>
          </cell>
          <cell r="P587">
            <v>0</v>
          </cell>
          <cell r="Q587">
            <v>0</v>
          </cell>
          <cell r="R587">
            <v>0</v>
          </cell>
          <cell r="S587">
            <v>0</v>
          </cell>
          <cell r="T587">
            <v>0</v>
          </cell>
          <cell r="Z587">
            <v>0</v>
          </cell>
          <cell r="AA587">
            <v>0</v>
          </cell>
          <cell r="AB587">
            <v>0</v>
          </cell>
          <cell r="AC587">
            <v>0</v>
          </cell>
          <cell r="AF587">
            <v>0</v>
          </cell>
          <cell r="AG587" t="str">
            <v/>
          </cell>
          <cell r="AH587">
            <v>0</v>
          </cell>
          <cell r="AI587" t="str">
            <v/>
          </cell>
          <cell r="AJ587">
            <v>0</v>
          </cell>
          <cell r="AK587" t="str">
            <v/>
          </cell>
          <cell r="AL587">
            <v>0</v>
          </cell>
          <cell r="AM587" t="str">
            <v/>
          </cell>
          <cell r="AN587">
            <v>0</v>
          </cell>
          <cell r="AO587" t="str">
            <v/>
          </cell>
          <cell r="AP587">
            <v>0</v>
          </cell>
          <cell r="AQ587">
            <v>0</v>
          </cell>
          <cell r="AS587">
            <v>0</v>
          </cell>
          <cell r="AT587">
            <v>0</v>
          </cell>
          <cell r="AU587">
            <v>0</v>
          </cell>
          <cell r="AV587">
            <v>0</v>
          </cell>
          <cell r="AW587">
            <v>0</v>
          </cell>
          <cell r="AY587">
            <v>0</v>
          </cell>
          <cell r="AZ587">
            <v>0</v>
          </cell>
          <cell r="BA587">
            <v>0</v>
          </cell>
          <cell r="BB587">
            <v>0</v>
          </cell>
          <cell r="BC587">
            <v>0</v>
          </cell>
          <cell r="BD587">
            <v>0</v>
          </cell>
          <cell r="BE587">
            <v>0</v>
          </cell>
        </row>
        <row r="588">
          <cell r="C588">
            <v>8359</v>
          </cell>
          <cell r="D588" t="str">
            <v>24 RUE THOLOZE</v>
          </cell>
          <cell r="E588" t="str">
            <v>24 rue Tholozé</v>
          </cell>
          <cell r="F588">
            <v>75018</v>
          </cell>
          <cell r="G588" t="str">
            <v>PARIS</v>
          </cell>
          <cell r="H588">
            <v>1</v>
          </cell>
          <cell r="I588">
            <v>1</v>
          </cell>
          <cell r="J588">
            <v>3</v>
          </cell>
          <cell r="K588">
            <v>6</v>
          </cell>
          <cell r="L588">
            <v>1</v>
          </cell>
          <cell r="M588">
            <v>0</v>
          </cell>
          <cell r="N588">
            <v>0</v>
          </cell>
          <cell r="O588">
            <v>1806.84</v>
          </cell>
          <cell r="P588">
            <v>86.88</v>
          </cell>
          <cell r="Q588">
            <v>1040.04</v>
          </cell>
          <cell r="AA588">
            <v>16.920000000000002</v>
          </cell>
          <cell r="AB588">
            <v>2950.68</v>
          </cell>
          <cell r="AC588">
            <v>0</v>
          </cell>
          <cell r="AF588">
            <v>1893.7199999999998</v>
          </cell>
          <cell r="AG588">
            <v>315.62</v>
          </cell>
          <cell r="AH588">
            <v>1040.04</v>
          </cell>
          <cell r="AI588">
            <v>173.34</v>
          </cell>
          <cell r="AJ588">
            <v>0</v>
          </cell>
          <cell r="AK588" t="str">
            <v/>
          </cell>
          <cell r="AL588">
            <v>0</v>
          </cell>
          <cell r="AM588" t="str">
            <v/>
          </cell>
          <cell r="AN588">
            <v>16.920000000000002</v>
          </cell>
          <cell r="AO588">
            <v>2.82</v>
          </cell>
          <cell r="AP588">
            <v>2950.68</v>
          </cell>
          <cell r="AQ588">
            <v>0</v>
          </cell>
          <cell r="AS588">
            <v>3020.6165171712</v>
          </cell>
          <cell r="AT588">
            <v>0</v>
          </cell>
          <cell r="AU588">
            <v>17.420931320400001</v>
          </cell>
          <cell r="AV588">
            <v>3038.0374484916001</v>
          </cell>
          <cell r="AW588">
            <v>87.35744849160028</v>
          </cell>
          <cell r="AY588">
            <v>755.15</v>
          </cell>
          <cell r="AZ588">
            <v>906.18</v>
          </cell>
          <cell r="BA588">
            <v>0</v>
          </cell>
          <cell r="BB588">
            <v>0</v>
          </cell>
          <cell r="BC588">
            <v>4.3600000000000003</v>
          </cell>
          <cell r="BD588">
            <v>5.23</v>
          </cell>
          <cell r="BE588">
            <v>911.41199999999992</v>
          </cell>
        </row>
        <row r="589">
          <cell r="C589">
            <v>8360</v>
          </cell>
          <cell r="D589" t="str">
            <v>10 RUE DE MEAUX</v>
          </cell>
          <cell r="E589" t="str">
            <v>10 rue de Meaux</v>
          </cell>
          <cell r="F589">
            <v>75019</v>
          </cell>
          <cell r="G589" t="str">
            <v>PARIS</v>
          </cell>
          <cell r="K589">
            <v>11</v>
          </cell>
          <cell r="N589">
            <v>0</v>
          </cell>
          <cell r="O589">
            <v>5869.5</v>
          </cell>
          <cell r="P589">
            <v>559</v>
          </cell>
          <cell r="Q589">
            <v>1677</v>
          </cell>
          <cell r="AB589">
            <v>8105.5</v>
          </cell>
          <cell r="AC589">
            <v>377</v>
          </cell>
          <cell r="AF589">
            <v>6428.5</v>
          </cell>
          <cell r="AG589">
            <v>584.41</v>
          </cell>
          <cell r="AH589">
            <v>1677</v>
          </cell>
          <cell r="AI589">
            <v>152.44999999999999</v>
          </cell>
          <cell r="AJ589">
            <v>0</v>
          </cell>
          <cell r="AK589" t="str">
            <v/>
          </cell>
          <cell r="AL589">
            <v>0</v>
          </cell>
          <cell r="AM589" t="str">
            <v/>
          </cell>
          <cell r="AN589">
            <v>0</v>
          </cell>
          <cell r="AO589" t="str">
            <v/>
          </cell>
          <cell r="AP589">
            <v>8105.5</v>
          </cell>
          <cell r="AQ589">
            <v>0</v>
          </cell>
          <cell r="AS589">
            <v>8105.5</v>
          </cell>
          <cell r="AT589">
            <v>0</v>
          </cell>
          <cell r="AU589">
            <v>0</v>
          </cell>
          <cell r="AV589">
            <v>8105.5</v>
          </cell>
          <cell r="AW589">
            <v>0</v>
          </cell>
          <cell r="AY589">
            <v>675.46</v>
          </cell>
          <cell r="BA589">
            <v>0</v>
          </cell>
          <cell r="BC589">
            <v>0</v>
          </cell>
          <cell r="BE589">
            <v>675.46</v>
          </cell>
        </row>
        <row r="590">
          <cell r="C590">
            <v>8363</v>
          </cell>
          <cell r="D590" t="str">
            <v>41 RUE DE L'OURCQ</v>
          </cell>
          <cell r="E590" t="str">
            <v>41 rue de l'Ourcq</v>
          </cell>
          <cell r="F590">
            <v>75019</v>
          </cell>
          <cell r="G590" t="str">
            <v>PARIS</v>
          </cell>
          <cell r="H590">
            <v>1</v>
          </cell>
          <cell r="I590">
            <v>1</v>
          </cell>
          <cell r="J590">
            <v>2</v>
          </cell>
          <cell r="K590">
            <v>4</v>
          </cell>
          <cell r="L590">
            <v>0</v>
          </cell>
          <cell r="M590">
            <v>2</v>
          </cell>
          <cell r="N590">
            <v>0</v>
          </cell>
          <cell r="Q590">
            <v>733.2</v>
          </cell>
          <cell r="AA590">
            <v>11.3</v>
          </cell>
          <cell r="AB590">
            <v>744.5</v>
          </cell>
          <cell r="AC590">
            <v>39.6</v>
          </cell>
          <cell r="AF590">
            <v>0</v>
          </cell>
          <cell r="AG590" t="str">
            <v/>
          </cell>
          <cell r="AH590">
            <v>733.2</v>
          </cell>
          <cell r="AI590">
            <v>183.3</v>
          </cell>
          <cell r="AJ590">
            <v>0</v>
          </cell>
          <cell r="AK590" t="str">
            <v/>
          </cell>
          <cell r="AL590">
            <v>0</v>
          </cell>
          <cell r="AM590" t="str">
            <v/>
          </cell>
          <cell r="AN590">
            <v>11.3</v>
          </cell>
          <cell r="AO590">
            <v>2.83</v>
          </cell>
          <cell r="AP590">
            <v>744.5</v>
          </cell>
          <cell r="AQ590">
            <v>0</v>
          </cell>
          <cell r="AS590">
            <v>754.90702388399995</v>
          </cell>
          <cell r="AT590">
            <v>0</v>
          </cell>
          <cell r="AU590">
            <v>11.634546330999999</v>
          </cell>
          <cell r="AV590">
            <v>766.54157021499998</v>
          </cell>
          <cell r="AW590">
            <v>22.041570214999979</v>
          </cell>
          <cell r="AY590">
            <v>188.73</v>
          </cell>
          <cell r="AZ590">
            <v>226.48</v>
          </cell>
          <cell r="BA590">
            <v>0</v>
          </cell>
          <cell r="BB590">
            <v>0</v>
          </cell>
          <cell r="BC590">
            <v>2.91</v>
          </cell>
          <cell r="BD590">
            <v>3.49</v>
          </cell>
          <cell r="BE590">
            <v>229.96799999999999</v>
          </cell>
        </row>
        <row r="591">
          <cell r="C591">
            <v>8363</v>
          </cell>
          <cell r="D591" t="str">
            <v>41 RUE DE  L'OURCQ</v>
          </cell>
          <cell r="E591" t="str">
            <v>41 rue de l'Ourcq</v>
          </cell>
          <cell r="F591">
            <v>75019</v>
          </cell>
          <cell r="G591" t="str">
            <v>PARIS</v>
          </cell>
          <cell r="H591">
            <v>1</v>
          </cell>
          <cell r="I591">
            <v>1</v>
          </cell>
          <cell r="J591">
            <v>2</v>
          </cell>
          <cell r="K591">
            <v>4</v>
          </cell>
          <cell r="L591">
            <v>0</v>
          </cell>
          <cell r="M591">
            <v>2</v>
          </cell>
          <cell r="N591">
            <v>0</v>
          </cell>
          <cell r="Q591">
            <v>1677</v>
          </cell>
          <cell r="AB591">
            <v>1677</v>
          </cell>
          <cell r="AC591">
            <v>78</v>
          </cell>
          <cell r="AF591">
            <v>0</v>
          </cell>
          <cell r="AG591" t="str">
            <v/>
          </cell>
          <cell r="AH591">
            <v>1677</v>
          </cell>
          <cell r="AI591">
            <v>419.25</v>
          </cell>
          <cell r="AJ591">
            <v>0</v>
          </cell>
          <cell r="AK591" t="str">
            <v/>
          </cell>
          <cell r="AL591">
            <v>0</v>
          </cell>
          <cell r="AM591" t="str">
            <v/>
          </cell>
          <cell r="AN591">
            <v>0</v>
          </cell>
          <cell r="AO591" t="str">
            <v/>
          </cell>
          <cell r="AP591">
            <v>1677</v>
          </cell>
          <cell r="AQ591">
            <v>0</v>
          </cell>
          <cell r="AS591">
            <v>1677</v>
          </cell>
          <cell r="AT591">
            <v>0</v>
          </cell>
          <cell r="AU591">
            <v>0</v>
          </cell>
          <cell r="AV591">
            <v>1677</v>
          </cell>
          <cell r="AW591">
            <v>0</v>
          </cell>
          <cell r="AY591">
            <v>139.75</v>
          </cell>
          <cell r="BA591">
            <v>0</v>
          </cell>
          <cell r="BC591">
            <v>0</v>
          </cell>
          <cell r="BE591">
            <v>139.75</v>
          </cell>
        </row>
        <row r="592">
          <cell r="C592">
            <v>8364</v>
          </cell>
          <cell r="D592" t="str">
            <v>14 RUE DE FONTARABIE</v>
          </cell>
          <cell r="E592" t="str">
            <v>14 rue de Fontarabie</v>
          </cell>
          <cell r="F592">
            <v>75020</v>
          </cell>
          <cell r="G592" t="str">
            <v>PARIS</v>
          </cell>
          <cell r="H592">
            <v>1</v>
          </cell>
          <cell r="I592">
            <v>1</v>
          </cell>
          <cell r="J592">
            <v>4</v>
          </cell>
          <cell r="K592">
            <v>24</v>
          </cell>
          <cell r="L592">
            <v>1</v>
          </cell>
          <cell r="M592">
            <v>1</v>
          </cell>
          <cell r="N592">
            <v>24</v>
          </cell>
          <cell r="O592">
            <v>2290.78908</v>
          </cell>
          <cell r="P592">
            <v>393.96060000000006</v>
          </cell>
          <cell r="Q592">
            <v>1575.8424000000002</v>
          </cell>
          <cell r="S592">
            <v>418.86719999999997</v>
          </cell>
          <cell r="Z592">
            <v>528</v>
          </cell>
          <cell r="AA592">
            <v>154</v>
          </cell>
          <cell r="AB592">
            <v>5361.45928</v>
          </cell>
          <cell r="AC592">
            <v>300.36</v>
          </cell>
          <cell r="AF592">
            <v>2684.7496799999999</v>
          </cell>
          <cell r="AG592">
            <v>111.86</v>
          </cell>
          <cell r="AH592">
            <v>1575.8424000000002</v>
          </cell>
          <cell r="AI592">
            <v>65.66</v>
          </cell>
          <cell r="AJ592">
            <v>0</v>
          </cell>
          <cell r="AK592" t="str">
            <v/>
          </cell>
          <cell r="AL592">
            <v>418.86719999999997</v>
          </cell>
          <cell r="AM592">
            <v>17.45</v>
          </cell>
          <cell r="AN592">
            <v>682</v>
          </cell>
          <cell r="AO592">
            <v>28.42</v>
          </cell>
          <cell r="AP592">
            <v>5361.45928</v>
          </cell>
          <cell r="AQ592">
            <v>0</v>
          </cell>
          <cell r="AS592">
            <v>4260.5920800000004</v>
          </cell>
          <cell r="AT592">
            <v>418.86719999999997</v>
          </cell>
          <cell r="AU592">
            <v>682</v>
          </cell>
          <cell r="AV592">
            <v>5361.45928</v>
          </cell>
          <cell r="AW592">
            <v>0</v>
          </cell>
          <cell r="AY592">
            <v>1065.1500000000001</v>
          </cell>
          <cell r="AZ592">
            <v>1278.18</v>
          </cell>
          <cell r="BA592">
            <v>104.72</v>
          </cell>
          <cell r="BB592">
            <v>125.66</v>
          </cell>
          <cell r="BC592">
            <v>170.5</v>
          </cell>
          <cell r="BD592">
            <v>204.6</v>
          </cell>
          <cell r="BE592">
            <v>1608.4440000000002</v>
          </cell>
        </row>
        <row r="593">
          <cell r="C593">
            <v>8365</v>
          </cell>
          <cell r="D593" t="str">
            <v>74 RUE DES POISSONNIERS</v>
          </cell>
          <cell r="E593" t="str">
            <v>74 rue des Poissonniers</v>
          </cell>
          <cell r="F593">
            <v>75018</v>
          </cell>
          <cell r="G593" t="str">
            <v>PARIS</v>
          </cell>
          <cell r="H593">
            <v>2</v>
          </cell>
          <cell r="K593">
            <v>9</v>
          </cell>
          <cell r="N593">
            <v>0</v>
          </cell>
          <cell r="O593">
            <v>2820</v>
          </cell>
          <cell r="Q593">
            <v>1860</v>
          </cell>
          <cell r="AB593">
            <v>4680</v>
          </cell>
          <cell r="AC593">
            <v>0</v>
          </cell>
          <cell r="AF593">
            <v>2820</v>
          </cell>
          <cell r="AG593">
            <v>313.33</v>
          </cell>
          <cell r="AH593">
            <v>1860</v>
          </cell>
          <cell r="AI593">
            <v>206.67</v>
          </cell>
          <cell r="AJ593">
            <v>0</v>
          </cell>
          <cell r="AK593" t="str">
            <v/>
          </cell>
          <cell r="AL593">
            <v>0</v>
          </cell>
          <cell r="AM593" t="str">
            <v/>
          </cell>
          <cell r="AN593">
            <v>0</v>
          </cell>
          <cell r="AO593" t="str">
            <v/>
          </cell>
          <cell r="AP593">
            <v>4680</v>
          </cell>
          <cell r="AQ593">
            <v>0</v>
          </cell>
          <cell r="AS593">
            <v>4818.5554715999997</v>
          </cell>
          <cell r="AT593">
            <v>0</v>
          </cell>
          <cell r="AU593">
            <v>0</v>
          </cell>
          <cell r="AV593">
            <v>4818.5554715999997</v>
          </cell>
          <cell r="AW593">
            <v>138.55547159999969</v>
          </cell>
          <cell r="AY593">
            <v>1204.6400000000001</v>
          </cell>
          <cell r="AZ593">
            <v>1445.57</v>
          </cell>
          <cell r="BA593">
            <v>0</v>
          </cell>
          <cell r="BB593">
            <v>0</v>
          </cell>
          <cell r="BC593">
            <v>0</v>
          </cell>
          <cell r="BD593">
            <v>0</v>
          </cell>
          <cell r="BE593">
            <v>1445.568</v>
          </cell>
        </row>
        <row r="594">
          <cell r="C594">
            <v>8367</v>
          </cell>
          <cell r="D594" t="str">
            <v>18 RUE GEOFFROY L'ANGEVIN</v>
          </cell>
          <cell r="E594" t="str">
            <v>18 rue Geoffroy l'Angevin</v>
          </cell>
          <cell r="F594">
            <v>75004</v>
          </cell>
          <cell r="G594" t="str">
            <v>PARIS</v>
          </cell>
          <cell r="K594">
            <v>6</v>
          </cell>
          <cell r="N594">
            <v>0</v>
          </cell>
          <cell r="O594">
            <v>3432</v>
          </cell>
          <cell r="Q594">
            <v>2338</v>
          </cell>
          <cell r="AB594">
            <v>5770</v>
          </cell>
          <cell r="AC594">
            <v>260</v>
          </cell>
          <cell r="AF594">
            <v>3432</v>
          </cell>
          <cell r="AG594">
            <v>572</v>
          </cell>
          <cell r="AH594">
            <v>2338</v>
          </cell>
          <cell r="AI594">
            <v>389.67</v>
          </cell>
          <cell r="AJ594">
            <v>0</v>
          </cell>
          <cell r="AK594" t="str">
            <v/>
          </cell>
          <cell r="AL594">
            <v>0</v>
          </cell>
          <cell r="AM594" t="str">
            <v/>
          </cell>
          <cell r="AN594">
            <v>0</v>
          </cell>
          <cell r="AO594" t="str">
            <v/>
          </cell>
          <cell r="AP594">
            <v>5770</v>
          </cell>
          <cell r="AQ594">
            <v>0</v>
          </cell>
          <cell r="AS594">
            <v>5770</v>
          </cell>
          <cell r="AT594">
            <v>0</v>
          </cell>
          <cell r="AU594">
            <v>0</v>
          </cell>
          <cell r="AV594">
            <v>5770</v>
          </cell>
          <cell r="AW594">
            <v>0</v>
          </cell>
          <cell r="AY594">
            <v>480.83</v>
          </cell>
          <cell r="BA594">
            <v>0</v>
          </cell>
          <cell r="BC594">
            <v>0</v>
          </cell>
          <cell r="BE594">
            <v>480.83</v>
          </cell>
        </row>
        <row r="595">
          <cell r="C595">
            <v>8369</v>
          </cell>
          <cell r="D595" t="str">
            <v>45 A rue des Orteaux</v>
          </cell>
          <cell r="E595" t="str">
            <v>45a rue des Orteaux</v>
          </cell>
          <cell r="F595">
            <v>75020</v>
          </cell>
          <cell r="G595" t="str">
            <v>PARIS</v>
          </cell>
          <cell r="K595">
            <v>4</v>
          </cell>
          <cell r="N595">
            <v>0</v>
          </cell>
          <cell r="O595">
            <v>2693.9</v>
          </cell>
          <cell r="Q595">
            <v>1087.28</v>
          </cell>
          <cell r="AB595">
            <v>3781.1800000000003</v>
          </cell>
          <cell r="AC595">
            <v>187</v>
          </cell>
          <cell r="AF595">
            <v>2693.9</v>
          </cell>
          <cell r="AG595">
            <v>673.48</v>
          </cell>
          <cell r="AH595">
            <v>1087.28</v>
          </cell>
          <cell r="AI595">
            <v>271.82</v>
          </cell>
          <cell r="AJ595">
            <v>0</v>
          </cell>
          <cell r="AK595" t="str">
            <v/>
          </cell>
          <cell r="AL595">
            <v>0</v>
          </cell>
          <cell r="AM595" t="str">
            <v/>
          </cell>
          <cell r="AN595">
            <v>0</v>
          </cell>
          <cell r="AO595" t="str">
            <v/>
          </cell>
          <cell r="AP595">
            <v>3781.1800000000003</v>
          </cell>
          <cell r="AQ595">
            <v>0</v>
          </cell>
          <cell r="AS595">
            <v>3781.1800000000003</v>
          </cell>
          <cell r="AT595">
            <v>0</v>
          </cell>
          <cell r="AU595">
            <v>0</v>
          </cell>
          <cell r="AV595">
            <v>3781.1800000000003</v>
          </cell>
          <cell r="AW595">
            <v>0</v>
          </cell>
          <cell r="AY595">
            <v>315.10000000000002</v>
          </cell>
          <cell r="BA595">
            <v>0</v>
          </cell>
          <cell r="BC595">
            <v>0</v>
          </cell>
          <cell r="BE595">
            <v>315.10000000000002</v>
          </cell>
        </row>
        <row r="596">
          <cell r="C596">
            <v>8376</v>
          </cell>
          <cell r="D596" t="str">
            <v>12 RUE DE L'ERMITAGE</v>
          </cell>
          <cell r="E596" t="str">
            <v>12 rue de l'Ermitage</v>
          </cell>
          <cell r="F596">
            <v>75020</v>
          </cell>
          <cell r="G596" t="str">
            <v>PARIS</v>
          </cell>
          <cell r="H596">
            <v>1</v>
          </cell>
          <cell r="I596">
            <v>1</v>
          </cell>
          <cell r="J596">
            <v>2</v>
          </cell>
          <cell r="K596">
            <v>8</v>
          </cell>
          <cell r="L596">
            <v>0</v>
          </cell>
          <cell r="M596">
            <v>2</v>
          </cell>
          <cell r="N596">
            <v>0</v>
          </cell>
          <cell r="O596">
            <v>1401.8543999999999</v>
          </cell>
          <cell r="Q596">
            <v>499.39199999999994</v>
          </cell>
          <cell r="Z596">
            <v>264</v>
          </cell>
          <cell r="AA596">
            <v>77</v>
          </cell>
          <cell r="AB596">
            <v>2242.2464</v>
          </cell>
          <cell r="AC596">
            <v>125.62</v>
          </cell>
          <cell r="AF596">
            <v>1401.8543999999999</v>
          </cell>
          <cell r="AG596">
            <v>175.23</v>
          </cell>
          <cell r="AH596">
            <v>499.39199999999994</v>
          </cell>
          <cell r="AI596">
            <v>62.42</v>
          </cell>
          <cell r="AJ596">
            <v>0</v>
          </cell>
          <cell r="AK596" t="str">
            <v/>
          </cell>
          <cell r="AL596">
            <v>0</v>
          </cell>
          <cell r="AM596" t="str">
            <v/>
          </cell>
          <cell r="AN596">
            <v>341</v>
          </cell>
          <cell r="AO596">
            <v>42.63</v>
          </cell>
          <cell r="AP596">
            <v>2242.2464</v>
          </cell>
          <cell r="AQ596">
            <v>0</v>
          </cell>
          <cell r="AS596">
            <v>1901.2464</v>
          </cell>
          <cell r="AT596">
            <v>0</v>
          </cell>
          <cell r="AU596">
            <v>341</v>
          </cell>
          <cell r="AV596">
            <v>2242.2464</v>
          </cell>
          <cell r="AW596">
            <v>0</v>
          </cell>
          <cell r="AY596">
            <v>475.31</v>
          </cell>
          <cell r="AZ596">
            <v>570.37</v>
          </cell>
          <cell r="BA596">
            <v>0</v>
          </cell>
          <cell r="BB596">
            <v>0</v>
          </cell>
          <cell r="BC596">
            <v>85.25</v>
          </cell>
          <cell r="BD596">
            <v>102.3</v>
          </cell>
          <cell r="BE596">
            <v>672.67199999999991</v>
          </cell>
        </row>
        <row r="597">
          <cell r="C597">
            <v>8377</v>
          </cell>
          <cell r="D597" t="str">
            <v>37 BIS RUE DE L'ORILLON</v>
          </cell>
          <cell r="E597" t="str">
            <v>37 bis rue de l'Orillon</v>
          </cell>
          <cell r="F597">
            <v>75011</v>
          </cell>
          <cell r="G597" t="str">
            <v>PARIS</v>
          </cell>
          <cell r="H597">
            <v>1</v>
          </cell>
          <cell r="I597">
            <v>1</v>
          </cell>
          <cell r="J597">
            <v>6</v>
          </cell>
          <cell r="K597">
            <v>18</v>
          </cell>
          <cell r="L597">
            <v>1</v>
          </cell>
          <cell r="M597">
            <v>1</v>
          </cell>
          <cell r="N597">
            <v>0</v>
          </cell>
          <cell r="Q597">
            <v>2808</v>
          </cell>
          <cell r="Z597">
            <v>396</v>
          </cell>
          <cell r="AA597">
            <v>77</v>
          </cell>
          <cell r="AB597">
            <v>3281</v>
          </cell>
          <cell r="AC597">
            <v>183.81</v>
          </cell>
          <cell r="AF597">
            <v>0</v>
          </cell>
          <cell r="AG597" t="str">
            <v/>
          </cell>
          <cell r="AH597">
            <v>2808</v>
          </cell>
          <cell r="AI597">
            <v>156</v>
          </cell>
          <cell r="AJ597">
            <v>0</v>
          </cell>
          <cell r="AK597" t="str">
            <v/>
          </cell>
          <cell r="AL597">
            <v>0</v>
          </cell>
          <cell r="AM597" t="str">
            <v/>
          </cell>
          <cell r="AN597">
            <v>473</v>
          </cell>
          <cell r="AO597">
            <v>26.28</v>
          </cell>
          <cell r="AP597">
            <v>3281</v>
          </cell>
          <cell r="AQ597">
            <v>0</v>
          </cell>
          <cell r="AS597">
            <v>2808</v>
          </cell>
          <cell r="AT597">
            <v>0</v>
          </cell>
          <cell r="AU597">
            <v>473</v>
          </cell>
          <cell r="AV597">
            <v>3281</v>
          </cell>
          <cell r="AW597">
            <v>0</v>
          </cell>
          <cell r="AY597">
            <v>702</v>
          </cell>
          <cell r="AZ597">
            <v>842.4</v>
          </cell>
          <cell r="BA597">
            <v>0</v>
          </cell>
          <cell r="BB597">
            <v>0</v>
          </cell>
          <cell r="BC597">
            <v>118.25</v>
          </cell>
          <cell r="BD597">
            <v>141.9</v>
          </cell>
          <cell r="BE597">
            <v>984.3</v>
          </cell>
        </row>
        <row r="598">
          <cell r="C598">
            <v>8377</v>
          </cell>
          <cell r="D598" t="str">
            <v>37 BIS RUE DE L'ORILLON</v>
          </cell>
          <cell r="E598" t="str">
            <v>37 bis rue de l'Orillon</v>
          </cell>
          <cell r="F598">
            <v>75011</v>
          </cell>
          <cell r="G598" t="str">
            <v>PARIS</v>
          </cell>
          <cell r="H598">
            <v>1</v>
          </cell>
          <cell r="I598">
            <v>1</v>
          </cell>
          <cell r="J598">
            <v>6</v>
          </cell>
          <cell r="K598">
            <v>18</v>
          </cell>
          <cell r="L598">
            <v>1</v>
          </cell>
          <cell r="M598">
            <v>1</v>
          </cell>
          <cell r="N598">
            <v>0</v>
          </cell>
          <cell r="O598">
            <v>2277</v>
          </cell>
          <cell r="P598">
            <v>299</v>
          </cell>
          <cell r="AB598">
            <v>2576</v>
          </cell>
          <cell r="AC598">
            <v>112</v>
          </cell>
          <cell r="AF598">
            <v>2576</v>
          </cell>
          <cell r="AG598">
            <v>143.11000000000001</v>
          </cell>
          <cell r="AH598">
            <v>0</v>
          </cell>
          <cell r="AI598" t="str">
            <v/>
          </cell>
          <cell r="AJ598">
            <v>0</v>
          </cell>
          <cell r="AK598" t="str">
            <v/>
          </cell>
          <cell r="AL598">
            <v>0</v>
          </cell>
          <cell r="AM598" t="str">
            <v/>
          </cell>
          <cell r="AN598">
            <v>0</v>
          </cell>
          <cell r="AO598" t="str">
            <v/>
          </cell>
          <cell r="AP598">
            <v>2576</v>
          </cell>
          <cell r="AQ598">
            <v>0</v>
          </cell>
          <cell r="AS598">
            <v>2576</v>
          </cell>
          <cell r="AT598">
            <v>0</v>
          </cell>
          <cell r="AU598">
            <v>0</v>
          </cell>
          <cell r="AV598">
            <v>2576</v>
          </cell>
          <cell r="AW598">
            <v>0</v>
          </cell>
          <cell r="AY598">
            <v>214.67</v>
          </cell>
          <cell r="BA598">
            <v>0</v>
          </cell>
          <cell r="BC598">
            <v>0</v>
          </cell>
          <cell r="BE598">
            <v>214.67</v>
          </cell>
        </row>
        <row r="599">
          <cell r="C599">
            <v>8378</v>
          </cell>
          <cell r="D599" t="str">
            <v>9 BIS RUE LESAGE</v>
          </cell>
          <cell r="E599" t="str">
            <v>9 bis rue Lesage</v>
          </cell>
          <cell r="F599">
            <v>75020</v>
          </cell>
          <cell r="G599" t="str">
            <v>PARIS</v>
          </cell>
          <cell r="H599">
            <v>1</v>
          </cell>
          <cell r="I599">
            <v>1</v>
          </cell>
          <cell r="J599">
            <v>3</v>
          </cell>
          <cell r="K599">
            <v>7</v>
          </cell>
          <cell r="L599">
            <v>0</v>
          </cell>
          <cell r="M599">
            <v>1</v>
          </cell>
          <cell r="N599">
            <v>0</v>
          </cell>
          <cell r="O599">
            <v>1911.8803679999999</v>
          </cell>
          <cell r="Q599">
            <v>883.58400000000006</v>
          </cell>
          <cell r="Z599">
            <v>264</v>
          </cell>
          <cell r="AA599">
            <v>77</v>
          </cell>
          <cell r="AB599">
            <v>3136.4643679999999</v>
          </cell>
          <cell r="AC599">
            <v>175.71</v>
          </cell>
          <cell r="AF599">
            <v>1911.8803679999999</v>
          </cell>
          <cell r="AG599">
            <v>273.13</v>
          </cell>
          <cell r="AH599">
            <v>883.58400000000006</v>
          </cell>
          <cell r="AI599">
            <v>126.23</v>
          </cell>
          <cell r="AJ599">
            <v>0</v>
          </cell>
          <cell r="AK599" t="str">
            <v/>
          </cell>
          <cell r="AL599">
            <v>0</v>
          </cell>
          <cell r="AM599" t="str">
            <v/>
          </cell>
          <cell r="AN599">
            <v>341</v>
          </cell>
          <cell r="AO599">
            <v>48.71</v>
          </cell>
          <cell r="AP599">
            <v>3136.4643679999999</v>
          </cell>
          <cell r="AQ599">
            <v>0</v>
          </cell>
          <cell r="AS599">
            <v>2795.4643679999999</v>
          </cell>
          <cell r="AT599">
            <v>0</v>
          </cell>
          <cell r="AU599">
            <v>341</v>
          </cell>
          <cell r="AV599">
            <v>3136.4643679999999</v>
          </cell>
          <cell r="AW599">
            <v>0</v>
          </cell>
          <cell r="AY599">
            <v>698.87</v>
          </cell>
          <cell r="AZ599">
            <v>838.64</v>
          </cell>
          <cell r="BA599">
            <v>0</v>
          </cell>
          <cell r="BB599">
            <v>0</v>
          </cell>
          <cell r="BC599">
            <v>85.25</v>
          </cell>
          <cell r="BD599">
            <v>102.3</v>
          </cell>
          <cell r="BE599">
            <v>940.94399999999996</v>
          </cell>
        </row>
        <row r="600">
          <cell r="C600">
            <v>8388</v>
          </cell>
          <cell r="D600" t="str">
            <v>215 RUE SAINT MAUR</v>
          </cell>
          <cell r="E600" t="str">
            <v>215 rue Saint Maur</v>
          </cell>
          <cell r="F600">
            <v>75010</v>
          </cell>
          <cell r="G600" t="str">
            <v>PARIS</v>
          </cell>
          <cell r="H600">
            <v>2</v>
          </cell>
          <cell r="I600">
            <v>2</v>
          </cell>
          <cell r="J600" t="str">
            <v>5+2</v>
          </cell>
          <cell r="K600">
            <v>14</v>
          </cell>
          <cell r="L600">
            <v>0</v>
          </cell>
          <cell r="M600">
            <v>1</v>
          </cell>
          <cell r="N600">
            <v>0</v>
          </cell>
          <cell r="O600">
            <v>1849.7841480000004</v>
          </cell>
          <cell r="Q600">
            <v>965.95200000000011</v>
          </cell>
          <cell r="Z600">
            <v>264</v>
          </cell>
          <cell r="AA600">
            <v>77</v>
          </cell>
          <cell r="AB600">
            <v>3156.7361480000004</v>
          </cell>
          <cell r="AC600">
            <v>176.85</v>
          </cell>
          <cell r="AF600">
            <v>1849.7841480000004</v>
          </cell>
          <cell r="AG600">
            <v>132.13</v>
          </cell>
          <cell r="AH600">
            <v>965.95200000000011</v>
          </cell>
          <cell r="AI600">
            <v>69</v>
          </cell>
          <cell r="AJ600">
            <v>0</v>
          </cell>
          <cell r="AK600" t="str">
            <v/>
          </cell>
          <cell r="AL600">
            <v>0</v>
          </cell>
          <cell r="AM600" t="str">
            <v/>
          </cell>
          <cell r="AN600">
            <v>341</v>
          </cell>
          <cell r="AO600">
            <v>24.36</v>
          </cell>
          <cell r="AP600">
            <v>3156.7361480000004</v>
          </cell>
          <cell r="AQ600">
            <v>0</v>
          </cell>
          <cell r="AS600">
            <v>2815.7361480000004</v>
          </cell>
          <cell r="AT600">
            <v>0</v>
          </cell>
          <cell r="AU600">
            <v>341</v>
          </cell>
          <cell r="AV600">
            <v>3156.7361480000004</v>
          </cell>
          <cell r="AW600">
            <v>0</v>
          </cell>
          <cell r="AY600">
            <v>703.93</v>
          </cell>
          <cell r="AZ600">
            <v>844.72</v>
          </cell>
          <cell r="BA600">
            <v>0</v>
          </cell>
          <cell r="BB600">
            <v>0</v>
          </cell>
          <cell r="BC600">
            <v>85.25</v>
          </cell>
          <cell r="BD600">
            <v>102.3</v>
          </cell>
          <cell r="BE600">
            <v>947.01599999999985</v>
          </cell>
        </row>
        <row r="601">
          <cell r="C601">
            <v>8400</v>
          </cell>
          <cell r="D601" t="str">
            <v>31 RUE RAMPONEAU</v>
          </cell>
          <cell r="E601" t="str">
            <v>31 rue Ramponeau</v>
          </cell>
          <cell r="F601">
            <v>75020</v>
          </cell>
          <cell r="G601" t="str">
            <v>PARIS</v>
          </cell>
          <cell r="H601">
            <v>3</v>
          </cell>
          <cell r="I601">
            <v>3</v>
          </cell>
          <cell r="J601" t="str">
            <v>1+5+3</v>
          </cell>
          <cell r="K601">
            <v>33</v>
          </cell>
          <cell r="L601">
            <v>1</v>
          </cell>
          <cell r="M601">
            <v>2</v>
          </cell>
          <cell r="N601">
            <v>0</v>
          </cell>
          <cell r="Q601">
            <v>4743.1296000000011</v>
          </cell>
          <cell r="Z601">
            <v>792</v>
          </cell>
          <cell r="AA601">
            <v>231</v>
          </cell>
          <cell r="AB601">
            <v>5766.1296000000011</v>
          </cell>
          <cell r="AC601">
            <v>323.02999999999997</v>
          </cell>
          <cell r="AF601">
            <v>0</v>
          </cell>
          <cell r="AG601" t="str">
            <v/>
          </cell>
          <cell r="AH601">
            <v>4743.1296000000011</v>
          </cell>
          <cell r="AI601">
            <v>143.72999999999999</v>
          </cell>
          <cell r="AJ601">
            <v>0</v>
          </cell>
          <cell r="AK601" t="str">
            <v/>
          </cell>
          <cell r="AL601">
            <v>0</v>
          </cell>
          <cell r="AM601" t="str">
            <v/>
          </cell>
          <cell r="AN601">
            <v>1023</v>
          </cell>
          <cell r="AO601">
            <v>31</v>
          </cell>
          <cell r="AP601">
            <v>5766.1296000000011</v>
          </cell>
          <cell r="AQ601">
            <v>0</v>
          </cell>
          <cell r="AS601">
            <v>4743.1296000000011</v>
          </cell>
          <cell r="AT601">
            <v>0</v>
          </cell>
          <cell r="AU601">
            <v>1023</v>
          </cell>
          <cell r="AV601">
            <v>5766.1296000000011</v>
          </cell>
          <cell r="AW601">
            <v>0</v>
          </cell>
          <cell r="AY601">
            <v>1185.78</v>
          </cell>
          <cell r="AZ601">
            <v>1422.94</v>
          </cell>
          <cell r="BA601">
            <v>0</v>
          </cell>
          <cell r="BB601">
            <v>0</v>
          </cell>
          <cell r="BC601">
            <v>255.75</v>
          </cell>
          <cell r="BD601">
            <v>306.89999999999998</v>
          </cell>
          <cell r="BE601">
            <v>1729.836</v>
          </cell>
        </row>
        <row r="602">
          <cell r="C602">
            <v>8407</v>
          </cell>
          <cell r="D602" t="str">
            <v>73 RUE RIQUET</v>
          </cell>
          <cell r="E602" t="str">
            <v>73 rue Riquet</v>
          </cell>
          <cell r="F602">
            <v>75018</v>
          </cell>
          <cell r="G602" t="str">
            <v>PARIS</v>
          </cell>
          <cell r="K602">
            <v>38</v>
          </cell>
          <cell r="N602">
            <v>0</v>
          </cell>
          <cell r="O602">
            <v>3281.84</v>
          </cell>
          <cell r="Q602">
            <v>2345.7600000000002</v>
          </cell>
          <cell r="AA602">
            <v>107.2</v>
          </cell>
          <cell r="AB602">
            <v>5734.8</v>
          </cell>
          <cell r="AC602">
            <v>0</v>
          </cell>
          <cell r="AF602">
            <v>3281.84</v>
          </cell>
          <cell r="AG602">
            <v>86.36</v>
          </cell>
          <cell r="AH602">
            <v>2345.7600000000002</v>
          </cell>
          <cell r="AI602">
            <v>61.73</v>
          </cell>
          <cell r="AJ602">
            <v>0</v>
          </cell>
          <cell r="AK602" t="str">
            <v/>
          </cell>
          <cell r="AL602">
            <v>0</v>
          </cell>
          <cell r="AM602" t="str">
            <v/>
          </cell>
          <cell r="AN602">
            <v>107.2</v>
          </cell>
          <cell r="AO602">
            <v>2.82</v>
          </cell>
          <cell r="AP602">
            <v>5734.8</v>
          </cell>
          <cell r="AQ602">
            <v>0</v>
          </cell>
          <cell r="AS602">
            <v>5794.2099940120006</v>
          </cell>
          <cell r="AT602">
            <v>0</v>
          </cell>
          <cell r="AU602">
            <v>110.373749264</v>
          </cell>
          <cell r="AV602">
            <v>5904.5837432760009</v>
          </cell>
          <cell r="AW602">
            <v>169.78374327600068</v>
          </cell>
          <cell r="AY602">
            <v>1448.55</v>
          </cell>
          <cell r="AZ602">
            <v>1738.26</v>
          </cell>
          <cell r="BA602">
            <v>0</v>
          </cell>
          <cell r="BB602">
            <v>0</v>
          </cell>
          <cell r="BC602">
            <v>27.59</v>
          </cell>
          <cell r="BD602">
            <v>33.11</v>
          </cell>
          <cell r="BE602">
            <v>1771.3679999999997</v>
          </cell>
        </row>
        <row r="603">
          <cell r="C603">
            <v>8410</v>
          </cell>
          <cell r="D603" t="str">
            <v>168 RUE DE CRIMÉE</v>
          </cell>
          <cell r="E603" t="str">
            <v>168 rue de Crimée</v>
          </cell>
          <cell r="F603">
            <v>75019</v>
          </cell>
          <cell r="G603" t="str">
            <v>PARIS</v>
          </cell>
          <cell r="H603">
            <v>4</v>
          </cell>
          <cell r="I603">
            <v>1</v>
          </cell>
          <cell r="J603" t="str">
            <v>3+1+2+1</v>
          </cell>
          <cell r="K603">
            <v>31</v>
          </cell>
          <cell r="L603">
            <v>0</v>
          </cell>
          <cell r="M603">
            <v>2</v>
          </cell>
          <cell r="N603">
            <v>0</v>
          </cell>
          <cell r="O603">
            <v>4242.84</v>
          </cell>
          <cell r="Q603">
            <v>0</v>
          </cell>
          <cell r="AA603">
            <v>87.4</v>
          </cell>
          <cell r="AB603">
            <v>4330.24</v>
          </cell>
          <cell r="AC603">
            <v>0</v>
          </cell>
          <cell r="AF603">
            <v>4242.84</v>
          </cell>
          <cell r="AG603">
            <v>136.87</v>
          </cell>
          <cell r="AH603">
            <v>0</v>
          </cell>
          <cell r="AI603" t="str">
            <v/>
          </cell>
          <cell r="AJ603">
            <v>0</v>
          </cell>
          <cell r="AK603" t="str">
            <v/>
          </cell>
          <cell r="AL603">
            <v>0</v>
          </cell>
          <cell r="AM603" t="str">
            <v/>
          </cell>
          <cell r="AN603">
            <v>87.4</v>
          </cell>
          <cell r="AO603">
            <v>2.82</v>
          </cell>
          <cell r="AP603">
            <v>4330.24</v>
          </cell>
          <cell r="AQ603">
            <v>0</v>
          </cell>
          <cell r="AS603">
            <v>4368.4529694707999</v>
          </cell>
          <cell r="AT603">
            <v>0</v>
          </cell>
          <cell r="AU603">
            <v>89.987553038000001</v>
          </cell>
          <cell r="AV603">
            <v>4458.4405225088003</v>
          </cell>
          <cell r="AW603">
            <v>128.20052250880053</v>
          </cell>
          <cell r="AY603">
            <v>1092.1099999999999</v>
          </cell>
          <cell r="AZ603">
            <v>1310.53</v>
          </cell>
          <cell r="BA603">
            <v>0</v>
          </cell>
          <cell r="BB603">
            <v>0</v>
          </cell>
          <cell r="BC603">
            <v>22.5</v>
          </cell>
          <cell r="BD603">
            <v>27</v>
          </cell>
          <cell r="BE603">
            <v>1337.5319999999999</v>
          </cell>
        </row>
        <row r="604">
          <cell r="C604">
            <v>8411</v>
          </cell>
          <cell r="D604" t="str">
            <v>29 RUE DE LA MARE</v>
          </cell>
          <cell r="E604" t="str">
            <v>29 rue de la Mare</v>
          </cell>
          <cell r="F604">
            <v>75020</v>
          </cell>
          <cell r="G604" t="str">
            <v>PARIS</v>
          </cell>
          <cell r="H604">
            <v>2</v>
          </cell>
          <cell r="I604">
            <v>2</v>
          </cell>
          <cell r="J604" t="str">
            <v>3+3</v>
          </cell>
          <cell r="K604">
            <v>9</v>
          </cell>
          <cell r="L604">
            <v>0</v>
          </cell>
          <cell r="M604">
            <v>2</v>
          </cell>
          <cell r="N604">
            <v>0</v>
          </cell>
          <cell r="Q604">
            <v>374.54399999999998</v>
          </cell>
          <cell r="AB604">
            <v>374.54399999999998</v>
          </cell>
          <cell r="AC604">
            <v>135.16999999999999</v>
          </cell>
          <cell r="AF604">
            <v>0</v>
          </cell>
          <cell r="AG604" t="str">
            <v/>
          </cell>
          <cell r="AH604">
            <v>374.54399999999998</v>
          </cell>
          <cell r="AI604">
            <v>41.62</v>
          </cell>
          <cell r="AJ604">
            <v>0</v>
          </cell>
          <cell r="AK604" t="str">
            <v/>
          </cell>
          <cell r="AL604">
            <v>0</v>
          </cell>
          <cell r="AM604" t="str">
            <v/>
          </cell>
          <cell r="AN604">
            <v>0</v>
          </cell>
          <cell r="AO604" t="str">
            <v/>
          </cell>
          <cell r="AP604">
            <v>374.54399999999998</v>
          </cell>
          <cell r="AQ604">
            <v>0</v>
          </cell>
          <cell r="AS604">
            <v>374.54399999999998</v>
          </cell>
          <cell r="AT604">
            <v>0</v>
          </cell>
          <cell r="AU604">
            <v>0</v>
          </cell>
          <cell r="AV604">
            <v>374.54399999999998</v>
          </cell>
          <cell r="AW604">
            <v>0</v>
          </cell>
          <cell r="AY604">
            <v>93.64</v>
          </cell>
          <cell r="AZ604">
            <v>112.37</v>
          </cell>
          <cell r="BA604">
            <v>0</v>
          </cell>
          <cell r="BB604">
            <v>0</v>
          </cell>
          <cell r="BC604">
            <v>0</v>
          </cell>
          <cell r="BD604">
            <v>0</v>
          </cell>
          <cell r="BE604">
            <v>112.36799999999999</v>
          </cell>
        </row>
        <row r="605">
          <cell r="C605">
            <v>8413</v>
          </cell>
          <cell r="D605" t="str">
            <v>18 PASSAGE DE CLICHY</v>
          </cell>
          <cell r="E605" t="str">
            <v>18 passage de Clichy</v>
          </cell>
          <cell r="F605">
            <v>75018</v>
          </cell>
          <cell r="G605" t="str">
            <v>PARIS</v>
          </cell>
          <cell r="H605">
            <v>1</v>
          </cell>
          <cell r="I605">
            <v>1</v>
          </cell>
          <cell r="J605">
            <v>3</v>
          </cell>
          <cell r="K605">
            <v>5</v>
          </cell>
          <cell r="L605">
            <v>0</v>
          </cell>
          <cell r="M605">
            <v>2</v>
          </cell>
          <cell r="N605">
            <v>0</v>
          </cell>
          <cell r="O605">
            <v>1177.92</v>
          </cell>
          <cell r="Q605">
            <v>733.2</v>
          </cell>
          <cell r="AA605">
            <v>14.1</v>
          </cell>
          <cell r="AB605">
            <v>1925.22</v>
          </cell>
          <cell r="AC605">
            <v>120.75</v>
          </cell>
          <cell r="AF605">
            <v>1177.92</v>
          </cell>
          <cell r="AG605">
            <v>235.58</v>
          </cell>
          <cell r="AH605">
            <v>733.2</v>
          </cell>
          <cell r="AI605">
            <v>146.63999999999999</v>
          </cell>
          <cell r="AJ605">
            <v>0</v>
          </cell>
          <cell r="AK605" t="str">
            <v/>
          </cell>
          <cell r="AL605">
            <v>0</v>
          </cell>
          <cell r="AM605" t="str">
            <v/>
          </cell>
          <cell r="AN605">
            <v>14.1</v>
          </cell>
          <cell r="AO605">
            <v>2.82</v>
          </cell>
          <cell r="AP605">
            <v>1925.22</v>
          </cell>
          <cell r="AQ605">
            <v>0</v>
          </cell>
          <cell r="AS605">
            <v>1967.7003702744</v>
          </cell>
          <cell r="AT605">
            <v>0</v>
          </cell>
          <cell r="AU605">
            <v>14.517442766999999</v>
          </cell>
          <cell r="AV605">
            <v>1982.2178130413999</v>
          </cell>
          <cell r="AW605">
            <v>56.997813041399922</v>
          </cell>
          <cell r="AY605">
            <v>491.93</v>
          </cell>
          <cell r="AZ605">
            <v>590.32000000000005</v>
          </cell>
          <cell r="BA605">
            <v>0</v>
          </cell>
          <cell r="BB605">
            <v>0</v>
          </cell>
          <cell r="BC605">
            <v>3.63</v>
          </cell>
          <cell r="BD605">
            <v>4.3600000000000003</v>
          </cell>
          <cell r="BE605">
            <v>594.67200000000003</v>
          </cell>
        </row>
        <row r="606">
          <cell r="C606">
            <v>8414</v>
          </cell>
          <cell r="D606" t="str">
            <v>22-30 BOULEVARD DE LA CHAPELLE</v>
          </cell>
          <cell r="E606" t="str">
            <v>22-30 boulevard de la Chapelle</v>
          </cell>
          <cell r="F606">
            <v>75018</v>
          </cell>
          <cell r="G606" t="str">
            <v>PARIS</v>
          </cell>
          <cell r="H606">
            <v>2</v>
          </cell>
          <cell r="I606">
            <v>2</v>
          </cell>
          <cell r="J606" t="str">
            <v>6+7</v>
          </cell>
          <cell r="K606">
            <v>55</v>
          </cell>
          <cell r="L606">
            <v>2</v>
          </cell>
          <cell r="M606">
            <v>3</v>
          </cell>
          <cell r="N606">
            <v>41</v>
          </cell>
          <cell r="O606">
            <v>16402.560000000001</v>
          </cell>
          <cell r="Q606">
            <v>4399.2</v>
          </cell>
          <cell r="R606">
            <v>1023.12</v>
          </cell>
          <cell r="S606">
            <v>1164.3600000000001</v>
          </cell>
          <cell r="AA606">
            <v>155.1</v>
          </cell>
          <cell r="AB606">
            <v>23144.34</v>
          </cell>
          <cell r="AC606">
            <v>262</v>
          </cell>
          <cell r="AF606">
            <v>16402.560000000001</v>
          </cell>
          <cell r="AG606">
            <v>298.23</v>
          </cell>
          <cell r="AH606">
            <v>5422.32</v>
          </cell>
          <cell r="AI606">
            <v>98.59</v>
          </cell>
          <cell r="AJ606">
            <v>0</v>
          </cell>
          <cell r="AK606" t="str">
            <v/>
          </cell>
          <cell r="AL606">
            <v>1164.3600000000001</v>
          </cell>
          <cell r="AM606">
            <v>28.4</v>
          </cell>
          <cell r="AN606">
            <v>155.1</v>
          </cell>
          <cell r="AO606">
            <v>2.82</v>
          </cell>
          <cell r="AP606">
            <v>23144.34</v>
          </cell>
          <cell r="AQ606">
            <v>0</v>
          </cell>
          <cell r="AS606">
            <v>22471.024560045604</v>
          </cell>
          <cell r="AT606">
            <v>1198.8318907932</v>
          </cell>
          <cell r="AU606">
            <v>159.69187043699998</v>
          </cell>
          <cell r="AV606">
            <v>23829.548321275804</v>
          </cell>
          <cell r="AW606">
            <v>685.20832127580434</v>
          </cell>
          <cell r="AY606">
            <v>5617.76</v>
          </cell>
          <cell r="AZ606">
            <v>6741.31</v>
          </cell>
          <cell r="BA606">
            <v>299.70999999999998</v>
          </cell>
          <cell r="BB606">
            <v>359.65</v>
          </cell>
          <cell r="BC606">
            <v>39.92</v>
          </cell>
          <cell r="BD606">
            <v>47.9</v>
          </cell>
          <cell r="BE606">
            <v>7148.8680000000004</v>
          </cell>
        </row>
        <row r="607">
          <cell r="C607">
            <v>8416</v>
          </cell>
          <cell r="D607" t="str">
            <v>32 RUE DU NORD</v>
          </cell>
          <cell r="E607" t="str">
            <v>32 rue du Nord</v>
          </cell>
          <cell r="F607">
            <v>75018</v>
          </cell>
          <cell r="G607" t="str">
            <v>PARIS</v>
          </cell>
          <cell r="H607">
            <v>1</v>
          </cell>
          <cell r="I607">
            <v>1</v>
          </cell>
          <cell r="J607">
            <v>1</v>
          </cell>
          <cell r="K607">
            <v>3</v>
          </cell>
          <cell r="L607">
            <v>0</v>
          </cell>
          <cell r="M607">
            <v>1</v>
          </cell>
          <cell r="N607">
            <v>0</v>
          </cell>
          <cell r="O607">
            <v>833.16000000000008</v>
          </cell>
          <cell r="Q607">
            <v>733.2</v>
          </cell>
          <cell r="AA607">
            <v>8.5</v>
          </cell>
          <cell r="AB607">
            <v>1574.8600000000001</v>
          </cell>
          <cell r="AC607">
            <v>95.05</v>
          </cell>
          <cell r="AF607">
            <v>833.16000000000008</v>
          </cell>
          <cell r="AG607">
            <v>277.72000000000003</v>
          </cell>
          <cell r="AH607">
            <v>733.2</v>
          </cell>
          <cell r="AI607">
            <v>244.4</v>
          </cell>
          <cell r="AJ607">
            <v>0</v>
          </cell>
          <cell r="AK607" t="str">
            <v/>
          </cell>
          <cell r="AL607">
            <v>0</v>
          </cell>
          <cell r="AM607" t="str">
            <v/>
          </cell>
          <cell r="AN607">
            <v>8.5</v>
          </cell>
          <cell r="AO607">
            <v>2.83</v>
          </cell>
          <cell r="AP607">
            <v>1574.8600000000001</v>
          </cell>
          <cell r="AQ607">
            <v>0</v>
          </cell>
          <cell r="AS607">
            <v>1612.7334505332001</v>
          </cell>
          <cell r="AT607">
            <v>0</v>
          </cell>
          <cell r="AU607">
            <v>8.7516498949999999</v>
          </cell>
          <cell r="AV607">
            <v>1621.4851004282</v>
          </cell>
          <cell r="AW607">
            <v>46.625100428199858</v>
          </cell>
          <cell r="AY607">
            <v>403.18</v>
          </cell>
          <cell r="AZ607">
            <v>483.82</v>
          </cell>
          <cell r="BA607">
            <v>0</v>
          </cell>
          <cell r="BB607">
            <v>0</v>
          </cell>
          <cell r="BC607">
            <v>2.19</v>
          </cell>
          <cell r="BD607">
            <v>2.63</v>
          </cell>
          <cell r="BE607">
            <v>486.44399999999996</v>
          </cell>
        </row>
        <row r="608">
          <cell r="C608">
            <v>8417</v>
          </cell>
          <cell r="D608" t="str">
            <v>42 BOULEVARD MASSENA</v>
          </cell>
          <cell r="E608" t="str">
            <v>42 boulevard Masséna</v>
          </cell>
          <cell r="F608">
            <v>75013</v>
          </cell>
          <cell r="G608" t="str">
            <v>PARIS</v>
          </cell>
          <cell r="H608">
            <v>1</v>
          </cell>
          <cell r="I608">
            <v>1</v>
          </cell>
          <cell r="J608">
            <v>6</v>
          </cell>
          <cell r="K608">
            <v>15</v>
          </cell>
          <cell r="L608">
            <v>1</v>
          </cell>
          <cell r="M608">
            <v>1</v>
          </cell>
          <cell r="N608">
            <v>0</v>
          </cell>
          <cell r="O608">
            <v>3345.33</v>
          </cell>
          <cell r="P608">
            <v>174.31</v>
          </cell>
          <cell r="Q608">
            <v>2686.04</v>
          </cell>
          <cell r="AA608">
            <v>34.475999999999999</v>
          </cell>
          <cell r="AB608">
            <v>6240.1559999999999</v>
          </cell>
          <cell r="AC608">
            <v>360</v>
          </cell>
          <cell r="AF608">
            <v>3519.64</v>
          </cell>
          <cell r="AG608">
            <v>234.64</v>
          </cell>
          <cell r="AH608">
            <v>2686.04</v>
          </cell>
          <cell r="AI608">
            <v>179.07</v>
          </cell>
          <cell r="AJ608">
            <v>0</v>
          </cell>
          <cell r="AK608" t="str">
            <v/>
          </cell>
          <cell r="AL608">
            <v>0</v>
          </cell>
          <cell r="AM608" t="str">
            <v/>
          </cell>
          <cell r="AN608">
            <v>34.475999999999999</v>
          </cell>
          <cell r="AO608">
            <v>2.2999999999999998</v>
          </cell>
          <cell r="AP608">
            <v>6240.1559999999999</v>
          </cell>
          <cell r="AQ608">
            <v>0</v>
          </cell>
          <cell r="AS608">
            <v>6205.68</v>
          </cell>
          <cell r="AT608">
            <v>0</v>
          </cell>
          <cell r="AU608">
            <v>34.475999999999999</v>
          </cell>
          <cell r="AV608">
            <v>6240.1559999999999</v>
          </cell>
          <cell r="AW608">
            <v>0</v>
          </cell>
          <cell r="AY608">
            <v>1551.42</v>
          </cell>
          <cell r="AZ608">
            <v>1861.7</v>
          </cell>
          <cell r="BA608">
            <v>0</v>
          </cell>
          <cell r="BB608">
            <v>0</v>
          </cell>
          <cell r="BC608">
            <v>8.6199999999999992</v>
          </cell>
          <cell r="BD608">
            <v>10.34</v>
          </cell>
          <cell r="BE608">
            <v>1872.0479999999998</v>
          </cell>
        </row>
        <row r="609">
          <cell r="C609">
            <v>8418</v>
          </cell>
          <cell r="D609" t="str">
            <v>1 &amp; 2 PASSAGE GOIX</v>
          </cell>
          <cell r="E609" t="str">
            <v>1 passage Goix // 2 passage Goix</v>
          </cell>
          <cell r="F609">
            <v>75019</v>
          </cell>
          <cell r="G609" t="str">
            <v>PARIS</v>
          </cell>
          <cell r="H609">
            <v>2</v>
          </cell>
          <cell r="I609">
            <v>2</v>
          </cell>
          <cell r="J609" t="str">
            <v>6+6</v>
          </cell>
          <cell r="K609">
            <v>36</v>
          </cell>
          <cell r="L609">
            <v>2</v>
          </cell>
          <cell r="M609">
            <v>4</v>
          </cell>
          <cell r="N609">
            <v>0</v>
          </cell>
          <cell r="O609">
            <v>0</v>
          </cell>
          <cell r="P609">
            <v>0</v>
          </cell>
          <cell r="Q609">
            <v>0</v>
          </cell>
          <cell r="T609">
            <v>0</v>
          </cell>
          <cell r="AA609">
            <v>0</v>
          </cell>
          <cell r="AB609">
            <v>0</v>
          </cell>
          <cell r="AC609">
            <v>709.14</v>
          </cell>
          <cell r="AF609">
            <v>0</v>
          </cell>
          <cell r="AG609" t="str">
            <v/>
          </cell>
          <cell r="AH609">
            <v>0</v>
          </cell>
          <cell r="AI609" t="str">
            <v/>
          </cell>
          <cell r="AJ609">
            <v>0</v>
          </cell>
          <cell r="AK609" t="str">
            <v/>
          </cell>
          <cell r="AL609">
            <v>0</v>
          </cell>
          <cell r="AM609" t="str">
            <v/>
          </cell>
          <cell r="AN609">
            <v>0</v>
          </cell>
          <cell r="AO609" t="str">
            <v/>
          </cell>
          <cell r="AP609">
            <v>0</v>
          </cell>
          <cell r="AQ609">
            <v>0</v>
          </cell>
          <cell r="AS609">
            <v>0</v>
          </cell>
          <cell r="AT609">
            <v>0</v>
          </cell>
          <cell r="AU609">
            <v>0</v>
          </cell>
          <cell r="AV609">
            <v>0</v>
          </cell>
          <cell r="AW609">
            <v>0</v>
          </cell>
          <cell r="AY609">
            <v>0</v>
          </cell>
          <cell r="AZ609">
            <v>0</v>
          </cell>
          <cell r="BA609">
            <v>0</v>
          </cell>
          <cell r="BB609">
            <v>0</v>
          </cell>
          <cell r="BC609">
            <v>0</v>
          </cell>
          <cell r="BD609">
            <v>0</v>
          </cell>
          <cell r="BE609">
            <v>0</v>
          </cell>
        </row>
        <row r="610">
          <cell r="C610">
            <v>8421</v>
          </cell>
          <cell r="D610" t="str">
            <v>36 RUE DE BELLEVILLE</v>
          </cell>
          <cell r="E610" t="str">
            <v>36 rue de Belleville</v>
          </cell>
          <cell r="F610">
            <v>75020</v>
          </cell>
          <cell r="G610" t="str">
            <v>PARIS</v>
          </cell>
          <cell r="H610">
            <v>1</v>
          </cell>
          <cell r="K610">
            <v>19</v>
          </cell>
          <cell r="N610">
            <v>0</v>
          </cell>
          <cell r="O610">
            <v>14391</v>
          </cell>
          <cell r="Q610">
            <v>7195.5</v>
          </cell>
          <cell r="AA610">
            <v>154</v>
          </cell>
          <cell r="AB610">
            <v>21740.5</v>
          </cell>
          <cell r="AC610">
            <v>0</v>
          </cell>
          <cell r="AF610">
            <v>14391</v>
          </cell>
          <cell r="AG610">
            <v>757.42</v>
          </cell>
          <cell r="AH610">
            <v>7195.5</v>
          </cell>
          <cell r="AI610">
            <v>378.71</v>
          </cell>
          <cell r="AJ610">
            <v>0</v>
          </cell>
          <cell r="AK610" t="str">
            <v/>
          </cell>
          <cell r="AL610">
            <v>0</v>
          </cell>
          <cell r="AM610" t="str">
            <v/>
          </cell>
          <cell r="AN610">
            <v>154</v>
          </cell>
          <cell r="AO610">
            <v>8.11</v>
          </cell>
          <cell r="AP610">
            <v>21740.5</v>
          </cell>
          <cell r="AQ610">
            <v>0</v>
          </cell>
          <cell r="AS610">
            <v>21586.5</v>
          </cell>
          <cell r="AT610">
            <v>0</v>
          </cell>
          <cell r="AU610">
            <v>154</v>
          </cell>
          <cell r="AV610">
            <v>21740.5</v>
          </cell>
          <cell r="AW610">
            <v>0</v>
          </cell>
          <cell r="AY610">
            <v>5396.63</v>
          </cell>
          <cell r="AZ610">
            <v>6475.96</v>
          </cell>
          <cell r="BA610">
            <v>0</v>
          </cell>
          <cell r="BB610">
            <v>0</v>
          </cell>
          <cell r="BC610">
            <v>38.5</v>
          </cell>
          <cell r="BD610">
            <v>46.2</v>
          </cell>
          <cell r="BE610">
            <v>6522.1559999999999</v>
          </cell>
        </row>
        <row r="611">
          <cell r="C611">
            <v>8422</v>
          </cell>
          <cell r="D611" t="str">
            <v>BEAUREGARD 4</v>
          </cell>
          <cell r="E611" t="str">
            <v>1-3 allée Victor Hugo</v>
          </cell>
          <cell r="F611">
            <v>78170</v>
          </cell>
          <cell r="G611" t="str">
            <v>LA CELLE SAINT CLOUD</v>
          </cell>
          <cell r="K611">
            <v>48</v>
          </cell>
          <cell r="N611">
            <v>43</v>
          </cell>
          <cell r="O611">
            <v>2393.5700000000002</v>
          </cell>
          <cell r="P611">
            <v>99.73</v>
          </cell>
          <cell r="Q611">
            <v>439.99</v>
          </cell>
          <cell r="S611">
            <v>342.38</v>
          </cell>
          <cell r="V611">
            <v>406.37</v>
          </cell>
          <cell r="W611">
            <v>578.54</v>
          </cell>
          <cell r="X611">
            <v>135.56</v>
          </cell>
          <cell r="Y611">
            <v>41.9</v>
          </cell>
          <cell r="Z611">
            <v>572.33000000000004</v>
          </cell>
          <cell r="AA611">
            <v>76.25</v>
          </cell>
          <cell r="AB611">
            <v>5086.62</v>
          </cell>
          <cell r="AC611">
            <v>0</v>
          </cell>
          <cell r="AF611">
            <v>2493.3000000000002</v>
          </cell>
          <cell r="AG611">
            <v>51.94</v>
          </cell>
          <cell r="AH611">
            <v>439.99</v>
          </cell>
          <cell r="AI611">
            <v>9.17</v>
          </cell>
          <cell r="AJ611">
            <v>0</v>
          </cell>
          <cell r="AK611" t="str">
            <v/>
          </cell>
          <cell r="AL611">
            <v>342.38</v>
          </cell>
          <cell r="AM611">
            <v>7.96</v>
          </cell>
          <cell r="AN611">
            <v>1810.9500000000003</v>
          </cell>
          <cell r="AO611">
            <v>37.729999999999997</v>
          </cell>
          <cell r="AP611">
            <v>5086.6200000000008</v>
          </cell>
          <cell r="AQ611">
            <v>0</v>
          </cell>
          <cell r="AS611">
            <v>2987.3622678600004</v>
          </cell>
          <cell r="AT611">
            <v>348.69143292000001</v>
          </cell>
          <cell r="AU611">
            <v>1844.3330523000002</v>
          </cell>
          <cell r="AV611">
            <v>5180.3867530800007</v>
          </cell>
          <cell r="AW611">
            <v>93.766753079999944</v>
          </cell>
          <cell r="AY611">
            <v>746.84</v>
          </cell>
          <cell r="AZ611">
            <v>896.21</v>
          </cell>
          <cell r="BA611">
            <v>87.17</v>
          </cell>
          <cell r="BB611">
            <v>104.6</v>
          </cell>
          <cell r="BC611">
            <v>461.08</v>
          </cell>
          <cell r="BD611">
            <v>553.29999999999995</v>
          </cell>
          <cell r="BE611">
            <v>1554.1079999999999</v>
          </cell>
        </row>
        <row r="612">
          <cell r="C612">
            <v>8423</v>
          </cell>
          <cell r="D612" t="str">
            <v>VIGNEUX 2</v>
          </cell>
          <cell r="E612" t="str">
            <v>2-4 rue de la Première Armée</v>
          </cell>
          <cell r="F612">
            <v>91270</v>
          </cell>
          <cell r="G612" t="str">
            <v>VIGNEUX SUR SEINE</v>
          </cell>
          <cell r="K612">
            <v>32</v>
          </cell>
          <cell r="N612">
            <v>33</v>
          </cell>
          <cell r="O612">
            <v>4102.07</v>
          </cell>
          <cell r="P612">
            <v>155.18</v>
          </cell>
          <cell r="Q612" t="str">
            <v>Prestation comprise dans le groupe 16</v>
          </cell>
          <cell r="S612">
            <v>209.26</v>
          </cell>
          <cell r="V612">
            <v>209.26</v>
          </cell>
          <cell r="W612">
            <v>856.55</v>
          </cell>
          <cell r="X612">
            <v>279.02</v>
          </cell>
          <cell r="Y612">
            <v>4717.29</v>
          </cell>
          <cell r="Z612">
            <v>610.66999999999996</v>
          </cell>
          <cell r="AA612">
            <v>139.51</v>
          </cell>
          <cell r="AB612">
            <v>11278.810000000001</v>
          </cell>
          <cell r="AC612">
            <v>0</v>
          </cell>
          <cell r="AF612">
            <v>4257.25</v>
          </cell>
          <cell r="AG612">
            <v>133.04</v>
          </cell>
          <cell r="AJ612">
            <v>0</v>
          </cell>
          <cell r="AK612" t="str">
            <v/>
          </cell>
          <cell r="AL612">
            <v>209.26</v>
          </cell>
          <cell r="AM612">
            <v>6.34</v>
          </cell>
          <cell r="AN612">
            <v>6812.3</v>
          </cell>
          <cell r="AO612">
            <v>212.88</v>
          </cell>
          <cell r="AP612">
            <v>11278.810000000001</v>
          </cell>
          <cell r="AQ612">
            <v>0</v>
          </cell>
          <cell r="AS612">
            <v>4335.7281465000005</v>
          </cell>
          <cell r="AT612">
            <v>213.11749884</v>
          </cell>
          <cell r="AU612">
            <v>6937.8779382000002</v>
          </cell>
          <cell r="AV612">
            <v>11486.723583540001</v>
          </cell>
          <cell r="AW612">
            <v>207.91358353999931</v>
          </cell>
          <cell r="AY612">
            <v>1083.93</v>
          </cell>
          <cell r="AZ612">
            <v>1300.72</v>
          </cell>
          <cell r="BA612">
            <v>53.28</v>
          </cell>
          <cell r="BB612">
            <v>63.94</v>
          </cell>
          <cell r="BC612">
            <v>1734.47</v>
          </cell>
          <cell r="BD612">
            <v>2081.36</v>
          </cell>
          <cell r="BE612">
            <v>3446.0160000000001</v>
          </cell>
        </row>
        <row r="613">
          <cell r="C613">
            <v>8441</v>
          </cell>
          <cell r="D613" t="str">
            <v>40 TOURTILLE</v>
          </cell>
          <cell r="E613" t="str">
            <v>40 rue de Tourtille</v>
          </cell>
          <cell r="F613">
            <v>75020</v>
          </cell>
          <cell r="G613" t="str">
            <v>PARIS</v>
          </cell>
          <cell r="K613">
            <v>17</v>
          </cell>
          <cell r="O613">
            <v>8008</v>
          </cell>
          <cell r="Q613">
            <v>1144</v>
          </cell>
          <cell r="AB613">
            <v>9152</v>
          </cell>
          <cell r="AC613">
            <v>416</v>
          </cell>
          <cell r="AF613">
            <v>8008</v>
          </cell>
          <cell r="AG613">
            <v>471.06</v>
          </cell>
          <cell r="AH613">
            <v>1144</v>
          </cell>
          <cell r="AI613">
            <v>67.290000000000006</v>
          </cell>
          <cell r="AJ613">
            <v>0</v>
          </cell>
          <cell r="AK613" t="str">
            <v/>
          </cell>
          <cell r="AL613">
            <v>0</v>
          </cell>
          <cell r="AM613" t="str">
            <v/>
          </cell>
          <cell r="AN613">
            <v>0</v>
          </cell>
          <cell r="AO613" t="str">
            <v/>
          </cell>
          <cell r="AP613">
            <v>9152</v>
          </cell>
          <cell r="AQ613">
            <v>0</v>
          </cell>
          <cell r="AS613">
            <v>9152</v>
          </cell>
          <cell r="AT613">
            <v>0</v>
          </cell>
          <cell r="AU613">
            <v>0</v>
          </cell>
          <cell r="AV613">
            <v>9152</v>
          </cell>
          <cell r="AW613">
            <v>0</v>
          </cell>
          <cell r="AY613">
            <v>762.67</v>
          </cell>
          <cell r="BA613">
            <v>0</v>
          </cell>
          <cell r="BC613">
            <v>0</v>
          </cell>
          <cell r="BE613">
            <v>762.67</v>
          </cell>
        </row>
        <row r="614">
          <cell r="C614">
            <v>8446</v>
          </cell>
          <cell r="D614" t="str">
            <v>6 RUE JULIEN LACROIX</v>
          </cell>
          <cell r="E614" t="str">
            <v>6 rue Julien Lacroix</v>
          </cell>
          <cell r="F614">
            <v>75020</v>
          </cell>
          <cell r="G614" t="str">
            <v>PARIS</v>
          </cell>
          <cell r="H614">
            <v>2</v>
          </cell>
          <cell r="I614">
            <v>2</v>
          </cell>
          <cell r="J614" t="str">
            <v>6+6</v>
          </cell>
          <cell r="K614">
            <v>26</v>
          </cell>
          <cell r="L614">
            <v>0</v>
          </cell>
          <cell r="M614">
            <v>2</v>
          </cell>
          <cell r="N614">
            <v>0</v>
          </cell>
          <cell r="Q614">
            <v>1310.3999999999999</v>
          </cell>
          <cell r="AB614">
            <v>1310.3999999999999</v>
          </cell>
          <cell r="AC614">
            <v>275.77999999999997</v>
          </cell>
          <cell r="AF614">
            <v>0</v>
          </cell>
          <cell r="AG614" t="str">
            <v/>
          </cell>
          <cell r="AH614">
            <v>1310.3999999999999</v>
          </cell>
          <cell r="AI614">
            <v>50.4</v>
          </cell>
          <cell r="AJ614">
            <v>0</v>
          </cell>
          <cell r="AK614" t="str">
            <v/>
          </cell>
          <cell r="AL614">
            <v>0</v>
          </cell>
          <cell r="AM614" t="str">
            <v/>
          </cell>
          <cell r="AN614">
            <v>0</v>
          </cell>
          <cell r="AO614" t="str">
            <v/>
          </cell>
          <cell r="AP614">
            <v>1310.3999999999999</v>
          </cell>
          <cell r="AQ614">
            <v>0</v>
          </cell>
          <cell r="AS614">
            <v>1310.3999999999999</v>
          </cell>
          <cell r="AT614">
            <v>0</v>
          </cell>
          <cell r="AU614">
            <v>0</v>
          </cell>
          <cell r="AV614">
            <v>1310.3999999999999</v>
          </cell>
          <cell r="AW614">
            <v>0</v>
          </cell>
          <cell r="AY614">
            <v>327.60000000000002</v>
          </cell>
          <cell r="AZ614">
            <v>393.12</v>
          </cell>
          <cell r="BA614">
            <v>0</v>
          </cell>
          <cell r="BB614">
            <v>0</v>
          </cell>
          <cell r="BC614">
            <v>0</v>
          </cell>
          <cell r="BD614">
            <v>0</v>
          </cell>
          <cell r="BE614">
            <v>393.12</v>
          </cell>
        </row>
        <row r="615">
          <cell r="C615">
            <v>8447</v>
          </cell>
          <cell r="D615" t="str">
            <v>179 RUE SAINT MAUR</v>
          </cell>
          <cell r="E615" t="str">
            <v>179 rue Saint-Maur</v>
          </cell>
          <cell r="F615">
            <v>75010</v>
          </cell>
          <cell r="G615" t="str">
            <v>PARIS</v>
          </cell>
          <cell r="H615">
            <v>1</v>
          </cell>
          <cell r="I615">
            <v>1</v>
          </cell>
          <cell r="J615">
            <v>6</v>
          </cell>
          <cell r="K615">
            <v>14</v>
          </cell>
          <cell r="L615">
            <v>1</v>
          </cell>
          <cell r="M615">
            <v>1</v>
          </cell>
          <cell r="N615">
            <v>0</v>
          </cell>
          <cell r="O615">
            <v>1728.8765279999998</v>
          </cell>
          <cell r="P615">
            <v>276.12</v>
          </cell>
          <cell r="Q615">
            <v>883.58400000000006</v>
          </cell>
          <cell r="Z615">
            <v>396</v>
          </cell>
          <cell r="AA615">
            <v>77</v>
          </cell>
          <cell r="AB615">
            <v>3361.5805279999995</v>
          </cell>
          <cell r="AC615">
            <v>188.32</v>
          </cell>
          <cell r="AF615">
            <v>2004.9965279999997</v>
          </cell>
          <cell r="AG615">
            <v>143.21</v>
          </cell>
          <cell r="AH615">
            <v>883.58400000000006</v>
          </cell>
          <cell r="AI615">
            <v>63.11</v>
          </cell>
          <cell r="AJ615">
            <v>0</v>
          </cell>
          <cell r="AK615" t="str">
            <v/>
          </cell>
          <cell r="AL615">
            <v>0</v>
          </cell>
          <cell r="AM615" t="str">
            <v/>
          </cell>
          <cell r="AN615">
            <v>473</v>
          </cell>
          <cell r="AO615">
            <v>33.79</v>
          </cell>
          <cell r="AP615">
            <v>3361.5805279999995</v>
          </cell>
          <cell r="AQ615">
            <v>0</v>
          </cell>
          <cell r="AS615">
            <v>2888.5805279999995</v>
          </cell>
          <cell r="AT615">
            <v>0</v>
          </cell>
          <cell r="AU615">
            <v>473</v>
          </cell>
          <cell r="AV615">
            <v>3361.5805279999995</v>
          </cell>
          <cell r="AW615">
            <v>0</v>
          </cell>
          <cell r="AY615">
            <v>722.15</v>
          </cell>
          <cell r="AZ615">
            <v>866.58</v>
          </cell>
          <cell r="BA615">
            <v>0</v>
          </cell>
          <cell r="BB615">
            <v>0</v>
          </cell>
          <cell r="BC615">
            <v>118.25</v>
          </cell>
          <cell r="BD615">
            <v>141.9</v>
          </cell>
          <cell r="BE615">
            <v>1008.4799999999999</v>
          </cell>
        </row>
        <row r="616">
          <cell r="C616">
            <v>8448</v>
          </cell>
          <cell r="D616" t="str">
            <v>8 RUE LABAT</v>
          </cell>
          <cell r="E616" t="str">
            <v>8 rue Labat</v>
          </cell>
          <cell r="F616">
            <v>75018</v>
          </cell>
          <cell r="G616" t="str">
            <v>PARIS</v>
          </cell>
          <cell r="H616">
            <v>1</v>
          </cell>
          <cell r="I616">
            <v>1</v>
          </cell>
          <cell r="J616">
            <v>5</v>
          </cell>
          <cell r="K616">
            <v>9</v>
          </cell>
          <cell r="L616">
            <v>1</v>
          </cell>
          <cell r="M616">
            <v>1</v>
          </cell>
          <cell r="N616">
            <v>0</v>
          </cell>
          <cell r="O616">
            <v>1140.4000000000001</v>
          </cell>
          <cell r="P616">
            <v>163.28</v>
          </cell>
          <cell r="Q616">
            <v>733.2</v>
          </cell>
          <cell r="AA616">
            <v>25.4</v>
          </cell>
          <cell r="AB616">
            <v>2062.2800000000002</v>
          </cell>
          <cell r="AC616">
            <v>119.5</v>
          </cell>
          <cell r="AF616">
            <v>1303.68</v>
          </cell>
          <cell r="AG616">
            <v>144.85</v>
          </cell>
          <cell r="AH616">
            <v>733.2</v>
          </cell>
          <cell r="AI616">
            <v>81.47</v>
          </cell>
          <cell r="AJ616">
            <v>0</v>
          </cell>
          <cell r="AK616" t="str">
            <v/>
          </cell>
          <cell r="AL616">
            <v>0</v>
          </cell>
          <cell r="AM616" t="str">
            <v/>
          </cell>
          <cell r="AN616">
            <v>25.4</v>
          </cell>
          <cell r="AO616">
            <v>2.82</v>
          </cell>
          <cell r="AP616">
            <v>2062.2800000000002</v>
          </cell>
          <cell r="AQ616">
            <v>0</v>
          </cell>
          <cell r="AS616">
            <v>2097.1836044856</v>
          </cell>
          <cell r="AT616">
            <v>0</v>
          </cell>
          <cell r="AU616">
            <v>26.151989097999998</v>
          </cell>
          <cell r="AV616">
            <v>2123.3355935835998</v>
          </cell>
          <cell r="AW616">
            <v>61.055593583599602</v>
          </cell>
          <cell r="AY616">
            <v>524.29999999999995</v>
          </cell>
          <cell r="AZ616">
            <v>629.16</v>
          </cell>
          <cell r="BA616">
            <v>0</v>
          </cell>
          <cell r="BB616">
            <v>0</v>
          </cell>
          <cell r="BC616">
            <v>6.54</v>
          </cell>
          <cell r="BD616">
            <v>7.85</v>
          </cell>
          <cell r="BE616">
            <v>637.00799999999992</v>
          </cell>
        </row>
        <row r="617">
          <cell r="C617">
            <v>8449</v>
          </cell>
          <cell r="D617" t="str">
            <v>110 RUE DE LA ROQUETTE</v>
          </cell>
          <cell r="E617" t="str">
            <v>110 rue de la Roquette</v>
          </cell>
          <cell r="F617">
            <v>75011</v>
          </cell>
          <cell r="G617" t="str">
            <v>PARIS</v>
          </cell>
          <cell r="H617">
            <v>1</v>
          </cell>
          <cell r="I617">
            <v>1</v>
          </cell>
          <cell r="J617">
            <v>5</v>
          </cell>
          <cell r="K617">
            <v>8</v>
          </cell>
          <cell r="L617">
            <v>1</v>
          </cell>
          <cell r="M617">
            <v>1</v>
          </cell>
          <cell r="N617">
            <v>0</v>
          </cell>
          <cell r="O617">
            <v>1347.33762</v>
          </cell>
          <cell r="P617">
            <v>204.43859999999998</v>
          </cell>
          <cell r="Q617">
            <v>327.10175999999996</v>
          </cell>
          <cell r="Z617">
            <v>264</v>
          </cell>
          <cell r="AA617">
            <v>77</v>
          </cell>
          <cell r="AB617">
            <v>2219.8779800000002</v>
          </cell>
          <cell r="AC617">
            <v>124.36</v>
          </cell>
          <cell r="AF617">
            <v>1551.77622</v>
          </cell>
          <cell r="AG617">
            <v>193.97</v>
          </cell>
          <cell r="AH617">
            <v>327.10175999999996</v>
          </cell>
          <cell r="AI617">
            <v>40.89</v>
          </cell>
          <cell r="AJ617">
            <v>0</v>
          </cell>
          <cell r="AK617" t="str">
            <v/>
          </cell>
          <cell r="AL617">
            <v>0</v>
          </cell>
          <cell r="AM617" t="str">
            <v/>
          </cell>
          <cell r="AN617">
            <v>341</v>
          </cell>
          <cell r="AO617">
            <v>42.63</v>
          </cell>
          <cell r="AP617">
            <v>2219.8779800000002</v>
          </cell>
          <cell r="AQ617">
            <v>0</v>
          </cell>
          <cell r="AS617">
            <v>1878.87798</v>
          </cell>
          <cell r="AT617">
            <v>0</v>
          </cell>
          <cell r="AU617">
            <v>341</v>
          </cell>
          <cell r="AV617">
            <v>2219.8779800000002</v>
          </cell>
          <cell r="AW617">
            <v>0</v>
          </cell>
          <cell r="AY617">
            <v>469.72</v>
          </cell>
          <cell r="AZ617">
            <v>563.66</v>
          </cell>
          <cell r="BA617">
            <v>0</v>
          </cell>
          <cell r="BB617">
            <v>0</v>
          </cell>
          <cell r="BC617">
            <v>85.25</v>
          </cell>
          <cell r="BD617">
            <v>102.3</v>
          </cell>
          <cell r="BE617">
            <v>665.96400000000006</v>
          </cell>
        </row>
        <row r="618">
          <cell r="C618">
            <v>8450</v>
          </cell>
          <cell r="D618" t="str">
            <v>33-35 BOULEVARD ORNANO</v>
          </cell>
          <cell r="E618" t="str">
            <v>33-35 boulevard Ornano</v>
          </cell>
          <cell r="F618">
            <v>75018</v>
          </cell>
          <cell r="G618" t="str">
            <v>PARIS</v>
          </cell>
          <cell r="H618">
            <v>1</v>
          </cell>
          <cell r="I618">
            <v>1</v>
          </cell>
          <cell r="J618">
            <v>8</v>
          </cell>
          <cell r="K618">
            <v>31</v>
          </cell>
          <cell r="L618">
            <v>1</v>
          </cell>
          <cell r="M618">
            <v>3</v>
          </cell>
          <cell r="N618">
            <v>0</v>
          </cell>
          <cell r="Q618">
            <v>4154.8</v>
          </cell>
          <cell r="AA618">
            <v>87.4</v>
          </cell>
          <cell r="AB618">
            <v>4242.2</v>
          </cell>
          <cell r="AC618">
            <v>226</v>
          </cell>
          <cell r="AF618">
            <v>0</v>
          </cell>
          <cell r="AG618" t="str">
            <v/>
          </cell>
          <cell r="AH618">
            <v>4154.8</v>
          </cell>
          <cell r="AI618">
            <v>134.03</v>
          </cell>
          <cell r="AJ618">
            <v>0</v>
          </cell>
          <cell r="AK618" t="str">
            <v/>
          </cell>
          <cell r="AL618">
            <v>0</v>
          </cell>
          <cell r="AM618" t="str">
            <v/>
          </cell>
          <cell r="AN618">
            <v>87.4</v>
          </cell>
          <cell r="AO618">
            <v>2.82</v>
          </cell>
          <cell r="AP618">
            <v>4242.2</v>
          </cell>
          <cell r="AQ618">
            <v>0</v>
          </cell>
          <cell r="AS618">
            <v>4277.8064686759999</v>
          </cell>
          <cell r="AT618">
            <v>0</v>
          </cell>
          <cell r="AU618">
            <v>89.987553038000001</v>
          </cell>
          <cell r="AV618">
            <v>4367.7940217140003</v>
          </cell>
          <cell r="AW618">
            <v>125.59402171400052</v>
          </cell>
          <cell r="AY618">
            <v>1069.45</v>
          </cell>
          <cell r="AZ618">
            <v>1283.3399999999999</v>
          </cell>
          <cell r="BA618">
            <v>0</v>
          </cell>
          <cell r="BB618">
            <v>0</v>
          </cell>
          <cell r="BC618">
            <v>22.5</v>
          </cell>
          <cell r="BD618">
            <v>27</v>
          </cell>
          <cell r="BE618">
            <v>1310.3399999999999</v>
          </cell>
        </row>
        <row r="619">
          <cell r="C619">
            <v>8456</v>
          </cell>
          <cell r="D619" t="str">
            <v>14 RUE DU DEPARTEMENT</v>
          </cell>
          <cell r="E619" t="str">
            <v>14 rue du Département</v>
          </cell>
          <cell r="F619">
            <v>75018</v>
          </cell>
          <cell r="G619" t="str">
            <v>PARIS</v>
          </cell>
          <cell r="K619">
            <v>7</v>
          </cell>
          <cell r="N619">
            <v>0</v>
          </cell>
          <cell r="O619">
            <v>838.5</v>
          </cell>
          <cell r="P619">
            <v>279.5</v>
          </cell>
          <cell r="Q619">
            <v>1677</v>
          </cell>
          <cell r="AB619">
            <v>2795</v>
          </cell>
          <cell r="AC619">
            <v>130</v>
          </cell>
          <cell r="AF619">
            <v>1118</v>
          </cell>
          <cell r="AG619">
            <v>159.71</v>
          </cell>
          <cell r="AH619">
            <v>1677</v>
          </cell>
          <cell r="AI619">
            <v>239.57</v>
          </cell>
          <cell r="AJ619">
            <v>0</v>
          </cell>
          <cell r="AK619" t="str">
            <v/>
          </cell>
          <cell r="AL619">
            <v>0</v>
          </cell>
          <cell r="AM619" t="str">
            <v/>
          </cell>
          <cell r="AN619">
            <v>0</v>
          </cell>
          <cell r="AO619" t="str">
            <v/>
          </cell>
          <cell r="AP619">
            <v>2795</v>
          </cell>
          <cell r="AQ619">
            <v>0</v>
          </cell>
          <cell r="AS619">
            <v>2795</v>
          </cell>
          <cell r="AT619">
            <v>0</v>
          </cell>
          <cell r="AU619">
            <v>0</v>
          </cell>
          <cell r="AV619">
            <v>2795</v>
          </cell>
          <cell r="AW619">
            <v>0</v>
          </cell>
          <cell r="AY619">
            <v>232.92</v>
          </cell>
          <cell r="BA619">
            <v>0</v>
          </cell>
          <cell r="BC619">
            <v>0</v>
          </cell>
          <cell r="BE619">
            <v>232.92</v>
          </cell>
        </row>
        <row r="620">
          <cell r="C620">
            <v>8461</v>
          </cell>
          <cell r="D620" t="str">
            <v>20 RUE LABAT</v>
          </cell>
          <cell r="E620" t="str">
            <v>20 rue Labat</v>
          </cell>
          <cell r="F620">
            <v>75018</v>
          </cell>
          <cell r="G620" t="str">
            <v>PARIS</v>
          </cell>
          <cell r="H620">
            <v>0</v>
          </cell>
          <cell r="K620">
            <v>12</v>
          </cell>
          <cell r="N620">
            <v>0</v>
          </cell>
          <cell r="O620">
            <v>2957</v>
          </cell>
          <cell r="Q620">
            <v>2323</v>
          </cell>
          <cell r="AB620">
            <v>5280</v>
          </cell>
          <cell r="AF620">
            <v>2957</v>
          </cell>
          <cell r="AG620">
            <v>246.42</v>
          </cell>
          <cell r="AH620">
            <v>2323</v>
          </cell>
          <cell r="AI620">
            <v>193.58</v>
          </cell>
          <cell r="AJ620">
            <v>0</v>
          </cell>
          <cell r="AK620" t="str">
            <v/>
          </cell>
          <cell r="AL620">
            <v>0</v>
          </cell>
          <cell r="AM620" t="str">
            <v/>
          </cell>
          <cell r="AN620">
            <v>0</v>
          </cell>
          <cell r="AO620" t="str">
            <v/>
          </cell>
          <cell r="AP620">
            <v>5280</v>
          </cell>
          <cell r="AQ620">
            <v>0</v>
          </cell>
          <cell r="AS620">
            <v>5436.3189935999999</v>
          </cell>
          <cell r="AT620">
            <v>0</v>
          </cell>
          <cell r="AU620">
            <v>0</v>
          </cell>
          <cell r="AV620">
            <v>5436.3189935999999</v>
          </cell>
          <cell r="AW620">
            <v>156.31899359999989</v>
          </cell>
          <cell r="AY620">
            <v>1359.08</v>
          </cell>
          <cell r="AZ620">
            <v>1630.9</v>
          </cell>
          <cell r="BA620">
            <v>0</v>
          </cell>
          <cell r="BB620">
            <v>0</v>
          </cell>
          <cell r="BC620">
            <v>0</v>
          </cell>
          <cell r="BD620">
            <v>0</v>
          </cell>
          <cell r="BE620">
            <v>1630.896</v>
          </cell>
        </row>
        <row r="621">
          <cell r="C621">
            <v>8471</v>
          </cell>
          <cell r="D621" t="str">
            <v>14 RUE MERCOEUR</v>
          </cell>
          <cell r="E621" t="str">
            <v>14 rue Mercoeur</v>
          </cell>
          <cell r="F621">
            <v>75011</v>
          </cell>
          <cell r="G621" t="str">
            <v>PARIS</v>
          </cell>
          <cell r="H621">
            <v>1</v>
          </cell>
          <cell r="I621">
            <v>1</v>
          </cell>
          <cell r="J621">
            <v>6</v>
          </cell>
          <cell r="K621">
            <v>21</v>
          </cell>
          <cell r="L621">
            <v>0</v>
          </cell>
          <cell r="M621">
            <v>1</v>
          </cell>
          <cell r="N621">
            <v>0</v>
          </cell>
          <cell r="O621">
            <v>2790.2232000000004</v>
          </cell>
          <cell r="Q621">
            <v>1934.6976000000004</v>
          </cell>
          <cell r="Z621">
            <v>528</v>
          </cell>
          <cell r="AA621">
            <v>154</v>
          </cell>
          <cell r="AB621">
            <v>5406.9208000000008</v>
          </cell>
          <cell r="AC621">
            <v>302.91000000000003</v>
          </cell>
          <cell r="AF621">
            <v>2790.2232000000004</v>
          </cell>
          <cell r="AG621">
            <v>132.87</v>
          </cell>
          <cell r="AH621">
            <v>1934.6976000000004</v>
          </cell>
          <cell r="AI621">
            <v>92.13</v>
          </cell>
          <cell r="AJ621">
            <v>0</v>
          </cell>
          <cell r="AK621" t="str">
            <v/>
          </cell>
          <cell r="AL621">
            <v>0</v>
          </cell>
          <cell r="AM621" t="str">
            <v/>
          </cell>
          <cell r="AN621">
            <v>682</v>
          </cell>
          <cell r="AO621">
            <v>32.479999999999997</v>
          </cell>
          <cell r="AP621">
            <v>5406.9208000000008</v>
          </cell>
          <cell r="AQ621">
            <v>0</v>
          </cell>
          <cell r="AS621">
            <v>4724.9208000000008</v>
          </cell>
          <cell r="AT621">
            <v>0</v>
          </cell>
          <cell r="AU621">
            <v>682</v>
          </cell>
          <cell r="AV621">
            <v>5406.9208000000008</v>
          </cell>
          <cell r="AW621">
            <v>0</v>
          </cell>
          <cell r="AY621">
            <v>1181.23</v>
          </cell>
          <cell r="AZ621">
            <v>1417.48</v>
          </cell>
          <cell r="BA621">
            <v>0</v>
          </cell>
          <cell r="BB621">
            <v>0</v>
          </cell>
          <cell r="BC621">
            <v>170.5</v>
          </cell>
          <cell r="BD621">
            <v>204.6</v>
          </cell>
          <cell r="BE621">
            <v>1622.076</v>
          </cell>
        </row>
        <row r="622">
          <cell r="C622">
            <v>8478</v>
          </cell>
          <cell r="D622" t="str">
            <v>1 PLACE OCTAVE CHANUTE</v>
          </cell>
          <cell r="E622" t="str">
            <v>1 place Octave Chanute // 2 rue des Montiboeufs</v>
          </cell>
          <cell r="F622">
            <v>75020</v>
          </cell>
          <cell r="G622" t="str">
            <v>PARIS</v>
          </cell>
          <cell r="H622">
            <v>1</v>
          </cell>
          <cell r="I622">
            <v>1</v>
          </cell>
          <cell r="J622">
            <v>7</v>
          </cell>
          <cell r="K622">
            <v>28</v>
          </cell>
          <cell r="L622">
            <v>1</v>
          </cell>
          <cell r="M622">
            <v>2</v>
          </cell>
          <cell r="N622">
            <v>0</v>
          </cell>
          <cell r="O622">
            <v>2814.1560000000004</v>
          </cell>
          <cell r="P622">
            <v>390.06000000000006</v>
          </cell>
          <cell r="Q622">
            <v>2184.3360000000002</v>
          </cell>
          <cell r="Z622">
            <v>660</v>
          </cell>
          <cell r="AA622">
            <v>154</v>
          </cell>
          <cell r="AB622">
            <v>6202.5520000000006</v>
          </cell>
          <cell r="AC622">
            <v>347.48</v>
          </cell>
          <cell r="AF622">
            <v>3204.2160000000003</v>
          </cell>
          <cell r="AG622">
            <v>114.44</v>
          </cell>
          <cell r="AH622">
            <v>2184.3360000000002</v>
          </cell>
          <cell r="AI622">
            <v>78.010000000000005</v>
          </cell>
          <cell r="AJ622">
            <v>0</v>
          </cell>
          <cell r="AK622" t="str">
            <v/>
          </cell>
          <cell r="AL622">
            <v>0</v>
          </cell>
          <cell r="AM622" t="str">
            <v/>
          </cell>
          <cell r="AN622">
            <v>814</v>
          </cell>
          <cell r="AO622">
            <v>29.07</v>
          </cell>
          <cell r="AP622">
            <v>6202.5520000000006</v>
          </cell>
          <cell r="AQ622">
            <v>0</v>
          </cell>
          <cell r="AS622">
            <v>5388.5520000000006</v>
          </cell>
          <cell r="AT622">
            <v>0</v>
          </cell>
          <cell r="AU622">
            <v>814</v>
          </cell>
          <cell r="AV622">
            <v>6202.5520000000006</v>
          </cell>
          <cell r="AW622">
            <v>0</v>
          </cell>
          <cell r="AY622">
            <v>1347.14</v>
          </cell>
          <cell r="AZ622">
            <v>1616.57</v>
          </cell>
          <cell r="BA622">
            <v>0</v>
          </cell>
          <cell r="BB622">
            <v>0</v>
          </cell>
          <cell r="BC622">
            <v>203.5</v>
          </cell>
          <cell r="BD622">
            <v>244.2</v>
          </cell>
          <cell r="BE622">
            <v>1860.768</v>
          </cell>
        </row>
        <row r="623">
          <cell r="C623" t="str">
            <v>8013(K-L1-L2)</v>
          </cell>
          <cell r="D623" t="str">
            <v>CHEVALERET</v>
          </cell>
          <cell r="E623" t="str">
            <v>183-185-185 bis rue du Chevaleret (Bât. K - L1 - L2)</v>
          </cell>
          <cell r="F623">
            <v>75013</v>
          </cell>
          <cell r="G623" t="str">
            <v>PARIS</v>
          </cell>
          <cell r="H623">
            <v>3</v>
          </cell>
          <cell r="I623">
            <v>3</v>
          </cell>
          <cell r="J623" t="str">
            <v>14+14+14</v>
          </cell>
          <cell r="K623">
            <v>234</v>
          </cell>
          <cell r="L623">
            <v>5</v>
          </cell>
          <cell r="M623">
            <v>9</v>
          </cell>
          <cell r="N623">
            <v>0</v>
          </cell>
          <cell r="Q623">
            <v>11151.12</v>
          </cell>
          <cell r="R623">
            <v>2230.2199999999998</v>
          </cell>
          <cell r="T623">
            <v>864</v>
          </cell>
          <cell r="AA623">
            <v>103.428</v>
          </cell>
          <cell r="AB623">
            <v>14348.768</v>
          </cell>
          <cell r="AC623">
            <v>630</v>
          </cell>
          <cell r="AF623">
            <v>0</v>
          </cell>
          <cell r="AG623" t="str">
            <v/>
          </cell>
          <cell r="AH623">
            <v>13381.34</v>
          </cell>
          <cell r="AI623">
            <v>57.19</v>
          </cell>
          <cell r="AJ623">
            <v>864</v>
          </cell>
          <cell r="AK623">
            <v>3.69</v>
          </cell>
          <cell r="AL623">
            <v>0</v>
          </cell>
          <cell r="AM623" t="str">
            <v/>
          </cell>
          <cell r="AN623">
            <v>103.428</v>
          </cell>
          <cell r="AO623">
            <v>0.44</v>
          </cell>
          <cell r="AP623">
            <v>14348.768</v>
          </cell>
          <cell r="AQ623">
            <v>0</v>
          </cell>
          <cell r="AS623">
            <v>14245.34</v>
          </cell>
          <cell r="AT623">
            <v>0</v>
          </cell>
          <cell r="AU623">
            <v>103.428</v>
          </cell>
          <cell r="AV623">
            <v>14348.768</v>
          </cell>
          <cell r="AW623">
            <v>0</v>
          </cell>
          <cell r="AY623">
            <v>3561.34</v>
          </cell>
          <cell r="AZ623">
            <v>4273.6099999999997</v>
          </cell>
          <cell r="BA623">
            <v>0</v>
          </cell>
          <cell r="BB623">
            <v>0</v>
          </cell>
          <cell r="BC623">
            <v>25.86</v>
          </cell>
          <cell r="BD623">
            <v>31.03</v>
          </cell>
          <cell r="BE623">
            <v>4304.6400000000003</v>
          </cell>
        </row>
        <row r="624">
          <cell r="C624" t="str">
            <v>8013(PKG)</v>
          </cell>
          <cell r="D624" t="str">
            <v>CHEVALERET</v>
          </cell>
          <cell r="E624" t="str">
            <v>191 rue du Chevaleret (Parking)</v>
          </cell>
          <cell r="F624">
            <v>75013</v>
          </cell>
          <cell r="G624" t="str">
            <v>PARIS</v>
          </cell>
          <cell r="H624">
            <v>0</v>
          </cell>
          <cell r="I624">
            <v>0</v>
          </cell>
          <cell r="J624">
            <v>0</v>
          </cell>
          <cell r="K624">
            <v>0</v>
          </cell>
          <cell r="L624">
            <v>0</v>
          </cell>
          <cell r="M624">
            <v>0</v>
          </cell>
          <cell r="N624">
            <v>724</v>
          </cell>
          <cell r="S624">
            <v>32672</v>
          </cell>
          <cell r="T624">
            <v>480</v>
          </cell>
          <cell r="AB624">
            <v>33152</v>
          </cell>
          <cell r="AC624">
            <v>1923.19</v>
          </cell>
          <cell r="AF624">
            <v>0</v>
          </cell>
          <cell r="AG624" t="str">
            <v/>
          </cell>
          <cell r="AH624">
            <v>0</v>
          </cell>
          <cell r="AI624" t="str">
            <v/>
          </cell>
          <cell r="AJ624">
            <v>480</v>
          </cell>
          <cell r="AK624" t="e">
            <v>#DIV/0!</v>
          </cell>
          <cell r="AL624">
            <v>32672</v>
          </cell>
          <cell r="AM624">
            <v>45.13</v>
          </cell>
          <cell r="AN624">
            <v>0</v>
          </cell>
          <cell r="AO624" t="str">
            <v/>
          </cell>
          <cell r="AP624">
            <v>33152</v>
          </cell>
          <cell r="AQ624">
            <v>0</v>
          </cell>
          <cell r="AS624">
            <v>480</v>
          </cell>
          <cell r="AT624">
            <v>32672</v>
          </cell>
          <cell r="AU624">
            <v>0</v>
          </cell>
          <cell r="AV624">
            <v>33152</v>
          </cell>
          <cell r="AW624">
            <v>0</v>
          </cell>
          <cell r="AY624">
            <v>120</v>
          </cell>
          <cell r="AZ624">
            <v>144</v>
          </cell>
          <cell r="BA624">
            <v>8168</v>
          </cell>
          <cell r="BB624">
            <v>9801.6</v>
          </cell>
          <cell r="BC624">
            <v>0</v>
          </cell>
          <cell r="BD624">
            <v>0</v>
          </cell>
          <cell r="BE624">
            <v>9945.6</v>
          </cell>
        </row>
        <row r="625">
          <cell r="C625" t="str">
            <v>8013(T6)</v>
          </cell>
          <cell r="D625" t="str">
            <v>CHEVALERET</v>
          </cell>
          <cell r="E625" t="str">
            <v>14 square Dunois (Bât. T6)</v>
          </cell>
          <cell r="F625">
            <v>75013</v>
          </cell>
          <cell r="G625" t="str">
            <v>PARIS</v>
          </cell>
          <cell r="H625">
            <v>1</v>
          </cell>
          <cell r="I625">
            <v>1</v>
          </cell>
          <cell r="J625">
            <v>28</v>
          </cell>
          <cell r="K625">
            <v>202</v>
          </cell>
          <cell r="L625">
            <v>3</v>
          </cell>
          <cell r="M625">
            <v>8</v>
          </cell>
          <cell r="N625">
            <v>0</v>
          </cell>
          <cell r="O625">
            <v>11151.11</v>
          </cell>
          <cell r="P625">
            <v>1003.6</v>
          </cell>
          <cell r="Q625">
            <v>25090.01</v>
          </cell>
          <cell r="R625">
            <v>14676.53</v>
          </cell>
          <cell r="T625">
            <v>288</v>
          </cell>
          <cell r="AA625">
            <v>34.475999999999999</v>
          </cell>
          <cell r="AB625">
            <v>52243.726000000002</v>
          </cell>
          <cell r="AC625">
            <v>3957.67</v>
          </cell>
          <cell r="AF625">
            <v>12154.710000000001</v>
          </cell>
          <cell r="AG625">
            <v>60.17</v>
          </cell>
          <cell r="AH625">
            <v>39766.54</v>
          </cell>
          <cell r="AI625">
            <v>196.86</v>
          </cell>
          <cell r="AJ625">
            <v>288</v>
          </cell>
          <cell r="AK625">
            <v>1.43</v>
          </cell>
          <cell r="AL625">
            <v>0</v>
          </cell>
          <cell r="AM625" t="str">
            <v/>
          </cell>
          <cell r="AN625">
            <v>34.475999999999999</v>
          </cell>
          <cell r="AO625">
            <v>0.17</v>
          </cell>
          <cell r="AP625">
            <v>52243.726000000002</v>
          </cell>
          <cell r="AQ625">
            <v>0</v>
          </cell>
          <cell r="AS625">
            <v>52209.25</v>
          </cell>
          <cell r="AT625">
            <v>0</v>
          </cell>
          <cell r="AU625">
            <v>34.475999999999999</v>
          </cell>
          <cell r="AV625">
            <v>52243.726000000002</v>
          </cell>
          <cell r="AW625">
            <v>0</v>
          </cell>
          <cell r="AY625">
            <v>13052.31</v>
          </cell>
          <cell r="AZ625">
            <v>15662.77</v>
          </cell>
          <cell r="BA625">
            <v>0</v>
          </cell>
          <cell r="BB625">
            <v>0</v>
          </cell>
          <cell r="BC625">
            <v>8.6199999999999992</v>
          </cell>
          <cell r="BD625">
            <v>10.34</v>
          </cell>
          <cell r="BE625">
            <v>15673.116</v>
          </cell>
        </row>
        <row r="626">
          <cell r="C626" t="str">
            <v>8130 cr</v>
          </cell>
          <cell r="D626" t="str">
            <v>SENTIER-CROISSANT</v>
          </cell>
          <cell r="E626" t="str">
            <v>6 rue du Croissant</v>
          </cell>
          <cell r="F626">
            <v>75002</v>
          </cell>
          <cell r="G626" t="str">
            <v>PARIS</v>
          </cell>
          <cell r="K626">
            <v>3</v>
          </cell>
          <cell r="O626">
            <v>556</v>
          </cell>
          <cell r="Q626">
            <v>1715</v>
          </cell>
          <cell r="U626">
            <v>1354.8</v>
          </cell>
          <cell r="AB626">
            <v>3625.8</v>
          </cell>
          <cell r="AC626">
            <v>208</v>
          </cell>
          <cell r="AF626">
            <v>556</v>
          </cell>
          <cell r="AG626">
            <v>185.33</v>
          </cell>
          <cell r="AH626">
            <v>3069.8</v>
          </cell>
          <cell r="AI626">
            <v>1023.27</v>
          </cell>
          <cell r="AJ626">
            <v>0</v>
          </cell>
          <cell r="AK626" t="str">
            <v/>
          </cell>
          <cell r="AL626">
            <v>0</v>
          </cell>
          <cell r="AM626" t="str">
            <v/>
          </cell>
          <cell r="AN626">
            <v>0</v>
          </cell>
          <cell r="AO626" t="str">
            <v/>
          </cell>
          <cell r="AP626">
            <v>3625.8</v>
          </cell>
          <cell r="AQ626">
            <v>0</v>
          </cell>
          <cell r="AS626">
            <v>3625.8</v>
          </cell>
          <cell r="AT626">
            <v>0</v>
          </cell>
          <cell r="AU626">
            <v>0</v>
          </cell>
          <cell r="AV626">
            <v>3625.8</v>
          </cell>
          <cell r="AW626">
            <v>0</v>
          </cell>
          <cell r="AY626">
            <v>302.14999999999998</v>
          </cell>
          <cell r="BA626">
            <v>0</v>
          </cell>
          <cell r="BC626">
            <v>0</v>
          </cell>
          <cell r="BE626">
            <v>302.14999999999998</v>
          </cell>
        </row>
        <row r="627">
          <cell r="C627" t="str">
            <v>8130 se</v>
          </cell>
          <cell r="D627" t="str">
            <v>SENTIER-CROISSANT</v>
          </cell>
          <cell r="E627" t="str">
            <v>17 rue du Sentier</v>
          </cell>
          <cell r="F627">
            <v>75002</v>
          </cell>
          <cell r="G627" t="str">
            <v>PARIS</v>
          </cell>
          <cell r="K627">
            <v>8</v>
          </cell>
          <cell r="O627">
            <v>1019</v>
          </cell>
          <cell r="Q627">
            <v>2290</v>
          </cell>
          <cell r="U627">
            <v>1354.8</v>
          </cell>
          <cell r="AB627">
            <v>4663.8</v>
          </cell>
          <cell r="AC627">
            <v>260</v>
          </cell>
          <cell r="AF627">
            <v>1019</v>
          </cell>
          <cell r="AG627">
            <v>127.38</v>
          </cell>
          <cell r="AH627">
            <v>3644.8</v>
          </cell>
          <cell r="AI627">
            <v>455.6</v>
          </cell>
          <cell r="AJ627">
            <v>0</v>
          </cell>
          <cell r="AK627" t="str">
            <v/>
          </cell>
          <cell r="AL627">
            <v>0</v>
          </cell>
          <cell r="AM627" t="str">
            <v/>
          </cell>
          <cell r="AN627">
            <v>0</v>
          </cell>
          <cell r="AO627" t="str">
            <v/>
          </cell>
          <cell r="AP627">
            <v>4663.8</v>
          </cell>
          <cell r="AQ627">
            <v>0</v>
          </cell>
          <cell r="AS627">
            <v>4663.8</v>
          </cell>
          <cell r="AT627">
            <v>0</v>
          </cell>
          <cell r="AU627">
            <v>0</v>
          </cell>
          <cell r="AV627">
            <v>4663.8</v>
          </cell>
          <cell r="AW627">
            <v>0</v>
          </cell>
          <cell r="AY627">
            <v>388.65</v>
          </cell>
          <cell r="BA627">
            <v>0</v>
          </cell>
          <cell r="BC627">
            <v>0</v>
          </cell>
          <cell r="BE627">
            <v>388.65</v>
          </cell>
        </row>
        <row r="629">
          <cell r="O629">
            <v>2348243.0256394865</v>
          </cell>
          <cell r="P629">
            <v>100136.75042830192</v>
          </cell>
          <cell r="Q629">
            <v>1309261.2900846456</v>
          </cell>
          <cell r="R629">
            <v>271549.58665188454</v>
          </cell>
          <cell r="S629">
            <v>221237.20334890316</v>
          </cell>
          <cell r="T629">
            <v>19411</v>
          </cell>
          <cell r="U629">
            <v>54432.320000000043</v>
          </cell>
          <cell r="V629">
            <v>83338.159999999989</v>
          </cell>
          <cell r="W629">
            <v>72997.449999999983</v>
          </cell>
          <cell r="X629">
            <v>20988.3</v>
          </cell>
          <cell r="Y629">
            <v>11192.01</v>
          </cell>
          <cell r="Z629">
            <v>135847.46</v>
          </cell>
          <cell r="AA629">
            <v>57525.451022000037</v>
          </cell>
          <cell r="AB629">
            <v>4706160.0071752239</v>
          </cell>
          <cell r="AF629">
            <v>2448379.776067791</v>
          </cell>
          <cell r="AH629">
            <v>1635243.1967365302</v>
          </cell>
          <cell r="AJ629">
            <v>19411</v>
          </cell>
          <cell r="AL629">
            <v>221237.20334890316</v>
          </cell>
          <cell r="AN629">
            <v>381888.83102200035</v>
          </cell>
          <cell r="AP629">
            <v>4706160.0071752239</v>
          </cell>
          <cell r="AQ629">
            <v>0</v>
          </cell>
          <cell r="AS629">
            <v>4163366.1676068115</v>
          </cell>
          <cell r="AT629">
            <v>224035.95207982551</v>
          </cell>
          <cell r="AU629">
            <v>387200.59517241857</v>
          </cell>
          <cell r="AV629">
            <v>4774602.7148590498</v>
          </cell>
          <cell r="AW629">
            <v>68442.707683825865</v>
          </cell>
          <cell r="AY629">
            <v>919324.4100000005</v>
          </cell>
          <cell r="AZ629">
            <v>1030278.9999999994</v>
          </cell>
          <cell r="BA629">
            <v>52976.82999999998</v>
          </cell>
          <cell r="BB629">
            <v>61752.840000000011</v>
          </cell>
          <cell r="BC629">
            <v>96800.52999999997</v>
          </cell>
          <cell r="BD629">
            <v>116160.65000000008</v>
          </cell>
          <cell r="BE629">
            <v>1270467.1919999996</v>
          </cell>
        </row>
      </sheetData>
      <sheetData sheetId="2"/>
      <sheetData sheetId="3" refreshError="1"/>
      <sheetData sheetId="4">
        <row r="1">
          <cell r="A1" t="str">
            <v>CARACTERISTIQUES IMMEUBLES</v>
          </cell>
        </row>
        <row r="2">
          <cell r="A2">
            <v>1</v>
          </cell>
          <cell r="B2">
            <v>2</v>
          </cell>
          <cell r="C2">
            <v>3</v>
          </cell>
          <cell r="D2">
            <v>4</v>
          </cell>
          <cell r="E2">
            <v>5</v>
          </cell>
          <cell r="F2">
            <v>6</v>
          </cell>
          <cell r="G2">
            <v>7</v>
          </cell>
          <cell r="H2">
            <v>8</v>
          </cell>
          <cell r="I2">
            <v>9</v>
          </cell>
          <cell r="J2">
            <v>10</v>
          </cell>
          <cell r="K2">
            <v>11</v>
          </cell>
          <cell r="L2">
            <v>12</v>
          </cell>
          <cell r="M2">
            <v>13</v>
          </cell>
          <cell r="N2">
            <v>14</v>
          </cell>
          <cell r="O2">
            <v>15</v>
          </cell>
          <cell r="P2">
            <v>16</v>
          </cell>
          <cell r="Q2">
            <v>17</v>
          </cell>
          <cell r="R2">
            <v>18</v>
          </cell>
          <cell r="S2">
            <v>19</v>
          </cell>
        </row>
        <row r="3">
          <cell r="A3" t="str">
            <v>Groupe</v>
          </cell>
          <cell r="B3" t="str">
            <v>Lot</v>
          </cell>
          <cell r="C3" t="str">
            <v>Prestataire</v>
          </cell>
          <cell r="D3" t="str">
            <v>Type</v>
          </cell>
          <cell r="E3" t="str">
            <v>DT</v>
          </cell>
          <cell r="F3" t="str">
            <v>Agence</v>
          </cell>
          <cell r="G3" t="str">
            <v>Résidence</v>
          </cell>
          <cell r="H3" t="str">
            <v>Rue</v>
          </cell>
          <cell r="I3" t="str">
            <v>CP</v>
          </cell>
          <cell r="J3" t="str">
            <v>Ville</v>
          </cell>
          <cell r="K3" t="str">
            <v>Inspecteur (nom/prénom/tél./mail)</v>
          </cell>
          <cell r="L3" t="str">
            <v>Gardien (nom/prénom/tél./mail)</v>
          </cell>
          <cell r="M3" t="str">
            <v>Nombre de bâtiment(s)</v>
          </cell>
          <cell r="N3" t="str">
            <v>Nombre d'entrée(s)</v>
          </cell>
          <cell r="O3" t="str">
            <v>Nombre d'étages</v>
          </cell>
          <cell r="P3" t="str">
            <v>Nombre de logements</v>
          </cell>
          <cell r="Q3" t="str">
            <v>Nombre d'ascenseur(s)</v>
          </cell>
          <cell r="R3" t="str">
            <v>Autres Locaux</v>
          </cell>
          <cell r="S3" t="str">
            <v>Nombre de places de parking</v>
          </cell>
        </row>
        <row r="4">
          <cell r="A4">
            <v>17</v>
          </cell>
          <cell r="B4" t="str">
            <v>Lot 5</v>
          </cell>
          <cell r="C4" t="str">
            <v>CLEAN SERVICES</v>
          </cell>
          <cell r="D4" t="str">
            <v>Mono</v>
          </cell>
          <cell r="E4" t="str">
            <v>DT NORD</v>
          </cell>
          <cell r="F4" t="str">
            <v>Agence 75020</v>
          </cell>
          <cell r="G4" t="str">
            <v>RIGOLES (PLA)</v>
          </cell>
          <cell r="H4" t="str">
            <v>13 rue des rigoles</v>
          </cell>
          <cell r="I4">
            <v>75020</v>
          </cell>
          <cell r="J4" t="str">
            <v>PARIS</v>
          </cell>
          <cell r="K4" t="str">
            <v>-</v>
          </cell>
          <cell r="L4" t="str">
            <v xml:space="preserve">HADDADI Farid                 
F.HADDADI@elogie-siemp.paris  </v>
          </cell>
          <cell r="M4">
            <v>2</v>
          </cell>
          <cell r="N4">
            <v>2</v>
          </cell>
          <cell r="O4">
            <v>10</v>
          </cell>
          <cell r="P4">
            <v>33</v>
          </cell>
          <cell r="Q4">
            <v>2</v>
          </cell>
          <cell r="R4">
            <v>1</v>
          </cell>
          <cell r="S4">
            <v>37</v>
          </cell>
        </row>
        <row r="5">
          <cell r="A5">
            <v>18</v>
          </cell>
          <cell r="B5" t="str">
            <v>Lot 5</v>
          </cell>
          <cell r="C5" t="str">
            <v>CLEAN SERVICES</v>
          </cell>
          <cell r="D5" t="str">
            <v>Mono</v>
          </cell>
          <cell r="E5" t="str">
            <v>DT NORD</v>
          </cell>
          <cell r="F5" t="str">
            <v>Agence 75020</v>
          </cell>
          <cell r="G5" t="str">
            <v>RIGOLES (PLI)</v>
          </cell>
          <cell r="H5" t="str">
            <v>17 rue des rigoles</v>
          </cell>
          <cell r="I5">
            <v>75020</v>
          </cell>
          <cell r="J5" t="str">
            <v>PARIS</v>
          </cell>
          <cell r="K5" t="str">
            <v>-</v>
          </cell>
          <cell r="L5" t="str">
            <v xml:space="preserve">HADDADI Farid                 
F.HADDADI@elogie-siemp.paris  </v>
          </cell>
          <cell r="M5">
            <v>1</v>
          </cell>
          <cell r="N5">
            <v>1</v>
          </cell>
          <cell r="O5">
            <v>5</v>
          </cell>
          <cell r="P5">
            <v>26</v>
          </cell>
          <cell r="Q5">
            <v>1</v>
          </cell>
          <cell r="R5">
            <v>1</v>
          </cell>
          <cell r="S5">
            <v>27</v>
          </cell>
        </row>
        <row r="6">
          <cell r="A6">
            <v>25</v>
          </cell>
          <cell r="B6" t="str">
            <v>Lot 5</v>
          </cell>
          <cell r="C6" t="str">
            <v>CLEAN SERVICES</v>
          </cell>
          <cell r="D6" t="str">
            <v>Mono</v>
          </cell>
          <cell r="E6" t="str">
            <v>DT NORD</v>
          </cell>
          <cell r="F6" t="str">
            <v>Agence 75010-75011</v>
          </cell>
          <cell r="G6" t="str">
            <v>MORET</v>
          </cell>
          <cell r="H6" t="str">
            <v>16 rue moret</v>
          </cell>
          <cell r="I6">
            <v>75011</v>
          </cell>
          <cell r="J6" t="str">
            <v>PARIS</v>
          </cell>
          <cell r="K6" t="str">
            <v xml:space="preserve">BOUCHER Franck                
F.BOUCHER@elogie-siemp.paris  </v>
          </cell>
          <cell r="L6" t="str">
            <v>CHAIBEDRAA-TANI Siham         
S.CHAIBEDRAA-TANI@elogie-siemp</v>
          </cell>
          <cell r="M6">
            <v>1</v>
          </cell>
          <cell r="N6">
            <v>1</v>
          </cell>
          <cell r="O6">
            <v>5</v>
          </cell>
          <cell r="P6">
            <v>14</v>
          </cell>
          <cell r="Q6">
            <v>1</v>
          </cell>
          <cell r="R6">
            <v>1</v>
          </cell>
          <cell r="S6">
            <v>8</v>
          </cell>
        </row>
        <row r="7">
          <cell r="A7">
            <v>28</v>
          </cell>
          <cell r="B7" t="str">
            <v>Lot 5</v>
          </cell>
          <cell r="C7" t="str">
            <v>CLEAN SERVICES</v>
          </cell>
          <cell r="D7" t="str">
            <v>Mono</v>
          </cell>
          <cell r="E7" t="str">
            <v>DT NORD</v>
          </cell>
          <cell r="F7" t="str">
            <v>Agence 75010-75011</v>
          </cell>
          <cell r="G7" t="str">
            <v>OBERKAMPF</v>
          </cell>
          <cell r="H7" t="str">
            <v>155 rue oberkampf</v>
          </cell>
          <cell r="I7">
            <v>75011</v>
          </cell>
          <cell r="J7" t="str">
            <v>PARIS</v>
          </cell>
          <cell r="K7" t="str">
            <v xml:space="preserve">BOUCHER Franck                
F.BOUCHER@elogie-siemp.paris  </v>
          </cell>
          <cell r="L7" t="str">
            <v>CHAIBEDRAA-TANI Siham         
S.CHAIBEDRAA-TANI@elogie-siemp</v>
          </cell>
          <cell r="M7">
            <v>2</v>
          </cell>
          <cell r="N7">
            <v>1</v>
          </cell>
          <cell r="O7">
            <v>8</v>
          </cell>
          <cell r="P7">
            <v>11</v>
          </cell>
          <cell r="Q7">
            <v>1</v>
          </cell>
          <cell r="R7">
            <v>1</v>
          </cell>
          <cell r="S7">
            <v>0</v>
          </cell>
        </row>
        <row r="8">
          <cell r="A8">
            <v>29</v>
          </cell>
          <cell r="B8" t="str">
            <v>Lot 5</v>
          </cell>
          <cell r="C8" t="str">
            <v>CLEAN SERVICES</v>
          </cell>
          <cell r="D8" t="str">
            <v>Mono</v>
          </cell>
          <cell r="E8" t="str">
            <v>DT NORD</v>
          </cell>
          <cell r="F8" t="str">
            <v>Agence 75020</v>
          </cell>
          <cell r="G8" t="str">
            <v>MARAICHERS</v>
          </cell>
          <cell r="H8" t="str">
            <v>55 rue des maraichers</v>
          </cell>
          <cell r="I8">
            <v>75020</v>
          </cell>
          <cell r="J8" t="str">
            <v>PARIS</v>
          </cell>
          <cell r="K8" t="str">
            <v xml:space="preserve">ROGER Amandine                
A.ROGER@elogie-siemp.paris    </v>
          </cell>
          <cell r="L8" t="str">
            <v>Sans gardien</v>
          </cell>
          <cell r="M8">
            <v>1</v>
          </cell>
          <cell r="N8">
            <v>1</v>
          </cell>
          <cell r="O8">
            <v>5</v>
          </cell>
          <cell r="P8">
            <v>10</v>
          </cell>
          <cell r="Q8">
            <v>1</v>
          </cell>
          <cell r="R8">
            <v>1</v>
          </cell>
          <cell r="S8">
            <v>0</v>
          </cell>
        </row>
        <row r="9">
          <cell r="A9">
            <v>36</v>
          </cell>
          <cell r="B9" t="str">
            <v>Lot 6</v>
          </cell>
          <cell r="C9" t="str">
            <v>SATURNE</v>
          </cell>
          <cell r="D9" t="str">
            <v>Mono</v>
          </cell>
          <cell r="E9" t="str">
            <v>DT SUD</v>
          </cell>
          <cell r="F9" t="str">
            <v>Agence 75014-75015-75016</v>
          </cell>
          <cell r="G9" t="str">
            <v>PA-CHAT (RUE DE CHATILLON</v>
          </cell>
          <cell r="H9" t="str">
            <v>15 rue de chatillon</v>
          </cell>
          <cell r="I9">
            <v>75014</v>
          </cell>
          <cell r="J9" t="str">
            <v>PARIS</v>
          </cell>
          <cell r="K9" t="str">
            <v xml:space="preserve">FILY Christelle               
C.FILY@elogie-siemp.paris     </v>
          </cell>
          <cell r="L9" t="str">
            <v>BOURGOING Nathalie            
N.BOURGOING@elogie-siemp.paris</v>
          </cell>
          <cell r="M9">
            <v>1</v>
          </cell>
          <cell r="N9">
            <v>1</v>
          </cell>
          <cell r="O9">
            <v>4</v>
          </cell>
          <cell r="P9">
            <v>18</v>
          </cell>
          <cell r="Q9">
            <v>1</v>
          </cell>
          <cell r="R9">
            <v>1</v>
          </cell>
          <cell r="S9">
            <v>20</v>
          </cell>
        </row>
        <row r="10">
          <cell r="A10">
            <v>37</v>
          </cell>
          <cell r="B10" t="str">
            <v>Lot 7</v>
          </cell>
          <cell r="C10" t="str">
            <v>LSR</v>
          </cell>
          <cell r="D10" t="str">
            <v>Mono</v>
          </cell>
          <cell r="E10" t="str">
            <v>DT SUD</v>
          </cell>
          <cell r="F10" t="str">
            <v>Agence 75013</v>
          </cell>
          <cell r="G10" t="str">
            <v>93 MOUCHEZ-2 B CREDIT LYONNAIS</v>
          </cell>
          <cell r="H10" t="str">
            <v>93b rue de l'amiral mouchez</v>
          </cell>
          <cell r="I10">
            <v>75013</v>
          </cell>
          <cell r="J10" t="str">
            <v>PARIS</v>
          </cell>
          <cell r="K10" t="str">
            <v xml:space="preserve">GOBERT Quentin                
Q.GOBERT@elogie-siemp.paris   </v>
          </cell>
          <cell r="L10" t="str">
            <v>DA COSTA FERREIRA Carlos Jorge
CJ.DA-COSTA-FERREIRA@elogie-si</v>
          </cell>
          <cell r="M10">
            <v>1</v>
          </cell>
          <cell r="N10">
            <v>1</v>
          </cell>
          <cell r="O10">
            <v>3</v>
          </cell>
          <cell r="P10">
            <v>9</v>
          </cell>
          <cell r="Q10">
            <v>1</v>
          </cell>
          <cell r="R10">
            <v>1</v>
          </cell>
          <cell r="S10">
            <v>0</v>
          </cell>
        </row>
        <row r="11">
          <cell r="A11">
            <v>38</v>
          </cell>
          <cell r="B11" t="str">
            <v>Lot 5</v>
          </cell>
          <cell r="C11" t="str">
            <v>CLEAN SERVICES</v>
          </cell>
          <cell r="D11" t="str">
            <v>Mono</v>
          </cell>
          <cell r="E11" t="str">
            <v>DT NORD</v>
          </cell>
          <cell r="F11" t="str">
            <v>Agence 75010-75011</v>
          </cell>
          <cell r="G11" t="str">
            <v>PETITES ECURIES</v>
          </cell>
          <cell r="H11" t="str">
            <v>15 cour des petites ecuries</v>
          </cell>
          <cell r="I11">
            <v>75010</v>
          </cell>
          <cell r="J11" t="str">
            <v>PARIS</v>
          </cell>
          <cell r="K11" t="str">
            <v xml:space="preserve">NAVARRO Hélène                
H.NAVARRO@elogie-siemp.paris  </v>
          </cell>
          <cell r="L11" t="str">
            <v xml:space="preserve">GNAORE Koré Claude            
KC.GNAORE@elogie-siemp.paris  </v>
          </cell>
          <cell r="M11">
            <v>1</v>
          </cell>
          <cell r="N11">
            <v>1</v>
          </cell>
          <cell r="O11">
            <v>4</v>
          </cell>
          <cell r="P11">
            <v>16</v>
          </cell>
          <cell r="Q11">
            <v>1</v>
          </cell>
          <cell r="R11">
            <v>1</v>
          </cell>
          <cell r="S11">
            <v>16</v>
          </cell>
        </row>
        <row r="12">
          <cell r="A12">
            <v>39</v>
          </cell>
          <cell r="B12" t="str">
            <v>Lot 4</v>
          </cell>
          <cell r="C12" t="str">
            <v>SATURNE</v>
          </cell>
          <cell r="D12" t="str">
            <v>Mono</v>
          </cell>
          <cell r="E12" t="str">
            <v>DT NORD</v>
          </cell>
          <cell r="F12" t="str">
            <v>Agence 75017-75018-92</v>
          </cell>
          <cell r="G12" t="str">
            <v>ORDENER</v>
          </cell>
          <cell r="H12" t="str">
            <v>31 rue ordener</v>
          </cell>
          <cell r="I12">
            <v>75018</v>
          </cell>
          <cell r="J12" t="str">
            <v>PARIS</v>
          </cell>
          <cell r="K12" t="str">
            <v xml:space="preserve">DAIF Nadia                    
N.DAIF@elogie-siemp.paris     </v>
          </cell>
          <cell r="L12" t="str">
            <v xml:space="preserve">LE LUYER Cécile               
C.LE-LUYER@elogie-siemp.paris </v>
          </cell>
          <cell r="M12">
            <v>1</v>
          </cell>
          <cell r="N12">
            <v>1</v>
          </cell>
          <cell r="O12">
            <v>5</v>
          </cell>
          <cell r="P12">
            <v>12</v>
          </cell>
          <cell r="Q12">
            <v>1</v>
          </cell>
          <cell r="R12">
            <v>1</v>
          </cell>
          <cell r="S12">
            <v>14</v>
          </cell>
        </row>
        <row r="13">
          <cell r="A13">
            <v>40</v>
          </cell>
          <cell r="B13" t="str">
            <v>Lot 6</v>
          </cell>
          <cell r="C13" t="str">
            <v>SATURNE</v>
          </cell>
          <cell r="D13" t="str">
            <v>Mono</v>
          </cell>
          <cell r="E13" t="str">
            <v>DT SUD</v>
          </cell>
          <cell r="F13" t="str">
            <v>Agence 75014-75015-75016</v>
          </cell>
          <cell r="G13" t="str">
            <v>CEVENNES</v>
          </cell>
          <cell r="H13" t="str">
            <v>40 rue des cevennes</v>
          </cell>
          <cell r="I13">
            <v>75015</v>
          </cell>
          <cell r="J13" t="str">
            <v>PARIS</v>
          </cell>
          <cell r="K13" t="str">
            <v xml:space="preserve">GUEYE N'deye                  
N.GUEYE@elogie-siemp.paris    </v>
          </cell>
          <cell r="L13" t="str">
            <v xml:space="preserve">ROELANTS Gilles               
G.ROELANTS@elogie-siemp.paris </v>
          </cell>
          <cell r="M13">
            <v>1</v>
          </cell>
          <cell r="N13">
            <v>1</v>
          </cell>
          <cell r="O13">
            <v>7</v>
          </cell>
          <cell r="P13">
            <v>28</v>
          </cell>
          <cell r="Q13">
            <v>1</v>
          </cell>
          <cell r="R13">
            <v>1</v>
          </cell>
          <cell r="S13">
            <v>33</v>
          </cell>
        </row>
        <row r="14">
          <cell r="A14">
            <v>49</v>
          </cell>
          <cell r="B14" t="str">
            <v>Lot 7</v>
          </cell>
          <cell r="C14" t="str">
            <v>LSR</v>
          </cell>
          <cell r="D14" t="str">
            <v>Mono</v>
          </cell>
          <cell r="E14" t="str">
            <v>DT SUD</v>
          </cell>
          <cell r="F14" t="str">
            <v>Agence 75013</v>
          </cell>
          <cell r="G14" t="str">
            <v>CHÂTEAU DES RENTIERS</v>
          </cell>
          <cell r="H14" t="str">
            <v>60 rue du chateau des rentiers</v>
          </cell>
          <cell r="I14">
            <v>75013</v>
          </cell>
          <cell r="J14" t="str">
            <v>PARIS</v>
          </cell>
          <cell r="K14" t="str">
            <v xml:space="preserve">DECKERS Allison               
A.DECKERS@elogie-siemp.paris  </v>
          </cell>
          <cell r="L14" t="str">
            <v xml:space="preserve">CHAUVEAU Martine              
m.chauveau@elogie-siemp.paris </v>
          </cell>
          <cell r="M14">
            <v>4</v>
          </cell>
          <cell r="N14">
            <v>1</v>
          </cell>
          <cell r="O14">
            <v>12</v>
          </cell>
          <cell r="P14">
            <v>35</v>
          </cell>
          <cell r="Q14">
            <v>1</v>
          </cell>
          <cell r="R14">
            <v>1</v>
          </cell>
          <cell r="S14">
            <v>35</v>
          </cell>
        </row>
        <row r="15">
          <cell r="A15">
            <v>51</v>
          </cell>
          <cell r="B15" t="str">
            <v xml:space="preserve">Lot 9 </v>
          </cell>
          <cell r="C15" t="str">
            <v>Régie Papilles et papillons</v>
          </cell>
          <cell r="D15" t="str">
            <v>Monopropriété</v>
          </cell>
          <cell r="E15" t="str">
            <v>DT NORD</v>
          </cell>
          <cell r="F15" t="str">
            <v>Agence Paris 20</v>
          </cell>
          <cell r="G15" t="str">
            <v>PANOYAUX DURIS</v>
          </cell>
          <cell r="H15" t="str">
            <v>35-43 rue Duris</v>
          </cell>
          <cell r="I15">
            <v>75020</v>
          </cell>
          <cell r="J15" t="str">
            <v>PARIS</v>
          </cell>
          <cell r="K15" t="str">
            <v xml:space="preserve">ND </v>
          </cell>
          <cell r="L15" t="str">
            <v>CAYE Kassy</v>
          </cell>
          <cell r="M15">
            <v>5</v>
          </cell>
          <cell r="N15">
            <v>5</v>
          </cell>
          <cell r="O15">
            <v>50</v>
          </cell>
          <cell r="P15">
            <v>225</v>
          </cell>
          <cell r="Q15">
            <v>5</v>
          </cell>
          <cell r="R15">
            <v>4</v>
          </cell>
          <cell r="S15" t="str">
            <v>-</v>
          </cell>
        </row>
        <row r="16">
          <cell r="A16">
            <v>53</v>
          </cell>
          <cell r="B16" t="str">
            <v>Lot 4</v>
          </cell>
          <cell r="C16" t="str">
            <v>SATURNE</v>
          </cell>
          <cell r="D16" t="str">
            <v>Mono</v>
          </cell>
          <cell r="E16" t="str">
            <v>DT NORD</v>
          </cell>
          <cell r="F16" t="str">
            <v>Agence 75008-75009-75019</v>
          </cell>
          <cell r="G16" t="str">
            <v>SERURIER</v>
          </cell>
          <cell r="H16" t="str">
            <v>169-175 boulevard serurier</v>
          </cell>
          <cell r="I16">
            <v>75019</v>
          </cell>
          <cell r="J16" t="str">
            <v>PARIS</v>
          </cell>
          <cell r="K16" t="str">
            <v xml:space="preserve">BOURDIN Lionel                
L.BOURDIN@elogie-siemp.paris  </v>
          </cell>
          <cell r="L16" t="str">
            <v xml:space="preserve">KUEGAH Paulin Gessler Mensa   
PGM.KUEGAH@elogie-siemp.paris </v>
          </cell>
          <cell r="M16">
            <v>1</v>
          </cell>
          <cell r="N16">
            <v>4</v>
          </cell>
          <cell r="O16" t="str">
            <v>8+8+8+8</v>
          </cell>
          <cell r="P16">
            <v>133</v>
          </cell>
          <cell r="Q16">
            <v>4</v>
          </cell>
          <cell r="R16">
            <v>1</v>
          </cell>
          <cell r="S16">
            <v>0</v>
          </cell>
        </row>
        <row r="17">
          <cell r="A17">
            <v>64</v>
          </cell>
          <cell r="B17" t="str">
            <v>Lot 7</v>
          </cell>
          <cell r="C17" t="str">
            <v>LSR</v>
          </cell>
          <cell r="D17" t="str">
            <v>Mono</v>
          </cell>
          <cell r="E17" t="str">
            <v>DT SUD</v>
          </cell>
          <cell r="F17" t="str">
            <v>Agence 75013</v>
          </cell>
          <cell r="G17" t="str">
            <v>CHEVALERET</v>
          </cell>
          <cell r="H17" t="str">
            <v>3-9 rue du chevaleret - 1-3-3bis-3ter rue eugène oudine</v>
          </cell>
          <cell r="I17">
            <v>75013</v>
          </cell>
          <cell r="J17" t="str">
            <v>PARIS</v>
          </cell>
          <cell r="K17" t="str">
            <v xml:space="preserve">DECKERS Allison               
A.DECKERS@elogie-siemp.paris  </v>
          </cell>
          <cell r="L17" t="str">
            <v>DA SILVA Joao Fernando        
JF.DA-SILVA@elogie-siemp.paris</v>
          </cell>
          <cell r="M17">
            <v>8</v>
          </cell>
          <cell r="N17">
            <v>8</v>
          </cell>
          <cell r="O17">
            <v>74</v>
          </cell>
          <cell r="P17">
            <v>243</v>
          </cell>
          <cell r="Q17">
            <v>8</v>
          </cell>
          <cell r="R17">
            <v>8</v>
          </cell>
          <cell r="S17">
            <v>0</v>
          </cell>
        </row>
        <row r="18">
          <cell r="A18">
            <v>73</v>
          </cell>
          <cell r="B18" t="str">
            <v>Lot 5</v>
          </cell>
          <cell r="C18" t="str">
            <v>CLEAN SERVICES</v>
          </cell>
          <cell r="D18" t="str">
            <v>Mono</v>
          </cell>
          <cell r="E18" t="str">
            <v>DT NORD</v>
          </cell>
          <cell r="F18" t="str">
            <v>Agence 75010-75011</v>
          </cell>
          <cell r="G18" t="str">
            <v>HEBRARD</v>
          </cell>
          <cell r="H18" t="str">
            <v>17 passage hebrard</v>
          </cell>
          <cell r="I18">
            <v>75010</v>
          </cell>
          <cell r="J18" t="str">
            <v>PARIS</v>
          </cell>
          <cell r="K18" t="str">
            <v xml:space="preserve">NAVARRO Hélène                
H.NAVARRO@elogie-siemp.paris  </v>
          </cell>
          <cell r="L18" t="str">
            <v>BILE MBAPPÉ Christine         
C.BILE-MBAPPE@elogie-siemp.par</v>
          </cell>
          <cell r="M18">
            <v>1</v>
          </cell>
          <cell r="N18">
            <v>1</v>
          </cell>
          <cell r="O18">
            <v>4</v>
          </cell>
          <cell r="P18">
            <v>28</v>
          </cell>
          <cell r="Q18">
            <v>1</v>
          </cell>
          <cell r="R18">
            <v>2</v>
          </cell>
          <cell r="S18">
            <v>28</v>
          </cell>
        </row>
        <row r="19">
          <cell r="A19">
            <v>74</v>
          </cell>
          <cell r="B19" t="str">
            <v>Lot 5</v>
          </cell>
          <cell r="C19" t="str">
            <v>CLEAN SERVICES</v>
          </cell>
          <cell r="D19" t="str">
            <v>Mono</v>
          </cell>
          <cell r="E19" t="str">
            <v>DT NORD</v>
          </cell>
          <cell r="F19" t="str">
            <v>Agence 75010-75011</v>
          </cell>
          <cell r="G19" t="str">
            <v>TESSON</v>
          </cell>
          <cell r="H19" t="str">
            <v>12 rue tesson</v>
          </cell>
          <cell r="I19">
            <v>75010</v>
          </cell>
          <cell r="J19" t="str">
            <v>PARIS</v>
          </cell>
          <cell r="K19" t="str">
            <v xml:space="preserve">NAVARRO Hélène                
H.NAVARRO@elogie-siemp.paris  </v>
          </cell>
          <cell r="L19" t="str">
            <v>BILE MBAPPÉ Christine         
C.BILE-MBAPPE@elogie-siemp.par</v>
          </cell>
          <cell r="M19">
            <v>1</v>
          </cell>
          <cell r="N19">
            <v>1</v>
          </cell>
          <cell r="O19">
            <v>5</v>
          </cell>
          <cell r="P19">
            <v>16</v>
          </cell>
          <cell r="Q19">
            <v>1</v>
          </cell>
          <cell r="R19">
            <v>1</v>
          </cell>
          <cell r="S19">
            <v>16</v>
          </cell>
        </row>
        <row r="20">
          <cell r="A20">
            <v>75</v>
          </cell>
          <cell r="B20" t="str">
            <v>Lot 4</v>
          </cell>
          <cell r="C20" t="str">
            <v>SATURNE</v>
          </cell>
          <cell r="D20" t="str">
            <v>Mono</v>
          </cell>
          <cell r="E20" t="str">
            <v>DT NORD</v>
          </cell>
          <cell r="F20" t="str">
            <v>Agence 75017-75018-92</v>
          </cell>
          <cell r="G20" t="str">
            <v>CHAPELLE (24)</v>
          </cell>
          <cell r="H20" t="str">
            <v>24 place de la chapelle</v>
          </cell>
          <cell r="I20">
            <v>75018</v>
          </cell>
          <cell r="J20" t="str">
            <v>PARIS</v>
          </cell>
          <cell r="K20" t="str">
            <v xml:space="preserve">DAIF Nadia                    
N.DAIF@elogie-siemp.paris     </v>
          </cell>
          <cell r="L20" t="str">
            <v xml:space="preserve">KOITA Diakary                 
d.koita@elogie-siemp.paris    </v>
          </cell>
          <cell r="M20">
            <v>1</v>
          </cell>
          <cell r="N20">
            <v>1</v>
          </cell>
          <cell r="O20">
            <v>7</v>
          </cell>
          <cell r="P20">
            <v>15</v>
          </cell>
          <cell r="Q20">
            <v>1</v>
          </cell>
          <cell r="R20">
            <v>1</v>
          </cell>
          <cell r="S20">
            <v>0</v>
          </cell>
        </row>
        <row r="21">
          <cell r="A21">
            <v>76</v>
          </cell>
          <cell r="B21" t="str">
            <v>Lot 5</v>
          </cell>
          <cell r="C21" t="str">
            <v>CLEAN SERVICES</v>
          </cell>
          <cell r="D21" t="str">
            <v>Mono</v>
          </cell>
          <cell r="E21" t="str">
            <v>DT NORD</v>
          </cell>
          <cell r="F21" t="str">
            <v>Agence 75020</v>
          </cell>
          <cell r="G21" t="str">
            <v>LES SAULES</v>
          </cell>
          <cell r="H21" t="str">
            <v>22-28 rue des panoyaux</v>
          </cell>
          <cell r="I21">
            <v>75020</v>
          </cell>
          <cell r="J21" t="str">
            <v>PARIS</v>
          </cell>
          <cell r="K21" t="str">
            <v>HACQUEBART David              
d.hacquebart@elogie-siemp.pari</v>
          </cell>
          <cell r="L21" t="str">
            <v xml:space="preserve">TOURÉ Moustapha               
m.toure@elogie-siemp.paris    </v>
          </cell>
          <cell r="M21">
            <v>4</v>
          </cell>
          <cell r="N21">
            <v>4</v>
          </cell>
          <cell r="O21">
            <v>24</v>
          </cell>
          <cell r="P21">
            <v>47</v>
          </cell>
          <cell r="Q21">
            <v>4</v>
          </cell>
          <cell r="R21">
            <v>1</v>
          </cell>
          <cell r="S21">
            <v>33</v>
          </cell>
        </row>
        <row r="22">
          <cell r="A22">
            <v>76</v>
          </cell>
          <cell r="B22" t="str">
            <v xml:space="preserve">Lot 9 </v>
          </cell>
          <cell r="C22" t="str">
            <v>Régie Papilles et papillons</v>
          </cell>
          <cell r="D22" t="str">
            <v>Monopropriété</v>
          </cell>
          <cell r="E22" t="str">
            <v>DT NORD</v>
          </cell>
          <cell r="F22" t="str">
            <v>Agence Paris 20</v>
          </cell>
          <cell r="G22" t="str">
            <v>LES SAULES</v>
          </cell>
          <cell r="H22" t="str">
            <v>22-28 rue des Panoyaux</v>
          </cell>
          <cell r="I22">
            <v>75020</v>
          </cell>
          <cell r="J22" t="str">
            <v>PARIS</v>
          </cell>
          <cell r="K22" t="str">
            <v>Kevin CARRIERE / 06 72 88 77 65 / k.carriere@elogie-siemp.paris</v>
          </cell>
          <cell r="L22" t="str">
            <v xml:space="preserve">CAYE Kassy </v>
          </cell>
          <cell r="M22">
            <v>4</v>
          </cell>
          <cell r="N22">
            <v>4</v>
          </cell>
          <cell r="O22">
            <v>24</v>
          </cell>
          <cell r="P22">
            <v>47</v>
          </cell>
          <cell r="Q22">
            <v>4</v>
          </cell>
          <cell r="R22">
            <v>1</v>
          </cell>
          <cell r="S22">
            <v>33</v>
          </cell>
        </row>
        <row r="23">
          <cell r="A23">
            <v>77</v>
          </cell>
          <cell r="B23" t="str">
            <v>Lot 4</v>
          </cell>
          <cell r="C23" t="str">
            <v>SATURNE</v>
          </cell>
          <cell r="D23" t="str">
            <v>Mono</v>
          </cell>
          <cell r="E23" t="str">
            <v>DT NORD</v>
          </cell>
          <cell r="F23" t="str">
            <v>Agence 75008-75009-75019</v>
          </cell>
          <cell r="G23" t="str">
            <v>MANIN JAURES PLA</v>
          </cell>
          <cell r="H23" t="str">
            <v>163-167 boulevard serurier</v>
          </cell>
          <cell r="I23">
            <v>75019</v>
          </cell>
          <cell r="J23" t="str">
            <v>PARIS</v>
          </cell>
          <cell r="K23" t="str">
            <v xml:space="preserve">BOURDIN Lionel                
L.BOURDIN@elogie-siemp.paris  </v>
          </cell>
          <cell r="L23" t="str">
            <v xml:space="preserve">MONICO Sabrina                
S.MONICO@elogie-siemp.paris   </v>
          </cell>
          <cell r="M23">
            <v>3</v>
          </cell>
          <cell r="N23">
            <v>3</v>
          </cell>
          <cell r="O23">
            <v>13</v>
          </cell>
          <cell r="P23">
            <v>52</v>
          </cell>
          <cell r="Q23">
            <v>2</v>
          </cell>
          <cell r="R23">
            <v>2</v>
          </cell>
          <cell r="S23">
            <v>60</v>
          </cell>
        </row>
        <row r="24">
          <cell r="A24">
            <v>78</v>
          </cell>
          <cell r="B24" t="str">
            <v>Lot 4</v>
          </cell>
          <cell r="C24" t="str">
            <v>SATURNE</v>
          </cell>
          <cell r="D24" t="str">
            <v>Mono</v>
          </cell>
          <cell r="E24" t="str">
            <v>DT NORD</v>
          </cell>
          <cell r="F24" t="str">
            <v>Agence 75008-75009-75019</v>
          </cell>
          <cell r="G24" t="str">
            <v>MANIN JAURES PCL</v>
          </cell>
          <cell r="H24" t="str">
            <v>157-159-161 boulevard serurier</v>
          </cell>
          <cell r="I24">
            <v>75019</v>
          </cell>
          <cell r="J24" t="str">
            <v>PARIS</v>
          </cell>
          <cell r="K24" t="str">
            <v xml:space="preserve">BOURDIN Lionel                
L.BOURDIN@elogie-siemp.paris  </v>
          </cell>
          <cell r="L24" t="str">
            <v xml:space="preserve">MONICO Sabrina                
S.MONICO@elogie-siemp.paris   </v>
          </cell>
          <cell r="M24">
            <v>1</v>
          </cell>
          <cell r="N24">
            <v>3</v>
          </cell>
          <cell r="O24">
            <v>18</v>
          </cell>
          <cell r="P24">
            <v>59</v>
          </cell>
          <cell r="Q24">
            <v>3</v>
          </cell>
          <cell r="R24">
            <v>1</v>
          </cell>
          <cell r="S24">
            <v>64</v>
          </cell>
        </row>
        <row r="25">
          <cell r="A25">
            <v>79</v>
          </cell>
          <cell r="B25" t="str">
            <v>Lot 4</v>
          </cell>
          <cell r="C25" t="str">
            <v>SATURNE</v>
          </cell>
          <cell r="D25" t="str">
            <v>Mono</v>
          </cell>
          <cell r="E25" t="str">
            <v>DT NORD</v>
          </cell>
          <cell r="F25" t="str">
            <v>Agence 75017-75018-92</v>
          </cell>
          <cell r="G25" t="str">
            <v>GUELMA</v>
          </cell>
          <cell r="H25" t="str">
            <v>6 impasse guelma</v>
          </cell>
          <cell r="I25">
            <v>75018</v>
          </cell>
          <cell r="J25" t="str">
            <v>PARIS</v>
          </cell>
          <cell r="K25" t="str">
            <v xml:space="preserve">REMERAND Emilie               
E.REMERAND@elogie-siemp.paris </v>
          </cell>
          <cell r="L25" t="str">
            <v xml:space="preserve">TAVEAU François               
F.TAVEAU@elogie-siemp.paris   </v>
          </cell>
          <cell r="M25">
            <v>1</v>
          </cell>
          <cell r="N25">
            <v>1</v>
          </cell>
          <cell r="O25">
            <v>3</v>
          </cell>
          <cell r="P25">
            <v>8</v>
          </cell>
          <cell r="Q25">
            <v>0</v>
          </cell>
          <cell r="R25">
            <v>1</v>
          </cell>
          <cell r="S25">
            <v>0</v>
          </cell>
        </row>
        <row r="26">
          <cell r="A26">
            <v>80</v>
          </cell>
          <cell r="B26" t="str">
            <v>Lot 6</v>
          </cell>
          <cell r="C26" t="str">
            <v>SATURNE</v>
          </cell>
          <cell r="D26" t="str">
            <v>Mono</v>
          </cell>
          <cell r="E26" t="str">
            <v>DT SUD</v>
          </cell>
          <cell r="F26" t="str">
            <v>Agence 75014-75015-75016</v>
          </cell>
          <cell r="G26" t="str">
            <v>EGLISE</v>
          </cell>
          <cell r="H26" t="str">
            <v>77-79 rue de l'eglise</v>
          </cell>
          <cell r="I26">
            <v>75015</v>
          </cell>
          <cell r="J26" t="str">
            <v>PARIS</v>
          </cell>
          <cell r="K26" t="str">
            <v xml:space="preserve">GUEYE N'deye                  
N.GUEYE@elogie-siemp.paris    </v>
          </cell>
          <cell r="L26" t="str">
            <v xml:space="preserve">OUATTARA Lansina              
L.OUATTARA@elogie-siemp.paris </v>
          </cell>
          <cell r="M26">
            <v>2</v>
          </cell>
          <cell r="N26">
            <v>2</v>
          </cell>
          <cell r="O26">
            <v>9</v>
          </cell>
          <cell r="P26">
            <v>27</v>
          </cell>
          <cell r="Q26">
            <v>2</v>
          </cell>
          <cell r="R26">
            <v>1</v>
          </cell>
          <cell r="S26">
            <v>74</v>
          </cell>
        </row>
        <row r="27">
          <cell r="A27">
            <v>81</v>
          </cell>
          <cell r="B27" t="str">
            <v>Lot 5</v>
          </cell>
          <cell r="C27" t="str">
            <v>CLEAN SERVICES</v>
          </cell>
          <cell r="D27" t="str">
            <v>Mono</v>
          </cell>
          <cell r="E27" t="str">
            <v>DT NORD</v>
          </cell>
          <cell r="F27" t="str">
            <v>Agence 75010-75011</v>
          </cell>
          <cell r="G27" t="str">
            <v>POULMARCH (21)</v>
          </cell>
          <cell r="H27" t="str">
            <v>21 rue jean poulmarch</v>
          </cell>
          <cell r="I27">
            <v>75010</v>
          </cell>
          <cell r="J27" t="str">
            <v>PARIS</v>
          </cell>
          <cell r="K27" t="str">
            <v xml:space="preserve">NAVARRO Hélène                
H.NAVARRO@elogie-siemp.paris  </v>
          </cell>
          <cell r="L27" t="str">
            <v>BILE MBAPPÉ Christine         
C.BILE-MBAPPE@elogie-siemp.par</v>
          </cell>
          <cell r="M27">
            <v>1</v>
          </cell>
          <cell r="N27">
            <v>1</v>
          </cell>
          <cell r="O27">
            <v>5</v>
          </cell>
          <cell r="P27">
            <v>14</v>
          </cell>
          <cell r="Q27">
            <v>2</v>
          </cell>
          <cell r="R27">
            <v>1</v>
          </cell>
          <cell r="S27">
            <v>22</v>
          </cell>
        </row>
        <row r="28">
          <cell r="A28">
            <v>82</v>
          </cell>
          <cell r="B28" t="str">
            <v>Lot 7</v>
          </cell>
          <cell r="C28" t="str">
            <v>LSR</v>
          </cell>
          <cell r="D28" t="str">
            <v>Mono</v>
          </cell>
          <cell r="E28" t="str">
            <v>DT SUD</v>
          </cell>
          <cell r="F28" t="str">
            <v>Agence 75013</v>
          </cell>
          <cell r="G28" t="str">
            <v>PATAY</v>
          </cell>
          <cell r="H28" t="str">
            <v>2 rue du dessous des berges - 3 rue de patay</v>
          </cell>
          <cell r="I28">
            <v>75013</v>
          </cell>
          <cell r="J28" t="str">
            <v>PARIS</v>
          </cell>
          <cell r="K28" t="str">
            <v xml:space="preserve">DECKERS Allison               
A.DECKERS@elogie-siemp.paris  </v>
          </cell>
          <cell r="L28" t="str">
            <v>DA SILVA Joao Fernando        
JF.DA-SILVA@elogie-siemp.paris</v>
          </cell>
          <cell r="M28">
            <v>2</v>
          </cell>
          <cell r="N28">
            <v>2</v>
          </cell>
          <cell r="O28">
            <v>10</v>
          </cell>
          <cell r="P28">
            <v>24</v>
          </cell>
          <cell r="Q28">
            <v>2</v>
          </cell>
          <cell r="R28">
            <v>1</v>
          </cell>
          <cell r="S28">
            <v>45</v>
          </cell>
        </row>
        <row r="29">
          <cell r="A29">
            <v>83</v>
          </cell>
          <cell r="B29" t="str">
            <v>Lot 4</v>
          </cell>
          <cell r="C29" t="str">
            <v>SATURNE</v>
          </cell>
          <cell r="D29" t="str">
            <v>Mono</v>
          </cell>
          <cell r="E29" t="str">
            <v>DT NORD</v>
          </cell>
          <cell r="F29" t="str">
            <v>Agence 75008-75009-75019</v>
          </cell>
          <cell r="G29" t="str">
            <v>MEAUX</v>
          </cell>
          <cell r="H29" t="str">
            <v>61 rue de meaux</v>
          </cell>
          <cell r="I29">
            <v>75019</v>
          </cell>
          <cell r="J29" t="str">
            <v>PARIS</v>
          </cell>
          <cell r="K29" t="str">
            <v>LALLEMENT Emeline             
e.lallement@elogie-siemp.paris</v>
          </cell>
          <cell r="L29" t="str">
            <v xml:space="preserve">DE WITTE Arabelle             
A.DE-WITTE@elogie-siemp.paris </v>
          </cell>
          <cell r="M29">
            <v>1</v>
          </cell>
          <cell r="N29">
            <v>1</v>
          </cell>
          <cell r="O29">
            <v>3</v>
          </cell>
          <cell r="P29">
            <v>6</v>
          </cell>
          <cell r="Q29">
            <v>0</v>
          </cell>
          <cell r="R29">
            <v>1</v>
          </cell>
          <cell r="S29">
            <v>0</v>
          </cell>
        </row>
        <row r="30">
          <cell r="A30">
            <v>84</v>
          </cell>
          <cell r="B30" t="str">
            <v>Lot 5</v>
          </cell>
          <cell r="C30" t="str">
            <v>CLEAN SERVICES</v>
          </cell>
          <cell r="D30" t="str">
            <v>Mono</v>
          </cell>
          <cell r="E30" t="str">
            <v>DT NORD</v>
          </cell>
          <cell r="F30" t="str">
            <v>Agence 75010-75011</v>
          </cell>
          <cell r="G30" t="str">
            <v>LANCRAY POULMARCH</v>
          </cell>
          <cell r="H30" t="str">
            <v>17-17 bis rue jean poulmarch</v>
          </cell>
          <cell r="I30">
            <v>75010</v>
          </cell>
          <cell r="J30" t="str">
            <v>PARIS</v>
          </cell>
          <cell r="K30" t="str">
            <v xml:space="preserve">NAVARRO Hélène                
H.NAVARRO@elogie-siemp.paris  </v>
          </cell>
          <cell r="L30" t="str">
            <v>BILE MBAPPÉ Christine         
C.BILE-MBAPPE@elogie-siemp.par</v>
          </cell>
          <cell r="M30">
            <v>2</v>
          </cell>
          <cell r="N30">
            <v>2</v>
          </cell>
          <cell r="O30">
            <v>10</v>
          </cell>
          <cell r="P30">
            <v>31</v>
          </cell>
          <cell r="Q30">
            <v>0</v>
          </cell>
          <cell r="R30">
            <v>1</v>
          </cell>
          <cell r="S30">
            <v>58</v>
          </cell>
        </row>
        <row r="31">
          <cell r="A31">
            <v>85</v>
          </cell>
          <cell r="B31" t="str">
            <v>Lot 3</v>
          </cell>
          <cell r="C31" t="str">
            <v>Régie Fécamp 12</v>
          </cell>
          <cell r="D31" t="str">
            <v>Monopropriété</v>
          </cell>
          <cell r="E31" t="str">
            <v>DT SUD</v>
          </cell>
          <cell r="F31" t="str">
            <v>Agence Sud Est</v>
          </cell>
          <cell r="G31" t="str">
            <v>BERCY (112-114)</v>
          </cell>
          <cell r="H31" t="str">
            <v>112-114 rue de Bercy</v>
          </cell>
          <cell r="I31">
            <v>75012</v>
          </cell>
          <cell r="J31" t="str">
            <v>PARIS</v>
          </cell>
          <cell r="K31" t="str">
            <v>Cécile LEMONNIER / 06 48 92 81 74 / c.lemonnier@elogie-siemp.paris</v>
          </cell>
          <cell r="L31" t="str">
            <v xml:space="preserve">ROBILLART Christian </v>
          </cell>
          <cell r="M31">
            <v>4</v>
          </cell>
          <cell r="N31">
            <v>4</v>
          </cell>
          <cell r="O31">
            <v>14</v>
          </cell>
          <cell r="P31">
            <v>52</v>
          </cell>
          <cell r="Q31">
            <v>1</v>
          </cell>
          <cell r="R31">
            <v>2</v>
          </cell>
          <cell r="S31">
            <v>100</v>
          </cell>
        </row>
        <row r="32">
          <cell r="A32">
            <v>86</v>
          </cell>
          <cell r="B32" t="str">
            <v>Lot 4</v>
          </cell>
          <cell r="C32" t="str">
            <v>SATURNE</v>
          </cell>
          <cell r="D32" t="str">
            <v>Mono</v>
          </cell>
          <cell r="E32" t="str">
            <v>DT NORD</v>
          </cell>
          <cell r="F32" t="str">
            <v>Agence 75008-75009-75019</v>
          </cell>
          <cell r="G32" t="str">
            <v>10 SENTE DOREES</v>
          </cell>
          <cell r="H32" t="str">
            <v>10 sente des dorees</v>
          </cell>
          <cell r="I32">
            <v>75019</v>
          </cell>
          <cell r="J32" t="str">
            <v>PARIS</v>
          </cell>
          <cell r="K32" t="str">
            <v xml:space="preserve">BOURDIN Lionel                
L.BOURDIN@elogie-siemp.paris  </v>
          </cell>
          <cell r="L32" t="str">
            <v xml:space="preserve">MONICO Sabrina                
S.MONICO@elogie-siemp.paris   </v>
          </cell>
          <cell r="M32">
            <v>1</v>
          </cell>
          <cell r="N32">
            <v>1</v>
          </cell>
          <cell r="O32">
            <v>3</v>
          </cell>
          <cell r="P32">
            <v>9</v>
          </cell>
          <cell r="Q32">
            <v>0</v>
          </cell>
          <cell r="R32">
            <v>1</v>
          </cell>
          <cell r="S32">
            <v>64</v>
          </cell>
        </row>
        <row r="33">
          <cell r="A33">
            <v>90</v>
          </cell>
          <cell r="B33" t="str">
            <v>Lot 4</v>
          </cell>
          <cell r="C33" t="str">
            <v>SATURNE</v>
          </cell>
          <cell r="D33" t="str">
            <v>Mono</v>
          </cell>
          <cell r="E33" t="str">
            <v>DT NORD</v>
          </cell>
          <cell r="F33" t="str">
            <v>Agence 75017-75018-92</v>
          </cell>
          <cell r="G33" t="str">
            <v>GIRARD PAJOL</v>
          </cell>
          <cell r="H33" t="str">
            <v>57 rue philippe de girard</v>
          </cell>
          <cell r="I33">
            <v>75018</v>
          </cell>
          <cell r="J33" t="str">
            <v>PARIS</v>
          </cell>
          <cell r="K33" t="str">
            <v xml:space="preserve">DAIF Nadia                    
N.DAIF@elogie-siemp.paris     </v>
          </cell>
          <cell r="L33" t="str">
            <v xml:space="preserve">KOITA Diakary                 
d.koita@elogie-siemp.paris    </v>
          </cell>
          <cell r="M33">
            <v>2</v>
          </cell>
          <cell r="N33">
            <v>1</v>
          </cell>
          <cell r="O33">
            <v>5</v>
          </cell>
          <cell r="P33">
            <v>19</v>
          </cell>
          <cell r="Q33">
            <v>1</v>
          </cell>
          <cell r="R33">
            <v>1</v>
          </cell>
          <cell r="S33">
            <v>20</v>
          </cell>
        </row>
        <row r="34">
          <cell r="A34">
            <v>91</v>
          </cell>
          <cell r="B34" t="str">
            <v>Lot 4</v>
          </cell>
          <cell r="C34" t="str">
            <v>SATURNE</v>
          </cell>
          <cell r="D34" t="str">
            <v>Mono</v>
          </cell>
          <cell r="E34" t="str">
            <v>DT NORD</v>
          </cell>
          <cell r="F34" t="str">
            <v>Agence 75017-75018-92</v>
          </cell>
          <cell r="G34" t="str">
            <v>CHAPELLE (2)</v>
          </cell>
          <cell r="H34" t="str">
            <v>2 place de la chapelle</v>
          </cell>
          <cell r="I34">
            <v>75018</v>
          </cell>
          <cell r="J34" t="str">
            <v>PARIS</v>
          </cell>
          <cell r="K34" t="str">
            <v xml:space="preserve">DAIF Nadia                    
N.DAIF@elogie-siemp.paris     </v>
          </cell>
          <cell r="L34" t="str">
            <v xml:space="preserve">KOITA Diakary                 
d.koita@elogie-siemp.paris    </v>
          </cell>
          <cell r="M34">
            <v>1</v>
          </cell>
          <cell r="N34">
            <v>1</v>
          </cell>
          <cell r="O34">
            <v>8</v>
          </cell>
          <cell r="P34">
            <v>15</v>
          </cell>
          <cell r="Q34">
            <v>0</v>
          </cell>
          <cell r="R34">
            <v>1</v>
          </cell>
          <cell r="S34">
            <v>0</v>
          </cell>
        </row>
        <row r="35">
          <cell r="A35">
            <v>92</v>
          </cell>
          <cell r="B35" t="str">
            <v>Lot 7</v>
          </cell>
          <cell r="C35" t="str">
            <v>LSR</v>
          </cell>
          <cell r="D35" t="str">
            <v>Mono</v>
          </cell>
          <cell r="E35" t="str">
            <v>DT SUD</v>
          </cell>
          <cell r="F35" t="str">
            <v>Agence 75005-75012</v>
          </cell>
          <cell r="G35" t="str">
            <v>STINVILLE MONTGALLET</v>
          </cell>
          <cell r="H35" t="str">
            <v>29 rue montgallet/ 3 passage stinville</v>
          </cell>
          <cell r="I35">
            <v>75012</v>
          </cell>
          <cell r="J35" t="str">
            <v>PARIS</v>
          </cell>
          <cell r="K35" t="str">
            <v xml:space="preserve">LEMANCEL Clément              
C.LEMANCEL@elogie-siemp.paris </v>
          </cell>
          <cell r="L35" t="str">
            <v>Sans gardien</v>
          </cell>
          <cell r="M35">
            <v>3</v>
          </cell>
          <cell r="N35">
            <v>4</v>
          </cell>
          <cell r="O35">
            <v>24</v>
          </cell>
          <cell r="P35">
            <v>45</v>
          </cell>
          <cell r="Q35">
            <v>4</v>
          </cell>
          <cell r="R35">
            <v>2</v>
          </cell>
          <cell r="S35">
            <v>73</v>
          </cell>
        </row>
        <row r="36">
          <cell r="A36">
            <v>93</v>
          </cell>
          <cell r="B36" t="str">
            <v>Lot 4</v>
          </cell>
          <cell r="C36" t="str">
            <v>SATURNE</v>
          </cell>
          <cell r="D36" t="str">
            <v>Mono</v>
          </cell>
          <cell r="E36" t="str">
            <v>DT NORD</v>
          </cell>
          <cell r="F36" t="str">
            <v>Agence 75017-75018-92</v>
          </cell>
          <cell r="G36" t="str">
            <v>ST JULES/COMPOINT</v>
          </cell>
          <cell r="H36" t="str">
            <v>4/6 rue angelique compoint-11/13 passage saint jules</v>
          </cell>
          <cell r="I36">
            <v>75018</v>
          </cell>
          <cell r="J36" t="str">
            <v>PARIS</v>
          </cell>
          <cell r="K36" t="str">
            <v xml:space="preserve">REMERAND Emilie               
E.REMERAND@elogie-siemp.paris </v>
          </cell>
          <cell r="L36" t="str">
            <v xml:space="preserve">HADDAR Ramdane                
R.HADDAR@elogie-siemp.paris   </v>
          </cell>
          <cell r="M36">
            <v>4</v>
          </cell>
          <cell r="N36">
            <v>4</v>
          </cell>
          <cell r="O36">
            <v>18</v>
          </cell>
          <cell r="P36">
            <v>62</v>
          </cell>
          <cell r="Q36">
            <v>4</v>
          </cell>
          <cell r="R36">
            <v>4</v>
          </cell>
          <cell r="S36">
            <v>85</v>
          </cell>
        </row>
        <row r="37">
          <cell r="A37">
            <v>94</v>
          </cell>
          <cell r="B37" t="str">
            <v>Lot 5</v>
          </cell>
          <cell r="C37" t="str">
            <v>CLEAN SERVICES</v>
          </cell>
          <cell r="D37" t="str">
            <v>Mono</v>
          </cell>
          <cell r="E37" t="str">
            <v>DT NORD</v>
          </cell>
          <cell r="F37" t="str">
            <v>Agence 75020</v>
          </cell>
          <cell r="G37" t="str">
            <v>CAPITAINE MARCHAL</v>
          </cell>
          <cell r="H37" t="str">
            <v>5/9 rue du capitaine marchal</v>
          </cell>
          <cell r="I37">
            <v>75020</v>
          </cell>
          <cell r="J37" t="str">
            <v>PARIS</v>
          </cell>
          <cell r="K37" t="str">
            <v>-</v>
          </cell>
          <cell r="L37" t="str">
            <v xml:space="preserve">MAMOUNI Mohamed Kaiss         
MK.MAMOUNI@elogie-siemp.paris </v>
          </cell>
          <cell r="M37">
            <v>2</v>
          </cell>
          <cell r="N37">
            <v>2</v>
          </cell>
          <cell r="O37">
            <v>4</v>
          </cell>
          <cell r="P37">
            <v>9</v>
          </cell>
          <cell r="Q37">
            <v>0</v>
          </cell>
          <cell r="R37">
            <v>1</v>
          </cell>
          <cell r="S37">
            <v>0</v>
          </cell>
        </row>
        <row r="38">
          <cell r="A38">
            <v>101</v>
          </cell>
          <cell r="B38" t="str">
            <v>Lot 5</v>
          </cell>
          <cell r="C38" t="str">
            <v>CLEAN SERVICES</v>
          </cell>
          <cell r="D38" t="str">
            <v>Mono</v>
          </cell>
          <cell r="E38" t="str">
            <v>DT NORD</v>
          </cell>
          <cell r="F38" t="str">
            <v>Agence 75010-75011</v>
          </cell>
          <cell r="G38" t="str">
            <v>CHABROL</v>
          </cell>
          <cell r="H38" t="str">
            <v>63 rue chabrol</v>
          </cell>
          <cell r="I38">
            <v>75010</v>
          </cell>
          <cell r="J38" t="str">
            <v>PARIS</v>
          </cell>
          <cell r="K38" t="str">
            <v xml:space="preserve">NAVARRO Hélène                
H.NAVARRO@elogie-siemp.paris  </v>
          </cell>
          <cell r="L38" t="str">
            <v xml:space="preserve">DEREPPER Arnaud               
A.DEREPPER@elogie-siemp.paris </v>
          </cell>
          <cell r="M38">
            <v>2</v>
          </cell>
          <cell r="N38">
            <v>2</v>
          </cell>
          <cell r="O38">
            <v>12</v>
          </cell>
          <cell r="P38">
            <v>25</v>
          </cell>
          <cell r="Q38">
            <v>0</v>
          </cell>
          <cell r="R38">
            <v>2</v>
          </cell>
          <cell r="S38">
            <v>0</v>
          </cell>
        </row>
        <row r="39">
          <cell r="A39">
            <v>102</v>
          </cell>
          <cell r="B39" t="str">
            <v>Lot 4</v>
          </cell>
          <cell r="C39" t="str">
            <v>SATURNE</v>
          </cell>
          <cell r="D39" t="str">
            <v>Mono</v>
          </cell>
          <cell r="E39" t="str">
            <v>DT NORD</v>
          </cell>
          <cell r="F39" t="str">
            <v>Agence 75008-75009-75019</v>
          </cell>
          <cell r="G39" t="str">
            <v>BOURET</v>
          </cell>
          <cell r="H39" t="str">
            <v>7 rue bouret</v>
          </cell>
          <cell r="I39">
            <v>75019</v>
          </cell>
          <cell r="J39" t="str">
            <v>PARIS</v>
          </cell>
          <cell r="K39" t="str">
            <v xml:space="preserve">BOURDIN Lionel                
L.BOURDIN@elogie-siemp.paris  </v>
          </cell>
          <cell r="L39" t="str">
            <v xml:space="preserve">DE WITTE Arabelle             
A.DE-WITTE@elogie-siemp.paris </v>
          </cell>
          <cell r="M39">
            <v>1</v>
          </cell>
          <cell r="N39">
            <v>1</v>
          </cell>
          <cell r="O39">
            <v>4</v>
          </cell>
          <cell r="P39">
            <v>8</v>
          </cell>
          <cell r="Q39">
            <v>1</v>
          </cell>
          <cell r="R39">
            <v>1</v>
          </cell>
          <cell r="S39">
            <v>0</v>
          </cell>
        </row>
        <row r="40">
          <cell r="A40">
            <v>103</v>
          </cell>
          <cell r="B40" t="str">
            <v>Lot 4</v>
          </cell>
          <cell r="C40" t="str">
            <v>SATURNE</v>
          </cell>
          <cell r="D40" t="str">
            <v>Mono</v>
          </cell>
          <cell r="E40" t="str">
            <v>DT NORD</v>
          </cell>
          <cell r="F40" t="str">
            <v>Agence 75008-75009-75019</v>
          </cell>
          <cell r="G40" t="str">
            <v>VILLETTE 214</v>
          </cell>
          <cell r="H40" t="str">
            <v>214 boulevard de la villette</v>
          </cell>
          <cell r="I40">
            <v>75019</v>
          </cell>
          <cell r="J40" t="str">
            <v>PARIS</v>
          </cell>
          <cell r="K40" t="str">
            <v>AUZANNEAU Alexandre           
A.AUZANNEAU@elogie-siemp.paris</v>
          </cell>
          <cell r="L40" t="str">
            <v xml:space="preserve">EGERTON Michel                
M.EGERTON@elogie-siemp.paris  </v>
          </cell>
          <cell r="M40">
            <v>1</v>
          </cell>
          <cell r="N40">
            <v>1</v>
          </cell>
          <cell r="O40">
            <v>5</v>
          </cell>
          <cell r="P40">
            <v>5</v>
          </cell>
          <cell r="Q40">
            <v>1</v>
          </cell>
          <cell r="R40">
            <v>1</v>
          </cell>
          <cell r="S40">
            <v>0</v>
          </cell>
        </row>
        <row r="41">
          <cell r="A41">
            <v>106</v>
          </cell>
          <cell r="B41" t="str">
            <v>Lot 7</v>
          </cell>
          <cell r="C41" t="str">
            <v>LSR</v>
          </cell>
          <cell r="D41" t="str">
            <v>Mono</v>
          </cell>
          <cell r="E41" t="str">
            <v>DT SUD</v>
          </cell>
          <cell r="F41" t="str">
            <v>Agence 75005-75012</v>
          </cell>
          <cell r="G41" t="str">
            <v>LATRAN</v>
          </cell>
          <cell r="H41" t="str">
            <v>8/10 rue de latran</v>
          </cell>
          <cell r="I41">
            <v>75005</v>
          </cell>
          <cell r="J41" t="str">
            <v>PARIS</v>
          </cell>
          <cell r="K41" t="str">
            <v xml:space="preserve">LOISON Stève                  
S.LOISON@elogie-siemp.paris   </v>
          </cell>
          <cell r="L41" t="str">
            <v>Sans gardien</v>
          </cell>
          <cell r="M41">
            <v>2</v>
          </cell>
          <cell r="N41">
            <v>2</v>
          </cell>
          <cell r="O41">
            <v>12</v>
          </cell>
          <cell r="P41">
            <v>13</v>
          </cell>
          <cell r="Q41">
            <v>0</v>
          </cell>
          <cell r="R41">
            <v>1</v>
          </cell>
          <cell r="S41">
            <v>0</v>
          </cell>
        </row>
        <row r="42">
          <cell r="A42">
            <v>107</v>
          </cell>
          <cell r="B42" t="str">
            <v>Lot 6</v>
          </cell>
          <cell r="C42" t="str">
            <v>SATURNE</v>
          </cell>
          <cell r="D42" t="str">
            <v>Mono</v>
          </cell>
          <cell r="E42" t="str">
            <v>DT SUD</v>
          </cell>
          <cell r="F42" t="str">
            <v>Agence 75014-75015-75016</v>
          </cell>
          <cell r="G42" t="str">
            <v>BRANCION</v>
          </cell>
          <cell r="H42" t="str">
            <v>108 rue de brancion</v>
          </cell>
          <cell r="I42">
            <v>75015</v>
          </cell>
          <cell r="J42" t="str">
            <v>PARIS</v>
          </cell>
          <cell r="K42" t="str">
            <v xml:space="preserve">GUEYE N'deye                  
N.GUEYE@elogie-siemp.paris    </v>
          </cell>
          <cell r="L42" t="str">
            <v xml:space="preserve">DURO Pierre                   
P.DURO@elogie-siemp.paris     </v>
          </cell>
          <cell r="M42">
            <v>1</v>
          </cell>
          <cell r="N42">
            <v>1</v>
          </cell>
          <cell r="O42">
            <v>5</v>
          </cell>
          <cell r="P42">
            <v>11</v>
          </cell>
          <cell r="Q42">
            <v>0</v>
          </cell>
          <cell r="R42">
            <v>1</v>
          </cell>
          <cell r="S42">
            <v>0</v>
          </cell>
        </row>
        <row r="43">
          <cell r="A43">
            <v>108</v>
          </cell>
          <cell r="B43" t="str">
            <v>Lot 6</v>
          </cell>
          <cell r="C43" t="str">
            <v>SATURNE</v>
          </cell>
          <cell r="D43" t="str">
            <v>Mono</v>
          </cell>
          <cell r="E43" t="str">
            <v>DT SUD</v>
          </cell>
          <cell r="F43" t="str">
            <v>Agence 75014-75015-75016</v>
          </cell>
          <cell r="G43" t="str">
            <v>GUESDE</v>
          </cell>
          <cell r="H43" t="str">
            <v>25 rue jules guesde</v>
          </cell>
          <cell r="I43">
            <v>75014</v>
          </cell>
          <cell r="J43" t="str">
            <v>PARIS</v>
          </cell>
          <cell r="K43" t="str">
            <v>AUZANNEAU Alexandre           
A.AUZANNEAU@elogie-siemp.paris</v>
          </cell>
          <cell r="L43" t="str">
            <v xml:space="preserve">DURO Antony                   
a.duro@elogie-siemp.paris     </v>
          </cell>
          <cell r="M43">
            <v>1</v>
          </cell>
          <cell r="N43">
            <v>1</v>
          </cell>
          <cell r="O43">
            <v>5</v>
          </cell>
          <cell r="P43">
            <v>10</v>
          </cell>
          <cell r="Q43">
            <v>0</v>
          </cell>
          <cell r="R43">
            <v>1</v>
          </cell>
          <cell r="S43">
            <v>0</v>
          </cell>
        </row>
        <row r="44">
          <cell r="A44">
            <v>109</v>
          </cell>
          <cell r="B44" t="str">
            <v>Lot 5</v>
          </cell>
          <cell r="C44" t="str">
            <v>CLEAN SERVICES</v>
          </cell>
          <cell r="D44" t="str">
            <v>Mono</v>
          </cell>
          <cell r="E44" t="str">
            <v>DT NORD</v>
          </cell>
          <cell r="F44" t="str">
            <v>Agence 75010-75011</v>
          </cell>
          <cell r="G44" t="str">
            <v>CHARRIERE</v>
          </cell>
          <cell r="H44" t="str">
            <v>13 rue charriere</v>
          </cell>
          <cell r="I44">
            <v>75011</v>
          </cell>
          <cell r="J44" t="str">
            <v>PARIS</v>
          </cell>
          <cell r="K44" t="str">
            <v xml:space="preserve">BOUCHER Franck                
F.BOUCHER@elogie-siemp.paris  </v>
          </cell>
          <cell r="L44" t="str">
            <v>DEPARETERE Philippe           
P.DEPARETERE@elogie-siemp.pari</v>
          </cell>
          <cell r="M44">
            <v>1</v>
          </cell>
          <cell r="N44">
            <v>1</v>
          </cell>
          <cell r="O44">
            <v>4</v>
          </cell>
          <cell r="P44">
            <v>12</v>
          </cell>
          <cell r="Q44">
            <v>1</v>
          </cell>
          <cell r="R44">
            <v>2</v>
          </cell>
          <cell r="S44">
            <v>0</v>
          </cell>
        </row>
        <row r="45">
          <cell r="A45">
            <v>110</v>
          </cell>
          <cell r="B45" t="str">
            <v>Lot 4</v>
          </cell>
          <cell r="C45" t="str">
            <v>SATURNE</v>
          </cell>
          <cell r="D45" t="str">
            <v>Mono</v>
          </cell>
          <cell r="E45" t="str">
            <v>DT NORD</v>
          </cell>
          <cell r="F45" t="str">
            <v>Agence 75017-75018-92</v>
          </cell>
          <cell r="G45" t="str">
            <v>63 LAMARCK</v>
          </cell>
          <cell r="H45" t="str">
            <v>63 rue Lamarck</v>
          </cell>
          <cell r="I45">
            <v>75018</v>
          </cell>
          <cell r="J45" t="str">
            <v>PARIS</v>
          </cell>
          <cell r="K45" t="str">
            <v xml:space="preserve">REMERAND Emilie               
E.REMERAND@elogie-siemp.paris </v>
          </cell>
          <cell r="L45" t="str">
            <v xml:space="preserve">AZA Yanick                    
Y.AZA@elogie-siemp.paris      </v>
          </cell>
          <cell r="M45">
            <v>1</v>
          </cell>
          <cell r="N45">
            <v>1</v>
          </cell>
          <cell r="O45">
            <v>6</v>
          </cell>
          <cell r="P45">
            <v>16</v>
          </cell>
          <cell r="Q45">
            <v>0</v>
          </cell>
          <cell r="S45">
            <v>0</v>
          </cell>
        </row>
        <row r="46">
          <cell r="A46">
            <v>112</v>
          </cell>
          <cell r="B46" t="str">
            <v>Lot 5</v>
          </cell>
          <cell r="C46" t="str">
            <v>CLEAN SERVICES</v>
          </cell>
          <cell r="D46" t="str">
            <v>Mono</v>
          </cell>
          <cell r="E46" t="str">
            <v>DT NORD</v>
          </cell>
          <cell r="F46" t="str">
            <v>Agence 75010-75011</v>
          </cell>
          <cell r="G46" t="str">
            <v>LEON FROT (83)</v>
          </cell>
          <cell r="H46" t="str">
            <v>83 rue leon frot</v>
          </cell>
          <cell r="I46">
            <v>75011</v>
          </cell>
          <cell r="J46" t="str">
            <v>PARIS</v>
          </cell>
          <cell r="K46" t="str">
            <v xml:space="preserve">BOUCHER Franck                
F.BOUCHER@elogie-siemp.paris  </v>
          </cell>
          <cell r="L46" t="str">
            <v>CHAIBEDRAA-TANI Mohamed       
M.CHAIBEDRAA-TANI@elogie-siemp</v>
          </cell>
          <cell r="M46">
            <v>1</v>
          </cell>
          <cell r="N46">
            <v>1</v>
          </cell>
          <cell r="O46">
            <v>5</v>
          </cell>
          <cell r="P46">
            <v>16</v>
          </cell>
          <cell r="Q46">
            <v>0</v>
          </cell>
          <cell r="R46">
            <v>1</v>
          </cell>
          <cell r="S46">
            <v>0</v>
          </cell>
        </row>
        <row r="47">
          <cell r="A47">
            <v>116</v>
          </cell>
          <cell r="B47" t="str">
            <v>Lot 5</v>
          </cell>
          <cell r="C47" t="str">
            <v>CLEAN SERVICES</v>
          </cell>
          <cell r="D47" t="str">
            <v>Mono</v>
          </cell>
          <cell r="E47" t="str">
            <v>DT NORD</v>
          </cell>
          <cell r="F47" t="str">
            <v>Agence 75010-75011</v>
          </cell>
          <cell r="G47" t="str">
            <v>CAMILLE DESMOULINS</v>
          </cell>
          <cell r="H47" t="str">
            <v>25 rue camille desmoulins</v>
          </cell>
          <cell r="I47">
            <v>75011</v>
          </cell>
          <cell r="J47" t="str">
            <v>PARIS</v>
          </cell>
          <cell r="K47" t="str">
            <v>AUZANNEAU Alexandre           
A.AUZANNEAU@elogie-siemp.paris</v>
          </cell>
          <cell r="L47" t="str">
            <v>CHAIBEDRAA-TANI Mohamed       
M.CHAIBEDRAA-TANI@elogie-siemp</v>
          </cell>
          <cell r="M47">
            <v>1</v>
          </cell>
          <cell r="N47">
            <v>1</v>
          </cell>
          <cell r="O47">
            <v>6</v>
          </cell>
          <cell r="P47">
            <v>12</v>
          </cell>
          <cell r="Q47">
            <v>1</v>
          </cell>
          <cell r="R47">
            <v>1</v>
          </cell>
          <cell r="S47">
            <v>0</v>
          </cell>
        </row>
        <row r="48">
          <cell r="A48">
            <v>121</v>
          </cell>
          <cell r="B48" t="str">
            <v>Lot 4</v>
          </cell>
          <cell r="C48" t="str">
            <v>SATURNE</v>
          </cell>
          <cell r="D48" t="str">
            <v>Mono</v>
          </cell>
          <cell r="E48" t="str">
            <v>DT NORD</v>
          </cell>
          <cell r="F48" t="str">
            <v>Agence 75008-75009-75019</v>
          </cell>
          <cell r="G48" t="str">
            <v>GEOFFROY MARIE</v>
          </cell>
          <cell r="H48" t="str">
            <v>9 rue geoffroy marie</v>
          </cell>
          <cell r="I48">
            <v>75009</v>
          </cell>
          <cell r="J48" t="str">
            <v>PARIS</v>
          </cell>
          <cell r="K48" t="str">
            <v xml:space="preserve">BOURDIN Lionel                
L.BOURDIN@elogie-siemp.paris  </v>
          </cell>
          <cell r="L48" t="str">
            <v>Sans gardien</v>
          </cell>
          <cell r="M48">
            <v>1</v>
          </cell>
          <cell r="N48">
            <v>1</v>
          </cell>
          <cell r="O48">
            <v>6</v>
          </cell>
          <cell r="P48">
            <v>13</v>
          </cell>
          <cell r="Q48">
            <v>1</v>
          </cell>
          <cell r="R48">
            <v>1</v>
          </cell>
          <cell r="S48">
            <v>0</v>
          </cell>
        </row>
        <row r="49">
          <cell r="A49">
            <v>122</v>
          </cell>
          <cell r="B49" t="str">
            <v>Lot 5</v>
          </cell>
          <cell r="C49" t="str">
            <v>CLEAN SERVICES</v>
          </cell>
          <cell r="D49" t="str">
            <v>Mono</v>
          </cell>
          <cell r="E49" t="str">
            <v>DT NORD</v>
          </cell>
          <cell r="F49" t="str">
            <v>Agence 75010-75011</v>
          </cell>
          <cell r="G49" t="str">
            <v>SERVAN (40)</v>
          </cell>
          <cell r="H49" t="str">
            <v>40 rue servan</v>
          </cell>
          <cell r="I49">
            <v>75011</v>
          </cell>
          <cell r="J49" t="str">
            <v>PARIS</v>
          </cell>
          <cell r="K49" t="str">
            <v xml:space="preserve">BOUCHER Franck                
F.BOUCHER@elogie-siemp.paris  </v>
          </cell>
          <cell r="L49" t="str">
            <v>CHAIBEDRAA-TANI Mohamed       
M.CHAIBEDRAA-TANI@elogie-siemp</v>
          </cell>
          <cell r="M49">
            <v>2</v>
          </cell>
          <cell r="N49">
            <v>1</v>
          </cell>
          <cell r="O49">
            <v>12</v>
          </cell>
          <cell r="P49">
            <v>20</v>
          </cell>
          <cell r="Q49">
            <v>0</v>
          </cell>
          <cell r="R49">
            <v>1</v>
          </cell>
          <cell r="S49">
            <v>0</v>
          </cell>
        </row>
        <row r="50">
          <cell r="A50">
            <v>123</v>
          </cell>
          <cell r="B50" t="str">
            <v>Lot 4</v>
          </cell>
          <cell r="C50" t="str">
            <v>SATURNE</v>
          </cell>
          <cell r="D50" t="str">
            <v>Mono</v>
          </cell>
          <cell r="E50" t="str">
            <v>DT NORD</v>
          </cell>
          <cell r="F50" t="str">
            <v>Agence 75017-75018-92</v>
          </cell>
          <cell r="G50" t="str">
            <v>CAPITAINE MADON</v>
          </cell>
          <cell r="H50" t="str">
            <v>6 rue du capitaine madon</v>
          </cell>
          <cell r="I50">
            <v>75018</v>
          </cell>
          <cell r="J50" t="str">
            <v>PARIS</v>
          </cell>
          <cell r="K50" t="str">
            <v xml:space="preserve">REMERAND Emilie               
E.REMERAND@elogie-siemp.paris </v>
          </cell>
          <cell r="L50" t="str">
            <v>CORRÉA LOIAZA Alexander       
a.correa-loiaza@elogie-siemp.p</v>
          </cell>
          <cell r="M50">
            <v>1</v>
          </cell>
          <cell r="N50">
            <v>1</v>
          </cell>
          <cell r="O50">
            <v>3</v>
          </cell>
          <cell r="P50">
            <v>7</v>
          </cell>
          <cell r="Q50">
            <v>0</v>
          </cell>
          <cell r="R50">
            <v>1</v>
          </cell>
          <cell r="S50">
            <v>0</v>
          </cell>
        </row>
        <row r="51">
          <cell r="A51">
            <v>124</v>
          </cell>
          <cell r="B51" t="str">
            <v>Lot 4</v>
          </cell>
          <cell r="C51" t="str">
            <v>SATURNE</v>
          </cell>
          <cell r="D51" t="str">
            <v>Mono</v>
          </cell>
          <cell r="E51" t="str">
            <v>DT NORD</v>
          </cell>
          <cell r="F51" t="str">
            <v>Agence 75008-75009-75019</v>
          </cell>
          <cell r="G51" t="str">
            <v>CONSERVATOIRE (11)</v>
          </cell>
          <cell r="H51" t="str">
            <v>11 rue du conservatoire</v>
          </cell>
          <cell r="I51">
            <v>75009</v>
          </cell>
          <cell r="J51" t="str">
            <v>PARIS</v>
          </cell>
          <cell r="K51" t="str">
            <v xml:space="preserve">BOURDIN Lionel                
L.BOURDIN@elogie-siemp.paris  </v>
          </cell>
          <cell r="L51" t="str">
            <v>Sans gardien</v>
          </cell>
          <cell r="M51">
            <v>1</v>
          </cell>
          <cell r="N51">
            <v>1</v>
          </cell>
          <cell r="O51">
            <v>5</v>
          </cell>
          <cell r="P51">
            <v>22</v>
          </cell>
          <cell r="Q51">
            <v>1</v>
          </cell>
          <cell r="R51">
            <v>1</v>
          </cell>
          <cell r="S51">
            <v>0</v>
          </cell>
        </row>
        <row r="52">
          <cell r="A52">
            <v>127</v>
          </cell>
          <cell r="B52" t="str">
            <v>Lot 7</v>
          </cell>
          <cell r="C52" t="str">
            <v>LSR</v>
          </cell>
          <cell r="D52" t="str">
            <v>Mono</v>
          </cell>
          <cell r="E52" t="str">
            <v>DT SUD</v>
          </cell>
          <cell r="F52" t="str">
            <v>Agence 75005-75012</v>
          </cell>
          <cell r="G52" t="str">
            <v>5 RUE ROTTEMBOURG</v>
          </cell>
          <cell r="H52" t="str">
            <v>5 rue rottembourg</v>
          </cell>
          <cell r="I52">
            <v>75012</v>
          </cell>
          <cell r="J52" t="str">
            <v>PARIS</v>
          </cell>
          <cell r="K52" t="str">
            <v xml:space="preserve">LOISON Stève                  
S.LOISON@elogie-siemp.paris   </v>
          </cell>
          <cell r="L52" t="str">
            <v xml:space="preserve">SISAVATH Ratchani             
R.SISAVATH@elogie-siemp.paris </v>
          </cell>
          <cell r="M52">
            <v>1</v>
          </cell>
          <cell r="N52">
            <v>1</v>
          </cell>
          <cell r="O52">
            <v>6</v>
          </cell>
          <cell r="P52">
            <v>10</v>
          </cell>
          <cell r="Q52">
            <v>1</v>
          </cell>
          <cell r="R52">
            <v>1</v>
          </cell>
          <cell r="S52">
            <v>0</v>
          </cell>
        </row>
        <row r="53">
          <cell r="A53">
            <v>128</v>
          </cell>
          <cell r="B53" t="str">
            <v>Lot 3</v>
          </cell>
          <cell r="C53" t="str">
            <v>Régie Fécamp 12</v>
          </cell>
          <cell r="D53" t="str">
            <v>Monopropriété</v>
          </cell>
          <cell r="E53" t="str">
            <v>DT SUD</v>
          </cell>
          <cell r="F53" t="str">
            <v>Agence Sud Est</v>
          </cell>
          <cell r="G53" t="str">
            <v>TOUL</v>
          </cell>
          <cell r="H53" t="str">
            <v>25 rue de Toul</v>
          </cell>
          <cell r="I53">
            <v>75012</v>
          </cell>
          <cell r="J53" t="str">
            <v>PARIS</v>
          </cell>
          <cell r="K53" t="str">
            <v>Steve LOISON / 06 61 97 41 18 / s.loison@elogie-siemp.paris</v>
          </cell>
          <cell r="L53" t="str">
            <v xml:space="preserve">SCHMIDT Elisabeth             
E.SCHMIDT@elogie-siemp.paris  </v>
          </cell>
          <cell r="M53">
            <v>1</v>
          </cell>
          <cell r="N53">
            <v>1</v>
          </cell>
          <cell r="O53">
            <v>6</v>
          </cell>
          <cell r="P53">
            <v>12</v>
          </cell>
          <cell r="Q53">
            <v>1</v>
          </cell>
          <cell r="R53">
            <v>1</v>
          </cell>
          <cell r="S53" t="str">
            <v>-</v>
          </cell>
        </row>
        <row r="54">
          <cell r="A54">
            <v>134</v>
          </cell>
          <cell r="B54" t="str">
            <v>Lot 5</v>
          </cell>
          <cell r="C54" t="str">
            <v>CLEAN SERVICES</v>
          </cell>
          <cell r="D54" t="str">
            <v>Mono</v>
          </cell>
          <cell r="E54" t="str">
            <v>DT NORD</v>
          </cell>
          <cell r="F54" t="str">
            <v>Agence 75010-75011</v>
          </cell>
          <cell r="G54" t="str">
            <v>CHARONNE (141)</v>
          </cell>
          <cell r="H54" t="str">
            <v>141 rue de charonne</v>
          </cell>
          <cell r="I54">
            <v>75011</v>
          </cell>
          <cell r="J54" t="str">
            <v>PARIS</v>
          </cell>
          <cell r="K54" t="str">
            <v xml:space="preserve">BOUCHER Franck                
F.BOUCHER@elogie-siemp.paris  </v>
          </cell>
          <cell r="L54" t="str">
            <v>DEPARETERE Philippe           
P.DEPARETERE@elogie-siemp.pari</v>
          </cell>
          <cell r="M54">
            <v>1</v>
          </cell>
          <cell r="N54">
            <v>1</v>
          </cell>
          <cell r="O54">
            <v>7</v>
          </cell>
          <cell r="P54">
            <v>12</v>
          </cell>
          <cell r="Q54">
            <v>1</v>
          </cell>
          <cell r="R54">
            <v>2</v>
          </cell>
          <cell r="S54">
            <v>0</v>
          </cell>
        </row>
        <row r="55">
          <cell r="A55">
            <v>137</v>
          </cell>
          <cell r="B55" t="str">
            <v>Lot 5</v>
          </cell>
          <cell r="C55" t="str">
            <v>CLEAN SERVICES</v>
          </cell>
          <cell r="D55" t="str">
            <v>Mono</v>
          </cell>
          <cell r="E55" t="str">
            <v>DT NORD</v>
          </cell>
          <cell r="F55" t="str">
            <v>Agence 75010-75011</v>
          </cell>
          <cell r="G55" t="str">
            <v>GUILLAUME BERTRAND</v>
          </cell>
          <cell r="H55" t="str">
            <v>3 rue guillaume bertrand</v>
          </cell>
          <cell r="I55">
            <v>75011</v>
          </cell>
          <cell r="J55" t="str">
            <v>PARIS</v>
          </cell>
          <cell r="K55" t="str">
            <v>AUZANNEAU Alexandre           
A.AUZANNEAU@elogie-siemp.paris</v>
          </cell>
          <cell r="L55" t="str">
            <v>CHAIBEDRAA-TANI Mohamed       
M.CHAIBEDRAA-TANI@elogie-siemp</v>
          </cell>
          <cell r="M55">
            <v>1</v>
          </cell>
          <cell r="N55">
            <v>1</v>
          </cell>
          <cell r="O55">
            <v>4</v>
          </cell>
          <cell r="P55">
            <v>12</v>
          </cell>
          <cell r="Q55">
            <v>0</v>
          </cell>
          <cell r="R55">
            <v>1</v>
          </cell>
          <cell r="S55">
            <v>0</v>
          </cell>
        </row>
        <row r="56">
          <cell r="A56">
            <v>1002</v>
          </cell>
          <cell r="B56" t="str">
            <v>Lot 6</v>
          </cell>
          <cell r="C56" t="str">
            <v>SATURNE</v>
          </cell>
          <cell r="D56" t="str">
            <v>Mono</v>
          </cell>
          <cell r="E56" t="str">
            <v>DT SUD</v>
          </cell>
          <cell r="F56" t="str">
            <v>Agence 75001-75002-75003-75004-75006-75007</v>
          </cell>
          <cell r="G56" t="str">
            <v>BEAUJOLAIS/PETITS CHAMPS</v>
          </cell>
          <cell r="H56" t="str">
            <v>17 rue des petits champs</v>
          </cell>
          <cell r="I56">
            <v>75001</v>
          </cell>
          <cell r="J56" t="str">
            <v>PARIS</v>
          </cell>
          <cell r="K56" t="str">
            <v xml:space="preserve">FILY Christelle               
C.FILY@elogie-siemp.paris     </v>
          </cell>
          <cell r="L56" t="str">
            <v>Sans gardien</v>
          </cell>
          <cell r="M56">
            <v>1</v>
          </cell>
          <cell r="N56">
            <v>1</v>
          </cell>
          <cell r="O56">
            <v>6</v>
          </cell>
          <cell r="P56">
            <v>8</v>
          </cell>
          <cell r="Q56">
            <v>0</v>
          </cell>
          <cell r="R56">
            <v>1</v>
          </cell>
          <cell r="S56">
            <v>0</v>
          </cell>
        </row>
        <row r="57">
          <cell r="A57">
            <v>1004</v>
          </cell>
          <cell r="B57" t="str">
            <v>Lot 6</v>
          </cell>
          <cell r="C57" t="str">
            <v>SATURNE</v>
          </cell>
          <cell r="D57" t="str">
            <v>Mono</v>
          </cell>
          <cell r="E57" t="str">
            <v>DT SUD</v>
          </cell>
          <cell r="F57" t="str">
            <v>Agence 75001-75002-75003-75004-75006-75007</v>
          </cell>
          <cell r="G57" t="str">
            <v>BERGER (8/10)</v>
          </cell>
          <cell r="H57" t="str">
            <v>8/10 rue berger</v>
          </cell>
          <cell r="I57">
            <v>75001</v>
          </cell>
          <cell r="J57" t="str">
            <v>PARIS</v>
          </cell>
          <cell r="K57" t="str">
            <v xml:space="preserve">FILY Christelle               
C.FILY@elogie-siemp.paris     </v>
          </cell>
          <cell r="L57" t="str">
            <v>Sans gardien</v>
          </cell>
          <cell r="M57">
            <v>1</v>
          </cell>
          <cell r="N57">
            <v>1</v>
          </cell>
          <cell r="O57">
            <v>6</v>
          </cell>
          <cell r="P57">
            <v>7</v>
          </cell>
          <cell r="Q57">
            <v>1</v>
          </cell>
          <cell r="R57">
            <v>1</v>
          </cell>
          <cell r="S57">
            <v>0</v>
          </cell>
        </row>
        <row r="58">
          <cell r="A58">
            <v>1005</v>
          </cell>
          <cell r="B58" t="str">
            <v>Lot 6</v>
          </cell>
          <cell r="C58" t="str">
            <v>SATURNE</v>
          </cell>
          <cell r="D58" t="str">
            <v>Mono</v>
          </cell>
          <cell r="E58" t="str">
            <v>DT SUD</v>
          </cell>
          <cell r="F58" t="str">
            <v>Agence 75001-75002-75003-75004-75006-75007</v>
          </cell>
          <cell r="G58" t="str">
            <v>PIERRE LESCOT (2)</v>
          </cell>
          <cell r="H58" t="str">
            <v>2 rue pierre lescot</v>
          </cell>
          <cell r="I58">
            <v>75001</v>
          </cell>
          <cell r="J58" t="str">
            <v>PARIS</v>
          </cell>
          <cell r="K58" t="str">
            <v xml:space="preserve">FILY Christelle               
C.FILY@elogie-siemp.paris     </v>
          </cell>
          <cell r="L58" t="str">
            <v>Sans gardien</v>
          </cell>
          <cell r="M58">
            <v>1</v>
          </cell>
          <cell r="N58">
            <v>1</v>
          </cell>
          <cell r="O58">
            <v>6</v>
          </cell>
          <cell r="P58">
            <v>17</v>
          </cell>
          <cell r="Q58">
            <v>1</v>
          </cell>
          <cell r="R58">
            <v>1</v>
          </cell>
          <cell r="S58">
            <v>0</v>
          </cell>
        </row>
        <row r="59">
          <cell r="A59">
            <v>1006</v>
          </cell>
          <cell r="B59" t="str">
            <v>Lot 6</v>
          </cell>
          <cell r="C59" t="str">
            <v>SATURNE</v>
          </cell>
          <cell r="D59" t="str">
            <v>Mono</v>
          </cell>
          <cell r="E59" t="str">
            <v>DT SUD</v>
          </cell>
          <cell r="F59" t="str">
            <v>Agence 75001-75002-75003-75004-75006-75007</v>
          </cell>
          <cell r="G59" t="str">
            <v>PIERRE LESCOT (10)</v>
          </cell>
          <cell r="H59" t="str">
            <v>10 rue pierre lescot</v>
          </cell>
          <cell r="I59">
            <v>75001</v>
          </cell>
          <cell r="J59" t="str">
            <v>PARIS</v>
          </cell>
          <cell r="K59" t="str">
            <v xml:space="preserve">FILY Christelle               
C.FILY@elogie-siemp.paris     </v>
          </cell>
          <cell r="L59" t="str">
            <v>Sans gardien</v>
          </cell>
          <cell r="M59">
            <v>1</v>
          </cell>
          <cell r="N59">
            <v>1</v>
          </cell>
          <cell r="O59">
            <v>6</v>
          </cell>
          <cell r="P59">
            <v>10</v>
          </cell>
          <cell r="Q59">
            <v>0</v>
          </cell>
          <cell r="R59">
            <v>1</v>
          </cell>
          <cell r="S59">
            <v>0</v>
          </cell>
        </row>
        <row r="60">
          <cell r="A60">
            <v>1007</v>
          </cell>
          <cell r="B60" t="str">
            <v>Lot 6</v>
          </cell>
          <cell r="C60" t="str">
            <v>SATURNE</v>
          </cell>
          <cell r="D60" t="str">
            <v>Mono</v>
          </cell>
          <cell r="E60" t="str">
            <v>DT SUD</v>
          </cell>
          <cell r="F60" t="str">
            <v>Agence 75001-75002-75003-75004-75006-75007</v>
          </cell>
          <cell r="G60" t="str">
            <v>INNOCENTS (15)</v>
          </cell>
          <cell r="H60" t="str">
            <v>15 rue des innocents</v>
          </cell>
          <cell r="I60">
            <v>75001</v>
          </cell>
          <cell r="J60" t="str">
            <v>PARIS</v>
          </cell>
          <cell r="K60" t="str">
            <v xml:space="preserve">FILY Christelle               
C.FILY@elogie-siemp.paris     </v>
          </cell>
          <cell r="L60" t="str">
            <v>Sans gardien</v>
          </cell>
          <cell r="M60">
            <v>1</v>
          </cell>
          <cell r="N60">
            <v>1</v>
          </cell>
          <cell r="O60">
            <v>5</v>
          </cell>
          <cell r="P60">
            <v>12</v>
          </cell>
          <cell r="Q60">
            <v>1</v>
          </cell>
          <cell r="R60">
            <v>1</v>
          </cell>
          <cell r="S60">
            <v>0</v>
          </cell>
        </row>
        <row r="61">
          <cell r="A61">
            <v>1008</v>
          </cell>
          <cell r="B61" t="str">
            <v>Lot 6</v>
          </cell>
          <cell r="C61" t="str">
            <v>SATURNE</v>
          </cell>
          <cell r="D61" t="str">
            <v>Mono</v>
          </cell>
          <cell r="E61" t="str">
            <v>DT SUD</v>
          </cell>
          <cell r="F61" t="str">
            <v>Agence 75001-75002-75003-75004-75006-75007</v>
          </cell>
          <cell r="G61" t="str">
            <v>HALLES (18)</v>
          </cell>
          <cell r="H61" t="str">
            <v>18 rue des halles</v>
          </cell>
          <cell r="I61">
            <v>75001</v>
          </cell>
          <cell r="J61" t="str">
            <v>PARIS</v>
          </cell>
          <cell r="K61" t="str">
            <v xml:space="preserve">FILY Christelle               
C.FILY@elogie-siemp.paris     </v>
          </cell>
          <cell r="L61" t="str">
            <v>Sans gardien</v>
          </cell>
          <cell r="M61">
            <v>1</v>
          </cell>
          <cell r="N61">
            <v>1</v>
          </cell>
          <cell r="O61">
            <v>5</v>
          </cell>
          <cell r="P61">
            <v>5</v>
          </cell>
          <cell r="Q61">
            <v>0</v>
          </cell>
          <cell r="R61">
            <v>1</v>
          </cell>
          <cell r="S61">
            <v>0</v>
          </cell>
        </row>
        <row r="62">
          <cell r="A62">
            <v>1009</v>
          </cell>
          <cell r="B62" t="str">
            <v>Lot 6</v>
          </cell>
          <cell r="C62" t="str">
            <v>SATURNE</v>
          </cell>
          <cell r="D62" t="str">
            <v>Mono</v>
          </cell>
          <cell r="E62" t="str">
            <v>DT SUD</v>
          </cell>
          <cell r="F62" t="str">
            <v>Agence 75001-75002-75003-75004-75006-75007</v>
          </cell>
          <cell r="G62" t="str">
            <v>BERGER (43)</v>
          </cell>
          <cell r="H62" t="str">
            <v>43 rue berger</v>
          </cell>
          <cell r="I62">
            <v>75001</v>
          </cell>
          <cell r="J62" t="str">
            <v>PARIS</v>
          </cell>
          <cell r="K62" t="str">
            <v xml:space="preserve">FILY Christelle               
C.FILY@elogie-siemp.paris     </v>
          </cell>
          <cell r="L62" t="str">
            <v>Sans gardien</v>
          </cell>
          <cell r="M62">
            <v>1</v>
          </cell>
          <cell r="N62">
            <v>1</v>
          </cell>
          <cell r="O62">
            <v>5</v>
          </cell>
          <cell r="P62">
            <v>4</v>
          </cell>
          <cell r="Q62">
            <v>0</v>
          </cell>
          <cell r="R62">
            <v>1</v>
          </cell>
          <cell r="S62">
            <v>0</v>
          </cell>
        </row>
        <row r="63">
          <cell r="A63">
            <v>1010</v>
          </cell>
          <cell r="B63" t="str">
            <v>Lot 6</v>
          </cell>
          <cell r="C63" t="str">
            <v>SATURNE</v>
          </cell>
          <cell r="D63" t="str">
            <v>Mono</v>
          </cell>
          <cell r="E63" t="str">
            <v>DT SUD</v>
          </cell>
          <cell r="F63" t="str">
            <v>Agence 75001-75002-75003-75004-75006-75007</v>
          </cell>
          <cell r="G63" t="str">
            <v>COSSONNERIE (10)</v>
          </cell>
          <cell r="H63" t="str">
            <v>10 rue de la cossonnerie</v>
          </cell>
          <cell r="I63">
            <v>75001</v>
          </cell>
          <cell r="J63" t="str">
            <v>PARIS</v>
          </cell>
          <cell r="K63" t="str">
            <v xml:space="preserve">FILY Christelle               
C.FILY@elogie-siemp.paris     </v>
          </cell>
          <cell r="L63" t="str">
            <v>Sans gardien</v>
          </cell>
          <cell r="M63">
            <v>1</v>
          </cell>
          <cell r="N63">
            <v>1</v>
          </cell>
          <cell r="O63">
            <v>5</v>
          </cell>
          <cell r="P63">
            <v>8</v>
          </cell>
          <cell r="Q63">
            <v>0</v>
          </cell>
          <cell r="R63">
            <v>1</v>
          </cell>
          <cell r="S63">
            <v>0</v>
          </cell>
        </row>
        <row r="64">
          <cell r="A64">
            <v>1011</v>
          </cell>
          <cell r="B64" t="str">
            <v>Lot 6</v>
          </cell>
          <cell r="C64" t="str">
            <v>SATURNE</v>
          </cell>
          <cell r="D64" t="str">
            <v>Mono</v>
          </cell>
          <cell r="E64" t="str">
            <v>DT SUD</v>
          </cell>
          <cell r="F64" t="str">
            <v>Agence 75001-75002-75003-75004-75006-75007</v>
          </cell>
          <cell r="G64" t="str">
            <v>COSSONNERIE (13)</v>
          </cell>
          <cell r="H64" t="str">
            <v>13 rue de la cossonnerie</v>
          </cell>
          <cell r="I64">
            <v>75001</v>
          </cell>
          <cell r="J64" t="str">
            <v>PARIS</v>
          </cell>
          <cell r="K64" t="str">
            <v xml:space="preserve">FILY Christelle               
C.FILY@elogie-siemp.paris     </v>
          </cell>
          <cell r="L64" t="str">
            <v>Sans gardien</v>
          </cell>
          <cell r="M64">
            <v>1</v>
          </cell>
          <cell r="N64">
            <v>1</v>
          </cell>
          <cell r="O64">
            <v>6</v>
          </cell>
          <cell r="P64">
            <v>9</v>
          </cell>
          <cell r="Q64">
            <v>0</v>
          </cell>
          <cell r="R64">
            <v>1</v>
          </cell>
          <cell r="S64">
            <v>0</v>
          </cell>
        </row>
        <row r="65">
          <cell r="A65">
            <v>1012</v>
          </cell>
          <cell r="B65" t="str">
            <v>Lot 6</v>
          </cell>
          <cell r="C65" t="str">
            <v>SATURNE</v>
          </cell>
          <cell r="D65" t="str">
            <v>Mono</v>
          </cell>
          <cell r="E65" t="str">
            <v>DT SUD</v>
          </cell>
          <cell r="F65" t="str">
            <v>Agence 75001-75002-75003-75004-75006-75007</v>
          </cell>
          <cell r="G65" t="str">
            <v>PERRAULT (4)</v>
          </cell>
          <cell r="H65" t="str">
            <v>4 rue perrault</v>
          </cell>
          <cell r="I65">
            <v>75001</v>
          </cell>
          <cell r="J65" t="str">
            <v>PARIS</v>
          </cell>
          <cell r="K65" t="str">
            <v xml:space="preserve">FILY Christelle               
C.FILY@elogie-siemp.paris     </v>
          </cell>
          <cell r="L65" t="str">
            <v>Sans gardien</v>
          </cell>
          <cell r="M65">
            <v>1</v>
          </cell>
          <cell r="N65">
            <v>3</v>
          </cell>
          <cell r="O65">
            <v>12</v>
          </cell>
          <cell r="P65">
            <v>19</v>
          </cell>
          <cell r="Q65">
            <v>1</v>
          </cell>
          <cell r="R65">
            <v>1</v>
          </cell>
          <cell r="S65">
            <v>0</v>
          </cell>
        </row>
        <row r="66">
          <cell r="A66">
            <v>1013</v>
          </cell>
          <cell r="B66" t="str">
            <v>Lot 6</v>
          </cell>
          <cell r="C66" t="str">
            <v>SATURNE</v>
          </cell>
          <cell r="D66" t="str">
            <v>Mono</v>
          </cell>
          <cell r="E66" t="str">
            <v>DT SUD</v>
          </cell>
          <cell r="F66" t="str">
            <v>Agence 75001-75002-75003-75004-75006-75007</v>
          </cell>
          <cell r="G66" t="str">
            <v>PETITS CHAMPS (3)</v>
          </cell>
          <cell r="H66" t="str">
            <v>3 rue des petits champs</v>
          </cell>
          <cell r="I66">
            <v>75001</v>
          </cell>
          <cell r="J66" t="str">
            <v>PARIS</v>
          </cell>
          <cell r="K66" t="str">
            <v xml:space="preserve">FILY Christelle               
C.FILY@elogie-siemp.paris     </v>
          </cell>
          <cell r="L66" t="str">
            <v>Sans gardien</v>
          </cell>
          <cell r="M66">
            <v>1</v>
          </cell>
          <cell r="N66">
            <v>1</v>
          </cell>
          <cell r="O66">
            <v>5</v>
          </cell>
          <cell r="P66">
            <v>14</v>
          </cell>
          <cell r="Q66">
            <v>0</v>
          </cell>
          <cell r="R66">
            <v>1</v>
          </cell>
          <cell r="S66">
            <v>0</v>
          </cell>
        </row>
        <row r="67">
          <cell r="A67">
            <v>1014</v>
          </cell>
          <cell r="B67" t="str">
            <v>Lot 6</v>
          </cell>
          <cell r="C67" t="str">
            <v>SATURNE</v>
          </cell>
          <cell r="D67" t="str">
            <v>Mono</v>
          </cell>
          <cell r="E67" t="str">
            <v>DT SUD</v>
          </cell>
          <cell r="F67" t="str">
            <v>Agence 75001-75002-75003-75004-75006-75007</v>
          </cell>
          <cell r="G67" t="str">
            <v>PIERRE LESCOT (9)</v>
          </cell>
          <cell r="H67" t="str">
            <v>9 rue pierre lescot</v>
          </cell>
          <cell r="I67">
            <v>75001</v>
          </cell>
          <cell r="J67" t="str">
            <v>PARIS</v>
          </cell>
          <cell r="K67" t="str">
            <v xml:space="preserve">FILY Christelle               
C.FILY@elogie-siemp.paris     </v>
          </cell>
          <cell r="L67" t="str">
            <v>Sans gardien</v>
          </cell>
          <cell r="M67">
            <v>1</v>
          </cell>
          <cell r="N67">
            <v>1</v>
          </cell>
          <cell r="O67">
            <v>6</v>
          </cell>
          <cell r="P67">
            <v>10</v>
          </cell>
          <cell r="Q67">
            <v>0</v>
          </cell>
          <cell r="R67">
            <v>1</v>
          </cell>
          <cell r="S67">
            <v>0</v>
          </cell>
        </row>
        <row r="68">
          <cell r="A68">
            <v>1015</v>
          </cell>
          <cell r="B68" t="str">
            <v>Lot 6</v>
          </cell>
          <cell r="C68" t="str">
            <v>SATURNE</v>
          </cell>
          <cell r="D68" t="str">
            <v>Mono</v>
          </cell>
          <cell r="E68" t="str">
            <v>DT SUD</v>
          </cell>
          <cell r="F68" t="str">
            <v>Agence 75001-75002-75003-75004-75006-75007</v>
          </cell>
          <cell r="G68" t="str">
            <v>PIERRE LESCOT (11)</v>
          </cell>
          <cell r="H68" t="str">
            <v>11 rue pierre lescot</v>
          </cell>
          <cell r="I68">
            <v>75001</v>
          </cell>
          <cell r="J68" t="str">
            <v>PARIS</v>
          </cell>
          <cell r="K68" t="str">
            <v xml:space="preserve">FILY Christelle               
C.FILY@elogie-siemp.paris     </v>
          </cell>
          <cell r="L68" t="str">
            <v>Sans gardien</v>
          </cell>
          <cell r="M68">
            <v>1</v>
          </cell>
          <cell r="N68">
            <v>1</v>
          </cell>
          <cell r="O68">
            <v>6</v>
          </cell>
          <cell r="P68">
            <v>6</v>
          </cell>
          <cell r="Q68">
            <v>0</v>
          </cell>
          <cell r="R68">
            <v>1</v>
          </cell>
          <cell r="S68">
            <v>0</v>
          </cell>
        </row>
        <row r="69">
          <cell r="A69">
            <v>1016</v>
          </cell>
          <cell r="B69" t="str">
            <v>Lot 6</v>
          </cell>
          <cell r="C69" t="str">
            <v>SATURNE</v>
          </cell>
          <cell r="D69" t="str">
            <v>Mono</v>
          </cell>
          <cell r="E69" t="str">
            <v>DT SUD</v>
          </cell>
          <cell r="F69" t="str">
            <v>Agence 75001-75002-75003-75004-75006-75007</v>
          </cell>
          <cell r="G69" t="str">
            <v>PRECHEURS (6)</v>
          </cell>
          <cell r="H69" t="str">
            <v>6 rue des precheurs</v>
          </cell>
          <cell r="I69">
            <v>75001</v>
          </cell>
          <cell r="J69" t="str">
            <v>PARIS</v>
          </cell>
          <cell r="K69" t="str">
            <v xml:space="preserve">FILY Christelle               
C.FILY@elogie-siemp.paris     </v>
          </cell>
          <cell r="L69" t="str">
            <v>Sans gardien</v>
          </cell>
          <cell r="M69">
            <v>1</v>
          </cell>
          <cell r="N69">
            <v>1</v>
          </cell>
          <cell r="O69">
            <v>5</v>
          </cell>
          <cell r="P69">
            <v>5</v>
          </cell>
          <cell r="Q69">
            <v>0</v>
          </cell>
          <cell r="R69">
            <v>1</v>
          </cell>
          <cell r="S69">
            <v>0</v>
          </cell>
        </row>
        <row r="70">
          <cell r="A70">
            <v>1017</v>
          </cell>
          <cell r="B70" t="str">
            <v>Lot 6</v>
          </cell>
          <cell r="C70" t="str">
            <v>SATURNE</v>
          </cell>
          <cell r="D70" t="str">
            <v>Mono</v>
          </cell>
          <cell r="E70" t="str">
            <v>DT SUD</v>
          </cell>
          <cell r="F70" t="str">
            <v>Agence 75001-75002-75003-75004-75006-75007</v>
          </cell>
          <cell r="G70" t="str">
            <v>PRECHEURS (7)</v>
          </cell>
          <cell r="H70" t="str">
            <v>7 rue des precheurs</v>
          </cell>
          <cell r="I70">
            <v>75001</v>
          </cell>
          <cell r="J70" t="str">
            <v>PARIS</v>
          </cell>
          <cell r="K70" t="str">
            <v xml:space="preserve">FILY Christelle               
C.FILY@elogie-siemp.paris     </v>
          </cell>
          <cell r="L70" t="str">
            <v>Sans gardien</v>
          </cell>
          <cell r="M70">
            <v>1</v>
          </cell>
          <cell r="N70">
            <v>1</v>
          </cell>
          <cell r="O70">
            <v>5</v>
          </cell>
          <cell r="P70">
            <v>5</v>
          </cell>
          <cell r="Q70">
            <v>0</v>
          </cell>
          <cell r="R70">
            <v>1</v>
          </cell>
          <cell r="S70">
            <v>0</v>
          </cell>
        </row>
        <row r="71">
          <cell r="A71">
            <v>1018</v>
          </cell>
          <cell r="B71" t="str">
            <v>Lot 6</v>
          </cell>
          <cell r="C71" t="str">
            <v>SATURNE</v>
          </cell>
          <cell r="D71" t="str">
            <v>Mono</v>
          </cell>
          <cell r="E71" t="str">
            <v>DT SUD</v>
          </cell>
          <cell r="F71" t="str">
            <v>Agence 75001-75002-75003-75004-75006-75007</v>
          </cell>
          <cell r="G71" t="str">
            <v>SEBASTOPOL (27)</v>
          </cell>
          <cell r="H71" t="str">
            <v>27 boulevard de sebastopol</v>
          </cell>
          <cell r="I71">
            <v>75001</v>
          </cell>
          <cell r="J71" t="str">
            <v>PARIS</v>
          </cell>
          <cell r="K71" t="str">
            <v xml:space="preserve">FILY Christelle               
C.FILY@elogie-siemp.paris     </v>
          </cell>
          <cell r="L71" t="str">
            <v>Sans gardien</v>
          </cell>
          <cell r="M71">
            <v>1</v>
          </cell>
          <cell r="N71">
            <v>1</v>
          </cell>
          <cell r="O71">
            <v>18</v>
          </cell>
          <cell r="P71">
            <v>18</v>
          </cell>
          <cell r="Q71">
            <v>2</v>
          </cell>
          <cell r="R71">
            <v>1</v>
          </cell>
          <cell r="S71">
            <v>0</v>
          </cell>
        </row>
        <row r="72">
          <cell r="A72">
            <v>1019</v>
          </cell>
          <cell r="B72" t="str">
            <v>Lot 6</v>
          </cell>
          <cell r="C72" t="str">
            <v>SATURNE</v>
          </cell>
          <cell r="D72" t="str">
            <v>Mono</v>
          </cell>
          <cell r="E72" t="str">
            <v>DT SUD</v>
          </cell>
          <cell r="F72" t="str">
            <v>Agence 75001-75002-75003-75004-75006-75007</v>
          </cell>
          <cell r="G72" t="str">
            <v>PROUVAIRES (7)</v>
          </cell>
          <cell r="H72" t="str">
            <v>7 rue des prouvaires</v>
          </cell>
          <cell r="I72">
            <v>75001</v>
          </cell>
          <cell r="J72" t="str">
            <v>PARIS</v>
          </cell>
          <cell r="K72" t="str">
            <v xml:space="preserve">FILY Christelle               
C.FILY@elogie-siemp.paris     </v>
          </cell>
          <cell r="L72" t="str">
            <v>Sans gardien</v>
          </cell>
          <cell r="M72">
            <v>1</v>
          </cell>
          <cell r="N72">
            <v>1</v>
          </cell>
          <cell r="O72">
            <v>7</v>
          </cell>
          <cell r="P72">
            <v>15</v>
          </cell>
          <cell r="Q72">
            <v>0</v>
          </cell>
          <cell r="R72">
            <v>1</v>
          </cell>
          <cell r="S72">
            <v>0</v>
          </cell>
        </row>
        <row r="73">
          <cell r="A73">
            <v>1020</v>
          </cell>
          <cell r="B73" t="str">
            <v>Lot 6</v>
          </cell>
          <cell r="C73" t="str">
            <v>SATURNE</v>
          </cell>
          <cell r="D73" t="str">
            <v>Mono</v>
          </cell>
          <cell r="E73" t="str">
            <v>DT SUD</v>
          </cell>
          <cell r="F73" t="str">
            <v>Agence 75001-75002-75003-75004-75006-75007</v>
          </cell>
          <cell r="G73" t="str">
            <v>PROUVAIRES (8)</v>
          </cell>
          <cell r="H73" t="str">
            <v>8 rue des prouvaires</v>
          </cell>
          <cell r="I73">
            <v>75001</v>
          </cell>
          <cell r="J73" t="str">
            <v>PARIS</v>
          </cell>
          <cell r="K73" t="str">
            <v xml:space="preserve">FILY Christelle               
C.FILY@elogie-siemp.paris     </v>
          </cell>
          <cell r="L73" t="str">
            <v>Sans gardien</v>
          </cell>
          <cell r="M73">
            <v>1</v>
          </cell>
          <cell r="N73">
            <v>2</v>
          </cell>
          <cell r="O73">
            <v>8</v>
          </cell>
          <cell r="P73">
            <v>11</v>
          </cell>
          <cell r="Q73">
            <v>0</v>
          </cell>
          <cell r="R73">
            <v>1</v>
          </cell>
          <cell r="S73">
            <v>0</v>
          </cell>
        </row>
        <row r="74">
          <cell r="A74">
            <v>1021</v>
          </cell>
          <cell r="B74" t="str">
            <v>Lot 6</v>
          </cell>
          <cell r="C74" t="str">
            <v>SATURNE</v>
          </cell>
          <cell r="D74" t="str">
            <v>Mono</v>
          </cell>
          <cell r="E74" t="str">
            <v>DT SUD</v>
          </cell>
          <cell r="F74" t="str">
            <v>Agence 75001-75002-75003-75004-75006-75007</v>
          </cell>
          <cell r="G74" t="str">
            <v>SAINT HONORE (62)</v>
          </cell>
          <cell r="H74" t="str">
            <v>62 rue saint honore</v>
          </cell>
          <cell r="I74">
            <v>75001</v>
          </cell>
          <cell r="J74" t="str">
            <v>PARIS</v>
          </cell>
          <cell r="K74" t="str">
            <v xml:space="preserve">FILY Christelle               
C.FILY@elogie-siemp.paris     </v>
          </cell>
          <cell r="L74" t="str">
            <v>Sans gardien</v>
          </cell>
          <cell r="M74">
            <v>1</v>
          </cell>
          <cell r="N74">
            <v>1</v>
          </cell>
          <cell r="O74">
            <v>5</v>
          </cell>
          <cell r="P74">
            <v>6</v>
          </cell>
          <cell r="Q74">
            <v>0</v>
          </cell>
          <cell r="R74">
            <v>1</v>
          </cell>
          <cell r="S74">
            <v>0</v>
          </cell>
        </row>
        <row r="75">
          <cell r="A75">
            <v>1022</v>
          </cell>
          <cell r="B75" t="str">
            <v>Lot 6</v>
          </cell>
          <cell r="C75" t="str">
            <v>SATURNE</v>
          </cell>
          <cell r="D75" t="str">
            <v>Mono</v>
          </cell>
          <cell r="E75" t="str">
            <v>DT SUD</v>
          </cell>
          <cell r="F75" t="str">
            <v>Agence 75001-75002-75003-75004-75006-75007</v>
          </cell>
          <cell r="G75" t="str">
            <v>SAINT HONORE (64)</v>
          </cell>
          <cell r="H75" t="str">
            <v>64 rue saint honore</v>
          </cell>
          <cell r="I75">
            <v>75001</v>
          </cell>
          <cell r="J75" t="str">
            <v>PARIS</v>
          </cell>
          <cell r="K75" t="str">
            <v xml:space="preserve">FILY Christelle               
C.FILY@elogie-siemp.paris     </v>
          </cell>
          <cell r="L75" t="str">
            <v>Sans gardien</v>
          </cell>
          <cell r="M75">
            <v>1</v>
          </cell>
          <cell r="N75">
            <v>2</v>
          </cell>
          <cell r="O75">
            <v>9</v>
          </cell>
          <cell r="P75">
            <v>12</v>
          </cell>
          <cell r="Q75">
            <v>0</v>
          </cell>
          <cell r="R75">
            <v>1</v>
          </cell>
          <cell r="S75">
            <v>0</v>
          </cell>
        </row>
        <row r="76">
          <cell r="A76">
            <v>1023</v>
          </cell>
          <cell r="B76" t="str">
            <v>Lot 6</v>
          </cell>
          <cell r="C76" t="str">
            <v>SATURNE</v>
          </cell>
          <cell r="D76" t="str">
            <v>Mono</v>
          </cell>
          <cell r="E76" t="str">
            <v>DT SUD</v>
          </cell>
          <cell r="F76" t="str">
            <v>Agence 75001-75002-75003-75004-75006-75007</v>
          </cell>
          <cell r="G76" t="str">
            <v>ORFEVRES (6)</v>
          </cell>
          <cell r="H76" t="str">
            <v>6 rue des orfevres</v>
          </cell>
          <cell r="I76">
            <v>75001</v>
          </cell>
          <cell r="J76" t="str">
            <v>PARIS</v>
          </cell>
          <cell r="K76" t="str">
            <v xml:space="preserve">FILY Christelle               
C.FILY@elogie-siemp.paris     </v>
          </cell>
          <cell r="L76" t="str">
            <v>Sans gardien</v>
          </cell>
          <cell r="M76">
            <v>1</v>
          </cell>
          <cell r="N76">
            <v>1</v>
          </cell>
          <cell r="O76">
            <v>4</v>
          </cell>
          <cell r="P76">
            <v>5</v>
          </cell>
          <cell r="Q76">
            <v>0</v>
          </cell>
          <cell r="R76">
            <v>1</v>
          </cell>
          <cell r="S76">
            <v>0</v>
          </cell>
        </row>
        <row r="77">
          <cell r="A77">
            <v>1024</v>
          </cell>
          <cell r="B77" t="str">
            <v>Lot 6</v>
          </cell>
          <cell r="C77" t="str">
            <v>SATURNE</v>
          </cell>
          <cell r="D77" t="str">
            <v>Mono</v>
          </cell>
          <cell r="E77" t="str">
            <v>DT SUD</v>
          </cell>
          <cell r="F77" t="str">
            <v>Agence 75001-75002-75003-75004-75006-75007</v>
          </cell>
          <cell r="G77" t="str">
            <v>RAMBUTEAU (94)</v>
          </cell>
          <cell r="H77" t="str">
            <v>94 rue rambuteau</v>
          </cell>
          <cell r="I77">
            <v>75001</v>
          </cell>
          <cell r="J77" t="str">
            <v>PARIS</v>
          </cell>
          <cell r="K77" t="str">
            <v xml:space="preserve">FILY Christelle               
C.FILY@elogie-siemp.paris     </v>
          </cell>
          <cell r="L77" t="str">
            <v>Sans gardien</v>
          </cell>
          <cell r="M77">
            <v>1</v>
          </cell>
          <cell r="N77">
            <v>1</v>
          </cell>
          <cell r="O77">
            <v>6</v>
          </cell>
          <cell r="P77">
            <v>6</v>
          </cell>
          <cell r="Q77">
            <v>0</v>
          </cell>
          <cell r="R77">
            <v>1</v>
          </cell>
          <cell r="S77">
            <v>0</v>
          </cell>
        </row>
        <row r="78">
          <cell r="A78">
            <v>1025</v>
          </cell>
          <cell r="B78" t="str">
            <v>Lot 6</v>
          </cell>
          <cell r="C78" t="str">
            <v>SATURNE</v>
          </cell>
          <cell r="D78" t="str">
            <v>Mono</v>
          </cell>
          <cell r="E78" t="str">
            <v>DT SUD</v>
          </cell>
          <cell r="F78" t="str">
            <v>Agence 75001-75002-75003-75004-75006-75007</v>
          </cell>
          <cell r="G78" t="str">
            <v>BERGER(41)/VAUVILLIERS(11)</v>
          </cell>
          <cell r="H78" t="str">
            <v>41 rue berger</v>
          </cell>
          <cell r="I78">
            <v>75001</v>
          </cell>
          <cell r="J78" t="str">
            <v>PARIS</v>
          </cell>
          <cell r="K78" t="str">
            <v xml:space="preserve">FILY Christelle               
C.FILY@elogie-siemp.paris     </v>
          </cell>
          <cell r="L78" t="str">
            <v>Sans gardien</v>
          </cell>
          <cell r="M78">
            <v>1</v>
          </cell>
          <cell r="N78">
            <v>1</v>
          </cell>
          <cell r="O78">
            <v>4</v>
          </cell>
          <cell r="P78">
            <v>12</v>
          </cell>
          <cell r="Q78">
            <v>2</v>
          </cell>
          <cell r="R78">
            <v>1</v>
          </cell>
          <cell r="S78">
            <v>13</v>
          </cell>
        </row>
        <row r="79">
          <cell r="A79">
            <v>1026</v>
          </cell>
          <cell r="B79" t="str">
            <v>Lot 6</v>
          </cell>
          <cell r="C79" t="str">
            <v>SATURNE</v>
          </cell>
          <cell r="D79" t="str">
            <v>Mono</v>
          </cell>
          <cell r="E79" t="str">
            <v>DT SUD</v>
          </cell>
          <cell r="F79" t="str">
            <v>Agence 75001-75002-75003-75004-75006-75007</v>
          </cell>
          <cell r="G79" t="str">
            <v>LAVANDIERES SAINTE OPPORTUNE (3)</v>
          </cell>
          <cell r="H79" t="str">
            <v>3 rue des lavandieres ste opport</v>
          </cell>
          <cell r="I79">
            <v>75001</v>
          </cell>
          <cell r="J79" t="str">
            <v>PARIS</v>
          </cell>
          <cell r="K79" t="str">
            <v xml:space="preserve">FILY Christelle               
C.FILY@elogie-siemp.paris     </v>
          </cell>
          <cell r="L79" t="str">
            <v>Sans gardien</v>
          </cell>
          <cell r="M79">
            <v>1</v>
          </cell>
          <cell r="N79">
            <v>1</v>
          </cell>
          <cell r="O79">
            <v>5</v>
          </cell>
          <cell r="P79">
            <v>5</v>
          </cell>
          <cell r="Q79">
            <v>0</v>
          </cell>
          <cell r="R79">
            <v>1</v>
          </cell>
          <cell r="S79">
            <v>0</v>
          </cell>
        </row>
        <row r="80">
          <cell r="A80">
            <v>1027</v>
          </cell>
          <cell r="B80" t="str">
            <v>Lot 6</v>
          </cell>
          <cell r="C80" t="str">
            <v>SATURNE</v>
          </cell>
          <cell r="D80" t="str">
            <v>Mono</v>
          </cell>
          <cell r="E80" t="str">
            <v>DT SUD</v>
          </cell>
          <cell r="F80" t="str">
            <v>Agence 75001-75002-75003-75004-75006-75007</v>
          </cell>
          <cell r="G80" t="str">
            <v>JEAN JACQUES ROUSSEAU (4)</v>
          </cell>
          <cell r="H80" t="str">
            <v>4 rue jean jacques rousseau</v>
          </cell>
          <cell r="I80">
            <v>75001</v>
          </cell>
          <cell r="J80" t="str">
            <v>PARIS</v>
          </cell>
          <cell r="K80" t="str">
            <v xml:space="preserve">FILY Christelle               
C.FILY@elogie-siemp.paris     </v>
          </cell>
          <cell r="L80" t="str">
            <v>Sans gardien</v>
          </cell>
          <cell r="M80">
            <v>1</v>
          </cell>
          <cell r="N80">
            <v>1</v>
          </cell>
          <cell r="O80">
            <v>6</v>
          </cell>
          <cell r="P80">
            <v>6</v>
          </cell>
          <cell r="Q80">
            <v>0</v>
          </cell>
          <cell r="R80">
            <v>1</v>
          </cell>
          <cell r="S80">
            <v>0</v>
          </cell>
        </row>
        <row r="81">
          <cell r="A81">
            <v>1028</v>
          </cell>
          <cell r="B81" t="str">
            <v>Lot 6</v>
          </cell>
          <cell r="C81" t="str">
            <v>SATURNE</v>
          </cell>
          <cell r="D81" t="str">
            <v>Mono</v>
          </cell>
          <cell r="E81" t="str">
            <v>DT SUD</v>
          </cell>
          <cell r="F81" t="str">
            <v>Agence 75001-75002-75003-75004-75006-75007</v>
          </cell>
          <cell r="G81" t="str">
            <v>MONDETOUR (24)</v>
          </cell>
          <cell r="H81" t="str">
            <v>24 rue mondetour</v>
          </cell>
          <cell r="I81">
            <v>75001</v>
          </cell>
          <cell r="J81" t="str">
            <v>PARIS</v>
          </cell>
          <cell r="K81" t="str">
            <v xml:space="preserve">FILY Christelle               
C.FILY@elogie-siemp.paris     </v>
          </cell>
          <cell r="L81" t="str">
            <v>Sans gardien</v>
          </cell>
          <cell r="M81">
            <v>1</v>
          </cell>
          <cell r="N81">
            <v>1</v>
          </cell>
          <cell r="O81">
            <v>6</v>
          </cell>
          <cell r="P81">
            <v>6</v>
          </cell>
          <cell r="Q81">
            <v>1</v>
          </cell>
          <cell r="R81">
            <v>1</v>
          </cell>
          <cell r="S81">
            <v>0</v>
          </cell>
        </row>
        <row r="82">
          <cell r="A82">
            <v>1029</v>
          </cell>
          <cell r="B82" t="str">
            <v>Lot 6</v>
          </cell>
          <cell r="C82" t="str">
            <v>SATURNE</v>
          </cell>
          <cell r="D82" t="str">
            <v>Mono</v>
          </cell>
          <cell r="E82" t="str">
            <v>DT SUD</v>
          </cell>
          <cell r="H82" t="str">
            <v>75 rue Saint Denis</v>
          </cell>
          <cell r="J82" t="str">
            <v>PARIS</v>
          </cell>
          <cell r="K82" t="str">
            <v xml:space="preserve">FILY Christelle               
C.FILY@elogie-siemp.paris     </v>
          </cell>
          <cell r="L82" t="str">
            <v>Sans gardien</v>
          </cell>
        </row>
        <row r="83">
          <cell r="A83">
            <v>1030</v>
          </cell>
          <cell r="B83" t="str">
            <v>Lot 6</v>
          </cell>
          <cell r="C83" t="str">
            <v>SATURNE</v>
          </cell>
          <cell r="D83" t="str">
            <v>Mono</v>
          </cell>
          <cell r="E83" t="str">
            <v>DT SUD</v>
          </cell>
          <cell r="F83" t="str">
            <v>Agence 75001-75002-75003-75004-75006-75007</v>
          </cell>
          <cell r="G83" t="str">
            <v>SAINT HONORE (92/94)</v>
          </cell>
          <cell r="H83" t="str">
            <v>92/94 rue saint honore</v>
          </cell>
          <cell r="I83">
            <v>75001</v>
          </cell>
          <cell r="J83" t="str">
            <v>PARIS</v>
          </cell>
          <cell r="K83" t="str">
            <v xml:space="preserve">FILY Christelle               
C.FILY@elogie-siemp.paris     </v>
          </cell>
          <cell r="L83" t="str">
            <v>Sans gardien</v>
          </cell>
          <cell r="M83">
            <v>2</v>
          </cell>
          <cell r="N83">
            <v>1</v>
          </cell>
          <cell r="O83">
            <v>5</v>
          </cell>
          <cell r="P83">
            <v>9</v>
          </cell>
          <cell r="Q83">
            <v>1</v>
          </cell>
          <cell r="R83">
            <v>1</v>
          </cell>
          <cell r="S83">
            <v>0</v>
          </cell>
        </row>
        <row r="84">
          <cell r="A84">
            <v>1033</v>
          </cell>
          <cell r="B84" t="str">
            <v>Lot 6</v>
          </cell>
          <cell r="C84" t="str">
            <v>SATURNE</v>
          </cell>
          <cell r="D84" t="str">
            <v>Mono</v>
          </cell>
          <cell r="E84" t="str">
            <v>DT SUD</v>
          </cell>
          <cell r="F84" t="str">
            <v>Agence 75001-75002-75003-75004-75006-75007</v>
          </cell>
          <cell r="G84" t="str">
            <v>RAMBUTEAU (85)</v>
          </cell>
          <cell r="H84" t="str">
            <v>85 rue rambuteau</v>
          </cell>
          <cell r="I84">
            <v>75001</v>
          </cell>
          <cell r="J84" t="str">
            <v>PARIS</v>
          </cell>
          <cell r="K84" t="str">
            <v xml:space="preserve">FILY Christelle               
C.FILY@elogie-siemp.paris     </v>
          </cell>
          <cell r="L84" t="str">
            <v>Sans gardien</v>
          </cell>
          <cell r="M84">
            <v>1</v>
          </cell>
          <cell r="N84">
            <v>1</v>
          </cell>
          <cell r="O84">
            <v>7</v>
          </cell>
          <cell r="P84">
            <v>23</v>
          </cell>
          <cell r="Q84">
            <v>0</v>
          </cell>
          <cell r="R84">
            <v>1</v>
          </cell>
          <cell r="S84">
            <v>0</v>
          </cell>
        </row>
        <row r="85">
          <cell r="A85">
            <v>1034</v>
          </cell>
          <cell r="B85" t="str">
            <v>Lot 6</v>
          </cell>
          <cell r="C85" t="str">
            <v>SATURNE</v>
          </cell>
          <cell r="D85" t="str">
            <v>Mono</v>
          </cell>
          <cell r="E85" t="str">
            <v>DT SUD</v>
          </cell>
          <cell r="F85" t="str">
            <v>Agence 75001-75002-75003-75004-75006-75007</v>
          </cell>
          <cell r="G85" t="str">
            <v>RAMBUTEAU (98)</v>
          </cell>
          <cell r="H85" t="str">
            <v>98 rue rambuteau</v>
          </cell>
          <cell r="I85">
            <v>75001</v>
          </cell>
          <cell r="J85" t="str">
            <v>PARIS</v>
          </cell>
          <cell r="K85" t="str">
            <v xml:space="preserve">FILY Christelle               
C.FILY@elogie-siemp.paris     </v>
          </cell>
          <cell r="L85" t="str">
            <v>Sans gardien</v>
          </cell>
          <cell r="M85">
            <v>1</v>
          </cell>
          <cell r="N85">
            <v>1</v>
          </cell>
          <cell r="O85">
            <v>5</v>
          </cell>
          <cell r="P85">
            <v>4</v>
          </cell>
          <cell r="Q85">
            <v>0</v>
          </cell>
          <cell r="R85">
            <v>1</v>
          </cell>
          <cell r="S85">
            <v>0</v>
          </cell>
        </row>
        <row r="86">
          <cell r="A86">
            <v>1035</v>
          </cell>
          <cell r="B86" t="str">
            <v>Lot 6</v>
          </cell>
          <cell r="C86" t="str">
            <v>SATURNE</v>
          </cell>
          <cell r="D86" t="str">
            <v>Mono</v>
          </cell>
          <cell r="E86" t="str">
            <v>DT SUD</v>
          </cell>
          <cell r="F86" t="str">
            <v>Agence 75001-75002-75003-75004-75006-75008</v>
          </cell>
          <cell r="G86" t="str">
            <v>RICHELIEU ( 15 )</v>
          </cell>
          <cell r="H86" t="str">
            <v>15 rue Richelieu</v>
          </cell>
          <cell r="I86">
            <v>75001</v>
          </cell>
          <cell r="J86" t="str">
            <v>PARIS</v>
          </cell>
          <cell r="K86" t="str">
            <v xml:space="preserve">FILY Christelle               
C.FILY@elogie-siemp.paris     </v>
          </cell>
          <cell r="L86" t="str">
            <v>Sans gardien</v>
          </cell>
          <cell r="M86">
            <v>1</v>
          </cell>
          <cell r="N86">
            <v>1</v>
          </cell>
          <cell r="O86">
            <v>5</v>
          </cell>
          <cell r="P86">
            <v>18</v>
          </cell>
          <cell r="Q86">
            <v>0</v>
          </cell>
          <cell r="R86">
            <v>2</v>
          </cell>
          <cell r="S86">
            <v>0</v>
          </cell>
        </row>
        <row r="87">
          <cell r="A87">
            <v>1036</v>
          </cell>
          <cell r="B87" t="str">
            <v>Lot 6</v>
          </cell>
          <cell r="C87" t="str">
            <v>SATURNE</v>
          </cell>
          <cell r="D87" t="str">
            <v>Mono</v>
          </cell>
          <cell r="E87" t="str">
            <v>DT SUD</v>
          </cell>
          <cell r="F87" t="str">
            <v>Agence 75001-75002-75003-75004-75006-75007</v>
          </cell>
          <cell r="G87" t="str">
            <v>JEAN LANTIER (15)</v>
          </cell>
          <cell r="H87" t="str">
            <v>15 rue jean lantier</v>
          </cell>
          <cell r="I87">
            <v>75001</v>
          </cell>
          <cell r="J87" t="str">
            <v>PARIS</v>
          </cell>
          <cell r="K87" t="str">
            <v xml:space="preserve">FILY Christelle               
C.FILY@elogie-siemp.paris     </v>
          </cell>
          <cell r="L87" t="str">
            <v>Sans gardien</v>
          </cell>
          <cell r="M87">
            <v>1</v>
          </cell>
          <cell r="N87">
            <v>1</v>
          </cell>
          <cell r="O87">
            <v>6</v>
          </cell>
          <cell r="P87">
            <v>13</v>
          </cell>
          <cell r="Q87">
            <v>1</v>
          </cell>
          <cell r="R87">
            <v>1</v>
          </cell>
          <cell r="S87">
            <v>0</v>
          </cell>
        </row>
        <row r="88">
          <cell r="A88">
            <v>1039</v>
          </cell>
          <cell r="B88" t="str">
            <v>Lot 6</v>
          </cell>
          <cell r="C88" t="str">
            <v>SATURNE</v>
          </cell>
          <cell r="D88" t="str">
            <v>Mono</v>
          </cell>
          <cell r="E88" t="str">
            <v>DT SUD</v>
          </cell>
          <cell r="F88" t="str">
            <v>Agence 75001-75002-75003-75004-75006-75007</v>
          </cell>
          <cell r="G88" t="str">
            <v>MONTMARTRE 54/58</v>
          </cell>
          <cell r="H88" t="str">
            <v>54 rue montmartre</v>
          </cell>
          <cell r="I88">
            <v>75002</v>
          </cell>
          <cell r="J88" t="str">
            <v>PARIS</v>
          </cell>
          <cell r="K88" t="str">
            <v xml:space="preserve">CAUSIN Brice                  
b.causin@elogie-siemp.paris   </v>
          </cell>
          <cell r="L88" t="str">
            <v>Sans gardien</v>
          </cell>
          <cell r="M88">
            <v>2</v>
          </cell>
          <cell r="N88">
            <v>1</v>
          </cell>
          <cell r="O88" t="str">
            <v>5+5</v>
          </cell>
          <cell r="P88">
            <v>31</v>
          </cell>
          <cell r="Q88">
            <v>2</v>
          </cell>
          <cell r="R88">
            <v>2</v>
          </cell>
          <cell r="S88">
            <v>0</v>
          </cell>
        </row>
        <row r="89">
          <cell r="A89">
            <v>1040</v>
          </cell>
          <cell r="B89" t="str">
            <v>Lot 6</v>
          </cell>
          <cell r="C89" t="str">
            <v>SATURNE</v>
          </cell>
          <cell r="D89" t="str">
            <v>Mono</v>
          </cell>
          <cell r="E89" t="str">
            <v>DT SUD</v>
          </cell>
          <cell r="F89" t="str">
            <v>Agence 75001-75002-75003-75004-75006-75007</v>
          </cell>
          <cell r="G89" t="str">
            <v>LEOPOLD BELLAN (1/3)</v>
          </cell>
          <cell r="H89" t="str">
            <v>1/3 rue leopold bellan</v>
          </cell>
          <cell r="I89">
            <v>75002</v>
          </cell>
          <cell r="J89" t="str">
            <v>PARIS</v>
          </cell>
          <cell r="K89" t="str">
            <v xml:space="preserve">CAUSIN Brice                  
b.causin@elogie-siemp.paris   </v>
          </cell>
          <cell r="L89" t="str">
            <v>Sans gardien</v>
          </cell>
          <cell r="M89">
            <v>1</v>
          </cell>
          <cell r="N89">
            <v>1</v>
          </cell>
          <cell r="O89">
            <v>5</v>
          </cell>
          <cell r="P89">
            <v>12</v>
          </cell>
          <cell r="Q89">
            <v>1</v>
          </cell>
          <cell r="R89">
            <v>1</v>
          </cell>
          <cell r="S89">
            <v>0</v>
          </cell>
        </row>
        <row r="90">
          <cell r="A90">
            <v>1041</v>
          </cell>
          <cell r="B90" t="str">
            <v>Lot 6</v>
          </cell>
          <cell r="C90" t="str">
            <v>SATURNE</v>
          </cell>
          <cell r="D90" t="str">
            <v>Mono</v>
          </cell>
          <cell r="E90" t="str">
            <v>DT SUD</v>
          </cell>
          <cell r="F90" t="str">
            <v>Agence 75001-75002-75003-75004-75006-75007</v>
          </cell>
          <cell r="G90" t="str">
            <v>LEOPOLD BELLAN (27/29)</v>
          </cell>
          <cell r="H90" t="str">
            <v>27/29 rue leopold bellan</v>
          </cell>
          <cell r="I90">
            <v>75002</v>
          </cell>
          <cell r="J90" t="str">
            <v>PARIS</v>
          </cell>
          <cell r="K90" t="str">
            <v xml:space="preserve">CAUSIN Brice                  
b.causin@elogie-siemp.paris   </v>
          </cell>
          <cell r="L90" t="str">
            <v>Sans gardien</v>
          </cell>
          <cell r="M90">
            <v>1</v>
          </cell>
          <cell r="N90">
            <v>1</v>
          </cell>
          <cell r="O90">
            <v>5</v>
          </cell>
          <cell r="P90">
            <v>13</v>
          </cell>
          <cell r="Q90">
            <v>1</v>
          </cell>
          <cell r="R90">
            <v>1</v>
          </cell>
          <cell r="S90">
            <v>0</v>
          </cell>
        </row>
        <row r="91">
          <cell r="A91">
            <v>1042</v>
          </cell>
          <cell r="B91" t="str">
            <v>Lot 6</v>
          </cell>
          <cell r="C91" t="str">
            <v>SATURNE</v>
          </cell>
          <cell r="D91" t="str">
            <v>Mono</v>
          </cell>
          <cell r="E91" t="str">
            <v>DT SUD</v>
          </cell>
          <cell r="F91" t="str">
            <v>Agence 75001-75002-75003-75004-75006-75007</v>
          </cell>
          <cell r="G91" t="str">
            <v>VIDE GOUSSET (2)</v>
          </cell>
          <cell r="H91" t="str">
            <v>2 rue vide gousset</v>
          </cell>
          <cell r="I91">
            <v>75002</v>
          </cell>
          <cell r="J91" t="str">
            <v>PARIS</v>
          </cell>
          <cell r="K91" t="str">
            <v xml:space="preserve">CAUSIN Brice                  
b.causin@elogie-siemp.paris   </v>
          </cell>
          <cell r="L91" t="str">
            <v>Sans gardien</v>
          </cell>
          <cell r="M91">
            <v>1</v>
          </cell>
          <cell r="N91">
            <v>1</v>
          </cell>
          <cell r="O91">
            <v>4</v>
          </cell>
          <cell r="P91">
            <v>5</v>
          </cell>
          <cell r="Q91">
            <v>0</v>
          </cell>
          <cell r="R91">
            <v>1</v>
          </cell>
          <cell r="S91">
            <v>0</v>
          </cell>
        </row>
        <row r="92">
          <cell r="A92">
            <v>1043</v>
          </cell>
          <cell r="B92" t="str">
            <v>Lot 6</v>
          </cell>
          <cell r="C92" t="str">
            <v>SATURNE</v>
          </cell>
          <cell r="D92" t="str">
            <v>Mono</v>
          </cell>
          <cell r="E92" t="str">
            <v>DT SUD</v>
          </cell>
          <cell r="F92" t="str">
            <v>Agence 75001-75002-75003-75004-75006-75007</v>
          </cell>
          <cell r="G92" t="str">
            <v>THOREL (4)</v>
          </cell>
          <cell r="H92" t="str">
            <v>4 rue thorel</v>
          </cell>
          <cell r="I92">
            <v>75002</v>
          </cell>
          <cell r="J92" t="str">
            <v>PARIS</v>
          </cell>
          <cell r="K92" t="str">
            <v xml:space="preserve">CAUSIN Brice                  
b.causin@elogie-siemp.paris   </v>
          </cell>
          <cell r="L92" t="str">
            <v>Sans gardien</v>
          </cell>
          <cell r="M92">
            <v>1</v>
          </cell>
          <cell r="N92">
            <v>1</v>
          </cell>
          <cell r="O92">
            <v>6</v>
          </cell>
          <cell r="P92">
            <v>6</v>
          </cell>
          <cell r="Q92">
            <v>0</v>
          </cell>
          <cell r="R92">
            <v>1</v>
          </cell>
          <cell r="S92">
            <v>0</v>
          </cell>
        </row>
        <row r="93">
          <cell r="A93">
            <v>1044</v>
          </cell>
          <cell r="B93" t="str">
            <v>Lot 6</v>
          </cell>
          <cell r="C93" t="str">
            <v>SATURNE</v>
          </cell>
          <cell r="D93" t="str">
            <v>Mono</v>
          </cell>
          <cell r="E93" t="str">
            <v>DT SUD</v>
          </cell>
          <cell r="F93" t="str">
            <v>Agence 75001-75002-75003-75004-75006-75007</v>
          </cell>
          <cell r="G93" t="str">
            <v>GRENETA (23)</v>
          </cell>
          <cell r="H93" t="str">
            <v>23 rue greneta</v>
          </cell>
          <cell r="I93">
            <v>75002</v>
          </cell>
          <cell r="J93" t="str">
            <v>PARIS</v>
          </cell>
          <cell r="K93" t="str">
            <v xml:space="preserve">CAUSIN Brice                  
b.causin@elogie-siemp.paris   </v>
          </cell>
          <cell r="L93" t="str">
            <v>Sans gardien</v>
          </cell>
          <cell r="M93">
            <v>1</v>
          </cell>
          <cell r="N93">
            <v>1</v>
          </cell>
          <cell r="O93">
            <v>6</v>
          </cell>
          <cell r="P93">
            <v>5</v>
          </cell>
          <cell r="Q93">
            <v>1</v>
          </cell>
          <cell r="R93">
            <v>1</v>
          </cell>
          <cell r="S93">
            <v>0</v>
          </cell>
        </row>
        <row r="94">
          <cell r="A94">
            <v>1045</v>
          </cell>
          <cell r="B94" t="str">
            <v>Lot 6</v>
          </cell>
          <cell r="C94" t="str">
            <v>SATURNE</v>
          </cell>
          <cell r="D94" t="str">
            <v>Mono</v>
          </cell>
          <cell r="E94" t="str">
            <v>DT SUD</v>
          </cell>
          <cell r="F94" t="str">
            <v>Agence 75001-75002-75003-75004-75006-75007</v>
          </cell>
          <cell r="H94" t="str">
            <v>1 rue Dussoubs</v>
          </cell>
          <cell r="I94">
            <v>75002</v>
          </cell>
          <cell r="J94" t="str">
            <v>PARIS</v>
          </cell>
          <cell r="K94" t="str">
            <v xml:space="preserve">CAUSIN Brice                  
b.causin@elogie-siemp.paris   </v>
          </cell>
          <cell r="L94" t="str">
            <v>Sans gardien</v>
          </cell>
        </row>
        <row r="95">
          <cell r="A95">
            <v>1047</v>
          </cell>
          <cell r="B95" t="str">
            <v>Lot 6</v>
          </cell>
          <cell r="C95" t="str">
            <v>SATURNE</v>
          </cell>
          <cell r="D95" t="str">
            <v>Mono</v>
          </cell>
          <cell r="E95" t="str">
            <v>DT SUD</v>
          </cell>
          <cell r="F95" t="str">
            <v>Agence 75001-75002-75003-75004-75006-75007</v>
          </cell>
          <cell r="G95" t="str">
            <v>MAIRE 29</v>
          </cell>
          <cell r="H95" t="str">
            <v>29 rue au maire</v>
          </cell>
          <cell r="I95">
            <v>75003</v>
          </cell>
          <cell r="J95" t="str">
            <v>PARIS</v>
          </cell>
          <cell r="K95" t="str">
            <v xml:space="preserve">CAUSIN Brice                  
b.causin@elogie-siemp.paris   </v>
          </cell>
          <cell r="L95" t="str">
            <v>Sans gardien</v>
          </cell>
          <cell r="M95">
            <v>1</v>
          </cell>
          <cell r="N95">
            <v>1</v>
          </cell>
          <cell r="O95">
            <v>6</v>
          </cell>
          <cell r="P95">
            <v>6</v>
          </cell>
          <cell r="Q95">
            <v>0</v>
          </cell>
          <cell r="R95">
            <v>1</v>
          </cell>
          <cell r="S95">
            <v>0</v>
          </cell>
        </row>
        <row r="96">
          <cell r="A96">
            <v>1048</v>
          </cell>
          <cell r="B96" t="str">
            <v>Lot 6</v>
          </cell>
          <cell r="C96" t="str">
            <v>SATURNE</v>
          </cell>
          <cell r="D96" t="str">
            <v>Mono</v>
          </cell>
          <cell r="E96" t="str">
            <v>DT SUD</v>
          </cell>
          <cell r="F96" t="str">
            <v>Agence 75001-75002-75003-75004-75006-75007</v>
          </cell>
          <cell r="G96" t="str">
            <v>GRAVILLIERS (46/48)</v>
          </cell>
          <cell r="H96" t="str">
            <v>46/48 rue des gravilliers</v>
          </cell>
          <cell r="I96">
            <v>75003</v>
          </cell>
          <cell r="J96" t="str">
            <v>PARIS</v>
          </cell>
          <cell r="K96" t="str">
            <v xml:space="preserve">CAUSIN Brice                  
b.causin@elogie-siemp.paris   </v>
          </cell>
          <cell r="L96" t="str">
            <v>Sans gardien</v>
          </cell>
          <cell r="M96">
            <v>2</v>
          </cell>
          <cell r="N96">
            <v>3</v>
          </cell>
          <cell r="O96">
            <v>12</v>
          </cell>
          <cell r="P96">
            <v>21</v>
          </cell>
          <cell r="Q96">
            <v>0</v>
          </cell>
          <cell r="R96">
            <v>1</v>
          </cell>
          <cell r="S96">
            <v>0</v>
          </cell>
        </row>
        <row r="97">
          <cell r="A97">
            <v>1049</v>
          </cell>
          <cell r="B97" t="str">
            <v>Lot 6</v>
          </cell>
          <cell r="C97" t="str">
            <v>SATURNE</v>
          </cell>
          <cell r="E97" t="str">
            <v>DT SUD</v>
          </cell>
          <cell r="F97" t="str">
            <v>Agence 75001-75002-75003-75004-75006-75007</v>
          </cell>
          <cell r="G97" t="str">
            <v>25 RUE MICHEL LE COMTE</v>
          </cell>
          <cell r="H97" t="str">
            <v>25 rue Michel Le Comte</v>
          </cell>
          <cell r="I97">
            <v>75003</v>
          </cell>
          <cell r="J97" t="str">
            <v>PARIS</v>
          </cell>
          <cell r="K97" t="str">
            <v xml:space="preserve">CAUSIN Brice                  
b.causin@elogie-siemp.paris   </v>
          </cell>
          <cell r="L97" t="str">
            <v>CANDEIAS SOARES Antonio Manuel
AM.CANDEIAS-SOARES@elogie-siem</v>
          </cell>
          <cell r="M97" t="str">
            <v>-</v>
          </cell>
          <cell r="N97" t="str">
            <v>-</v>
          </cell>
          <cell r="O97" t="str">
            <v>-</v>
          </cell>
          <cell r="P97">
            <v>30</v>
          </cell>
          <cell r="Q97" t="str">
            <v>-</v>
          </cell>
          <cell r="R97" t="str">
            <v>-</v>
          </cell>
          <cell r="S97" t="str">
            <v>-</v>
          </cell>
        </row>
        <row r="98">
          <cell r="A98">
            <v>1050</v>
          </cell>
          <cell r="B98" t="str">
            <v>Lot 6</v>
          </cell>
          <cell r="C98" t="str">
            <v>SATURNE</v>
          </cell>
          <cell r="D98" t="str">
            <v>Mono</v>
          </cell>
          <cell r="E98" t="str">
            <v>DT SUD</v>
          </cell>
          <cell r="F98" t="str">
            <v>Agence 75001-75002-75003-75004-75006-75007</v>
          </cell>
          <cell r="G98" t="str">
            <v>SAINT MARTIN 21</v>
          </cell>
          <cell r="H98" t="str">
            <v>21 boulevard saint martin</v>
          </cell>
          <cell r="I98">
            <v>75003</v>
          </cell>
          <cell r="J98" t="str">
            <v>PARIS</v>
          </cell>
          <cell r="K98" t="str">
            <v xml:space="preserve">CAUSIN Brice                  
b.causin@elogie-siemp.paris   </v>
          </cell>
          <cell r="L98" t="str">
            <v>Sans gardien</v>
          </cell>
          <cell r="M98">
            <v>1</v>
          </cell>
          <cell r="N98">
            <v>1</v>
          </cell>
          <cell r="O98">
            <v>6</v>
          </cell>
          <cell r="P98">
            <v>12</v>
          </cell>
          <cell r="Q98">
            <v>0</v>
          </cell>
          <cell r="R98">
            <v>1</v>
          </cell>
          <cell r="S98">
            <v>0</v>
          </cell>
        </row>
        <row r="99">
          <cell r="A99">
            <v>1052</v>
          </cell>
          <cell r="B99" t="str">
            <v>Lot 6</v>
          </cell>
          <cell r="C99" t="str">
            <v>SATURNE</v>
          </cell>
          <cell r="D99" t="str">
            <v>Mono</v>
          </cell>
          <cell r="E99" t="str">
            <v>DT SUD</v>
          </cell>
          <cell r="F99" t="str">
            <v>Agence 75001-75002-75003-75004-75006-75007</v>
          </cell>
          <cell r="G99" t="str">
            <v>QUINCAMPOIX (96)</v>
          </cell>
          <cell r="H99" t="str">
            <v>96 rue quincampoix</v>
          </cell>
          <cell r="I99">
            <v>75003</v>
          </cell>
          <cell r="J99" t="str">
            <v>PARIS</v>
          </cell>
          <cell r="K99" t="str">
            <v xml:space="preserve">CAUSIN Brice                  
b.causin@elogie-siemp.paris   </v>
          </cell>
          <cell r="L99" t="str">
            <v>CANDEIAS SOARES Antonio Manuel
AM.CANDEIAS-SOARES@elogie-siem</v>
          </cell>
          <cell r="M99">
            <v>1</v>
          </cell>
          <cell r="N99">
            <v>1</v>
          </cell>
          <cell r="O99">
            <v>5</v>
          </cell>
          <cell r="P99">
            <v>5</v>
          </cell>
          <cell r="Q99">
            <v>0</v>
          </cell>
          <cell r="R99">
            <v>1</v>
          </cell>
          <cell r="S99">
            <v>0</v>
          </cell>
        </row>
        <row r="100">
          <cell r="A100">
            <v>1053</v>
          </cell>
          <cell r="B100" t="str">
            <v>Lot 6</v>
          </cell>
          <cell r="C100" t="str">
            <v>SATURNE</v>
          </cell>
          <cell r="D100" t="str">
            <v>Mono</v>
          </cell>
          <cell r="E100" t="str">
            <v>DT SUD</v>
          </cell>
          <cell r="F100" t="str">
            <v>Agence 75001-75002-75003-75004-75006-75007</v>
          </cell>
          <cell r="G100" t="str">
            <v>PAYENNE (15)</v>
          </cell>
          <cell r="H100" t="str">
            <v>15 rue payenne</v>
          </cell>
          <cell r="I100">
            <v>75003</v>
          </cell>
          <cell r="J100" t="str">
            <v>PARIS</v>
          </cell>
          <cell r="K100" t="str">
            <v xml:space="preserve">CAUSIN Brice                  
b.causin@elogie-siemp.paris   </v>
          </cell>
          <cell r="L100" t="str">
            <v>Sans gardien</v>
          </cell>
          <cell r="M100">
            <v>1</v>
          </cell>
          <cell r="N100">
            <v>1</v>
          </cell>
          <cell r="O100">
            <v>5</v>
          </cell>
          <cell r="P100">
            <v>8</v>
          </cell>
          <cell r="Q100">
            <v>0</v>
          </cell>
          <cell r="R100">
            <v>1</v>
          </cell>
          <cell r="S100">
            <v>0</v>
          </cell>
        </row>
        <row r="101">
          <cell r="A101">
            <v>1054</v>
          </cell>
          <cell r="B101" t="str">
            <v>Lot 6</v>
          </cell>
          <cell r="C101" t="str">
            <v>SATURNE</v>
          </cell>
          <cell r="D101" t="str">
            <v>Mono</v>
          </cell>
          <cell r="E101" t="str">
            <v>DT SUD</v>
          </cell>
          <cell r="F101" t="str">
            <v>Agence 75001-75002-75003-75004-75006-75007</v>
          </cell>
          <cell r="G101" t="str">
            <v>SAINTE ANASTASE (8)</v>
          </cell>
          <cell r="H101" t="str">
            <v>8 rue sainte anastase</v>
          </cell>
          <cell r="I101">
            <v>75003</v>
          </cell>
          <cell r="J101" t="str">
            <v>PARIS</v>
          </cell>
          <cell r="K101" t="str">
            <v xml:space="preserve">CAUSIN Brice                  
b.causin@elogie-siemp.paris   </v>
          </cell>
          <cell r="L101" t="str">
            <v xml:space="preserve">GAFFEZ Mickael                
M.GAFFEZ@elogie-siemp.paris   </v>
          </cell>
          <cell r="M101">
            <v>1</v>
          </cell>
          <cell r="N101">
            <v>1</v>
          </cell>
          <cell r="O101">
            <v>5</v>
          </cell>
          <cell r="P101">
            <v>15</v>
          </cell>
          <cell r="Q101">
            <v>0</v>
          </cell>
          <cell r="R101">
            <v>1</v>
          </cell>
          <cell r="S101">
            <v>0</v>
          </cell>
        </row>
        <row r="102">
          <cell r="A102">
            <v>1055</v>
          </cell>
          <cell r="B102" t="str">
            <v>Lot 6</v>
          </cell>
          <cell r="C102" t="str">
            <v>SATURNE</v>
          </cell>
          <cell r="D102" t="str">
            <v>Mono</v>
          </cell>
          <cell r="E102" t="str">
            <v>DT SUD</v>
          </cell>
          <cell r="F102" t="str">
            <v>Agence 75001-75002-75003-75004-75006-75007</v>
          </cell>
          <cell r="G102" t="str">
            <v>BARBETTE (15)</v>
          </cell>
          <cell r="H102" t="str">
            <v>15 rue barbette</v>
          </cell>
          <cell r="I102">
            <v>75003</v>
          </cell>
          <cell r="J102" t="str">
            <v>PARIS</v>
          </cell>
          <cell r="K102" t="str">
            <v xml:space="preserve">CAUSIN Brice                  
b.causin@elogie-siemp.paris   </v>
          </cell>
          <cell r="L102" t="str">
            <v>Sans gardien</v>
          </cell>
          <cell r="M102">
            <v>1</v>
          </cell>
          <cell r="N102">
            <v>1</v>
          </cell>
          <cell r="O102">
            <v>3</v>
          </cell>
          <cell r="P102">
            <v>8</v>
          </cell>
          <cell r="Q102">
            <v>0</v>
          </cell>
          <cell r="R102">
            <v>1</v>
          </cell>
          <cell r="S102">
            <v>0</v>
          </cell>
        </row>
        <row r="103">
          <cell r="A103">
            <v>1056</v>
          </cell>
          <cell r="B103" t="str">
            <v>Lot 6</v>
          </cell>
          <cell r="C103" t="str">
            <v>SATURNE</v>
          </cell>
          <cell r="D103" t="str">
            <v>Mono</v>
          </cell>
          <cell r="E103" t="str">
            <v>DT SUD</v>
          </cell>
          <cell r="F103" t="str">
            <v>Agence 75001-75002-75003-75004-75006-75007</v>
          </cell>
          <cell r="G103" t="str">
            <v>6 RUE DU PARC ROYAL</v>
          </cell>
          <cell r="H103" t="str">
            <v>6 rue du parc royal</v>
          </cell>
          <cell r="I103">
            <v>75003</v>
          </cell>
          <cell r="J103" t="str">
            <v>PARIS</v>
          </cell>
          <cell r="K103" t="str">
            <v xml:space="preserve">CAUSIN Brice                  
b.causin@elogie-siemp.paris   </v>
          </cell>
          <cell r="L103" t="str">
            <v>Sans gardien</v>
          </cell>
          <cell r="M103">
            <v>2</v>
          </cell>
          <cell r="N103">
            <v>2</v>
          </cell>
          <cell r="O103">
            <v>8</v>
          </cell>
          <cell r="P103">
            <v>11</v>
          </cell>
          <cell r="Q103">
            <v>0</v>
          </cell>
          <cell r="R103">
            <v>1</v>
          </cell>
          <cell r="S103">
            <v>0</v>
          </cell>
        </row>
        <row r="104">
          <cell r="A104">
            <v>1057</v>
          </cell>
          <cell r="B104" t="str">
            <v>Lot 6</v>
          </cell>
          <cell r="C104" t="str">
            <v>SATURNE</v>
          </cell>
          <cell r="D104" t="str">
            <v>Mono</v>
          </cell>
          <cell r="E104" t="str">
            <v>DT SUD</v>
          </cell>
          <cell r="F104" t="str">
            <v>Agence 75001-75002-75003-75004-75006-75007</v>
          </cell>
          <cell r="G104" t="str">
            <v>18 RUE DE SAINTONGE</v>
          </cell>
          <cell r="H104" t="str">
            <v>18 rue de saintonge</v>
          </cell>
          <cell r="I104">
            <v>75003</v>
          </cell>
          <cell r="J104" t="str">
            <v>PARIS</v>
          </cell>
          <cell r="K104" t="str">
            <v xml:space="preserve">CAUSIN Brice                  
b.causin@elogie-siemp.paris   </v>
          </cell>
          <cell r="L104" t="str">
            <v xml:space="preserve">GAFFEZ Mickael                
M.GAFFEZ@elogie-siemp.paris   </v>
          </cell>
          <cell r="M104">
            <v>1</v>
          </cell>
          <cell r="N104">
            <v>1</v>
          </cell>
          <cell r="O104">
            <v>5</v>
          </cell>
          <cell r="P104">
            <v>6</v>
          </cell>
          <cell r="Q104">
            <v>0</v>
          </cell>
          <cell r="R104">
            <v>1</v>
          </cell>
          <cell r="S104">
            <v>0</v>
          </cell>
        </row>
        <row r="105">
          <cell r="A105">
            <v>1058</v>
          </cell>
          <cell r="B105" t="str">
            <v>Lot 6</v>
          </cell>
          <cell r="C105" t="str">
            <v>SATURNE</v>
          </cell>
          <cell r="D105" t="str">
            <v>Mono</v>
          </cell>
          <cell r="E105" t="str">
            <v>DT SUD</v>
          </cell>
          <cell r="F105" t="str">
            <v>Agence 75001-75002-75003-75004-75006-75007</v>
          </cell>
          <cell r="G105" t="str">
            <v>7 RUE BARBETTE</v>
          </cell>
          <cell r="H105" t="str">
            <v>7 rue barbette</v>
          </cell>
          <cell r="I105">
            <v>75003</v>
          </cell>
          <cell r="J105" t="str">
            <v>PARIS</v>
          </cell>
          <cell r="K105" t="str">
            <v xml:space="preserve">CAUSIN Brice                  
b.causin@elogie-siemp.paris   </v>
          </cell>
          <cell r="L105" t="str">
            <v>Sans gardien</v>
          </cell>
          <cell r="M105">
            <v>1</v>
          </cell>
          <cell r="N105">
            <v>1</v>
          </cell>
          <cell r="O105">
            <v>4</v>
          </cell>
          <cell r="P105">
            <v>4</v>
          </cell>
          <cell r="Q105">
            <v>0</v>
          </cell>
          <cell r="R105">
            <v>1</v>
          </cell>
          <cell r="S105">
            <v>0</v>
          </cell>
        </row>
        <row r="106">
          <cell r="A106">
            <v>1059</v>
          </cell>
          <cell r="B106" t="str">
            <v>Lot 6</v>
          </cell>
          <cell r="C106" t="str">
            <v>SATURNE</v>
          </cell>
          <cell r="D106" t="str">
            <v>Mono</v>
          </cell>
          <cell r="E106" t="str">
            <v>DT SUD</v>
          </cell>
          <cell r="F106" t="str">
            <v>Agence 75001-75002-75003-75004-75006-75007</v>
          </cell>
          <cell r="G106" t="str">
            <v>37 BOULEVARD BEAUMARCHAIS</v>
          </cell>
          <cell r="H106" t="str">
            <v>37 boulevard beaumarchais</v>
          </cell>
          <cell r="I106">
            <v>75003</v>
          </cell>
          <cell r="J106" t="str">
            <v>PARIS</v>
          </cell>
          <cell r="K106" t="str">
            <v xml:space="preserve">CAUSIN Brice                  
b.causin@elogie-siemp.paris   </v>
          </cell>
          <cell r="L106" t="str">
            <v xml:space="preserve">GAFFEZ Mickael                
M.GAFFEZ@elogie-siemp.paris   </v>
          </cell>
          <cell r="M106">
            <v>3</v>
          </cell>
          <cell r="N106">
            <v>3</v>
          </cell>
          <cell r="O106">
            <v>5</v>
          </cell>
          <cell r="P106">
            <v>17</v>
          </cell>
          <cell r="Q106">
            <v>1</v>
          </cell>
          <cell r="R106">
            <v>1</v>
          </cell>
          <cell r="S106">
            <v>0</v>
          </cell>
        </row>
        <row r="107">
          <cell r="A107">
            <v>1060</v>
          </cell>
          <cell r="B107" t="str">
            <v>Lot 6</v>
          </cell>
          <cell r="C107" t="str">
            <v>SATURNE</v>
          </cell>
          <cell r="D107" t="str">
            <v>Mono</v>
          </cell>
          <cell r="E107" t="str">
            <v>DT SUD</v>
          </cell>
          <cell r="F107" t="str">
            <v>Agence 75001-75002-75003-75004-75006-75007</v>
          </cell>
          <cell r="G107" t="str">
            <v>35 &amp; 37 RUE CHARLOT</v>
          </cell>
          <cell r="H107" t="str">
            <v>35 &amp; 37 rue charlot</v>
          </cell>
          <cell r="I107">
            <v>75003</v>
          </cell>
          <cell r="J107" t="str">
            <v>PARIS</v>
          </cell>
          <cell r="K107" t="str">
            <v xml:space="preserve">CAUSIN Brice                  
b.causin@elogie-siemp.paris   </v>
          </cell>
          <cell r="L107" t="str">
            <v xml:space="preserve">GAFFEZ Mickael                
M.GAFFEZ@elogie-siemp.paris   </v>
          </cell>
          <cell r="M107">
            <v>2</v>
          </cell>
          <cell r="N107">
            <v>1</v>
          </cell>
          <cell r="O107" t="str">
            <v>4+4</v>
          </cell>
          <cell r="P107">
            <v>12</v>
          </cell>
          <cell r="Q107">
            <v>0</v>
          </cell>
          <cell r="R107">
            <v>1</v>
          </cell>
          <cell r="S107">
            <v>0</v>
          </cell>
        </row>
        <row r="108">
          <cell r="A108">
            <v>1061</v>
          </cell>
          <cell r="B108" t="str">
            <v>Lot 6</v>
          </cell>
          <cell r="C108" t="str">
            <v>SATURNE</v>
          </cell>
          <cell r="D108" t="str">
            <v>Mono</v>
          </cell>
          <cell r="E108" t="str">
            <v>DT SUD</v>
          </cell>
          <cell r="F108" t="str">
            <v>Agence 75001-75002-75003-75004-75006-75007</v>
          </cell>
          <cell r="G108" t="str">
            <v>4 RUE DU PAS DE LA MULE</v>
          </cell>
          <cell r="H108" t="str">
            <v>4 rue du pas de la mule</v>
          </cell>
          <cell r="I108">
            <v>75003</v>
          </cell>
          <cell r="J108" t="str">
            <v>PARIS</v>
          </cell>
          <cell r="K108" t="str">
            <v xml:space="preserve">CAUSIN Brice                  
b.causin@elogie-siemp.paris   </v>
          </cell>
          <cell r="L108" t="str">
            <v>Sans gardien</v>
          </cell>
          <cell r="M108">
            <v>1</v>
          </cell>
          <cell r="N108">
            <v>2</v>
          </cell>
          <cell r="O108">
            <v>3</v>
          </cell>
          <cell r="P108">
            <v>9</v>
          </cell>
          <cell r="Q108">
            <v>0</v>
          </cell>
          <cell r="R108">
            <v>1</v>
          </cell>
          <cell r="S108">
            <v>0</v>
          </cell>
        </row>
        <row r="109">
          <cell r="A109">
            <v>1062</v>
          </cell>
          <cell r="B109" t="str">
            <v>Lot 6</v>
          </cell>
          <cell r="C109" t="str">
            <v>SATURNE</v>
          </cell>
          <cell r="D109" t="str">
            <v>Mono</v>
          </cell>
          <cell r="E109" t="str">
            <v>DT SUD</v>
          </cell>
          <cell r="F109" t="str">
            <v>Agence 75001-75002-75003-75004-75006-75007</v>
          </cell>
          <cell r="G109" t="str">
            <v>84 RUE QUINCAMPOIX</v>
          </cell>
          <cell r="H109" t="str">
            <v>84 rue quincampoix</v>
          </cell>
          <cell r="I109">
            <v>75003</v>
          </cell>
          <cell r="J109" t="str">
            <v>PARIS</v>
          </cell>
          <cell r="K109" t="str">
            <v xml:space="preserve">CAUSIN Brice                  
b.causin@elogie-siemp.paris   </v>
          </cell>
          <cell r="L109" t="str">
            <v>CANDEIAS SOARES Antonio Manuel
AM.CANDEIAS-SOARES@elogie-siem</v>
          </cell>
          <cell r="M109">
            <v>1</v>
          </cell>
          <cell r="N109">
            <v>1</v>
          </cell>
          <cell r="O109">
            <v>5</v>
          </cell>
          <cell r="P109">
            <v>5</v>
          </cell>
          <cell r="Q109">
            <v>0</v>
          </cell>
          <cell r="R109">
            <v>1</v>
          </cell>
          <cell r="S109">
            <v>0</v>
          </cell>
        </row>
        <row r="110">
          <cell r="A110">
            <v>1063</v>
          </cell>
          <cell r="B110" t="str">
            <v>Lot 6</v>
          </cell>
          <cell r="C110" t="str">
            <v>SATURNE</v>
          </cell>
          <cell r="D110" t="str">
            <v>Mono</v>
          </cell>
          <cell r="E110" t="str">
            <v>DT SUD</v>
          </cell>
          <cell r="F110" t="str">
            <v>Agence 75001-75002-75003-75004-75006-75007</v>
          </cell>
          <cell r="G110" t="str">
            <v>50 RUE DES TOURNELLES</v>
          </cell>
          <cell r="H110" t="str">
            <v>50 rue des tournelles</v>
          </cell>
          <cell r="I110">
            <v>75003</v>
          </cell>
          <cell r="J110" t="str">
            <v>PARIS</v>
          </cell>
          <cell r="K110" t="str">
            <v xml:space="preserve">CAUSIN Brice                  
b.causin@elogie-siemp.paris   </v>
          </cell>
          <cell r="L110" t="str">
            <v xml:space="preserve">GAFFEZ Mickael                
M.GAFFEZ@elogie-siemp.paris   </v>
          </cell>
          <cell r="M110">
            <v>1</v>
          </cell>
          <cell r="N110">
            <v>1</v>
          </cell>
          <cell r="O110">
            <v>4</v>
          </cell>
          <cell r="P110">
            <v>8</v>
          </cell>
          <cell r="Q110">
            <v>1</v>
          </cell>
          <cell r="R110">
            <v>1</v>
          </cell>
          <cell r="S110">
            <v>4</v>
          </cell>
        </row>
        <row r="111">
          <cell r="A111">
            <v>1064</v>
          </cell>
          <cell r="B111" t="str">
            <v>Lot 6</v>
          </cell>
          <cell r="C111" t="str">
            <v>SATURNE</v>
          </cell>
          <cell r="D111" t="str">
            <v>Mono</v>
          </cell>
          <cell r="E111" t="str">
            <v>DT SUD</v>
          </cell>
          <cell r="F111" t="str">
            <v>Agence 75001-75002-75003-75004-75006-75007</v>
          </cell>
          <cell r="G111" t="str">
            <v>4 RUE BARBETTE - 9 RUE ELZEVIR</v>
          </cell>
          <cell r="H111" t="str">
            <v>4 rue barbette - 9 rue elzevir</v>
          </cell>
          <cell r="I111">
            <v>75003</v>
          </cell>
          <cell r="J111" t="str">
            <v>PARIS</v>
          </cell>
          <cell r="K111" t="str">
            <v xml:space="preserve">CAUSIN Brice                  
b.causin@elogie-siemp.paris   </v>
          </cell>
          <cell r="L111" t="str">
            <v>CANDEIAS SOARES Antonio Manuel
AM.CANDEIAS-SOARES@elogie-siem</v>
          </cell>
          <cell r="M111">
            <v>2</v>
          </cell>
          <cell r="N111">
            <v>2</v>
          </cell>
          <cell r="O111" t="str">
            <v>5+3</v>
          </cell>
          <cell r="P111">
            <v>43</v>
          </cell>
          <cell r="Q111">
            <v>2</v>
          </cell>
          <cell r="R111">
            <v>1</v>
          </cell>
          <cell r="S111">
            <v>54</v>
          </cell>
        </row>
        <row r="112">
          <cell r="A112">
            <v>1065</v>
          </cell>
          <cell r="B112" t="str">
            <v>Lot 6</v>
          </cell>
          <cell r="C112" t="str">
            <v>SATURNE</v>
          </cell>
          <cell r="D112" t="str">
            <v>Mono</v>
          </cell>
          <cell r="E112" t="str">
            <v>DT SUD</v>
          </cell>
          <cell r="F112" t="str">
            <v>Agence 75001-75002-75003-75004-75006-75007</v>
          </cell>
          <cell r="G112" t="str">
            <v>61-63 RUE BEAUBOURG</v>
          </cell>
          <cell r="H112" t="str">
            <v>61/63 rue beaubourg</v>
          </cell>
          <cell r="I112">
            <v>75003</v>
          </cell>
          <cell r="J112" t="str">
            <v>PARIS</v>
          </cell>
          <cell r="K112" t="str">
            <v xml:space="preserve">CAUSIN Brice                  
b.causin@elogie-siemp.paris   </v>
          </cell>
          <cell r="L112" t="str">
            <v>CANDEIAS SOARES Antonio Manuel
AM.CANDEIAS-SOARES@elogie-siem</v>
          </cell>
          <cell r="M112">
            <v>1</v>
          </cell>
          <cell r="N112">
            <v>1</v>
          </cell>
          <cell r="O112">
            <v>8</v>
          </cell>
          <cell r="P112">
            <v>8</v>
          </cell>
          <cell r="Q112">
            <v>1</v>
          </cell>
          <cell r="R112">
            <v>1</v>
          </cell>
          <cell r="S112">
            <v>0</v>
          </cell>
        </row>
        <row r="113">
          <cell r="A113">
            <v>1066</v>
          </cell>
          <cell r="B113" t="str">
            <v>Lot 6</v>
          </cell>
          <cell r="C113" t="str">
            <v>SATURNE</v>
          </cell>
          <cell r="D113" t="str">
            <v>Mono</v>
          </cell>
          <cell r="E113" t="str">
            <v>DT SUD</v>
          </cell>
          <cell r="F113" t="str">
            <v>Agence 75001-75002-75003-75004-75006-75007</v>
          </cell>
          <cell r="G113" t="str">
            <v>29 RUE MICHEL LECOMTE</v>
          </cell>
          <cell r="H113" t="str">
            <v>29 rue michel lecomte</v>
          </cell>
          <cell r="I113">
            <v>75003</v>
          </cell>
          <cell r="J113" t="str">
            <v>PARIS</v>
          </cell>
          <cell r="K113" t="str">
            <v xml:space="preserve">CAUSIN Brice                  
b.causin@elogie-siemp.paris   </v>
          </cell>
          <cell r="L113" t="str">
            <v>CANDEIAS SOARES Antonio Manuel
AM.CANDEIAS-SOARES@elogie-siem</v>
          </cell>
          <cell r="M113">
            <v>1</v>
          </cell>
          <cell r="N113">
            <v>1</v>
          </cell>
          <cell r="O113">
            <v>4</v>
          </cell>
          <cell r="P113">
            <v>8</v>
          </cell>
          <cell r="Q113">
            <v>0</v>
          </cell>
          <cell r="R113">
            <v>1</v>
          </cell>
          <cell r="S113">
            <v>0</v>
          </cell>
        </row>
        <row r="114">
          <cell r="A114">
            <v>1067</v>
          </cell>
          <cell r="B114" t="str">
            <v>Lot 6</v>
          </cell>
          <cell r="C114" t="str">
            <v>SATURNE</v>
          </cell>
          <cell r="D114" t="str">
            <v>Mono</v>
          </cell>
          <cell r="E114" t="str">
            <v>DT SUD</v>
          </cell>
          <cell r="F114" t="str">
            <v>Agence 75001-75002-75003-75004-75006-75007</v>
          </cell>
          <cell r="G114" t="str">
            <v>12 RUE STE ANASTASE</v>
          </cell>
          <cell r="H114" t="str">
            <v>12 rue ste anastase</v>
          </cell>
          <cell r="I114">
            <v>75003</v>
          </cell>
          <cell r="J114" t="str">
            <v>PARIS</v>
          </cell>
          <cell r="K114" t="str">
            <v xml:space="preserve">CAUSIN Brice                  
b.causin@elogie-siemp.paris   </v>
          </cell>
          <cell r="L114" t="str">
            <v xml:space="preserve">GAFFEZ Mickael                
M.GAFFEZ@elogie-siemp.paris   </v>
          </cell>
          <cell r="M114">
            <v>1</v>
          </cell>
          <cell r="N114">
            <v>1</v>
          </cell>
          <cell r="O114">
            <v>4</v>
          </cell>
          <cell r="P114">
            <v>5</v>
          </cell>
          <cell r="Q114">
            <v>0</v>
          </cell>
          <cell r="R114">
            <v>1</v>
          </cell>
          <cell r="S114">
            <v>0</v>
          </cell>
        </row>
        <row r="115">
          <cell r="A115">
            <v>1068</v>
          </cell>
          <cell r="B115" t="str">
            <v>Lot 6</v>
          </cell>
          <cell r="C115" t="str">
            <v>SATURNE</v>
          </cell>
          <cell r="D115" t="str">
            <v>Mono</v>
          </cell>
          <cell r="E115" t="str">
            <v>DT SUD</v>
          </cell>
          <cell r="F115" t="str">
            <v>Agence 75001-75002-75003-75004-75006-75007</v>
          </cell>
          <cell r="G115" t="str">
            <v>4 RUE DES OISEAUX</v>
          </cell>
          <cell r="H115" t="str">
            <v>4 rue des oiseaux</v>
          </cell>
          <cell r="I115">
            <v>75003</v>
          </cell>
          <cell r="J115" t="str">
            <v>PARIS</v>
          </cell>
          <cell r="K115" t="str">
            <v xml:space="preserve">CAUSIN Brice                  
b.causin@elogie-siemp.paris   </v>
          </cell>
          <cell r="L115" t="str">
            <v xml:space="preserve">GAFFEZ Mickael                
M.GAFFEZ@elogie-siemp.paris   </v>
          </cell>
          <cell r="M115">
            <v>1</v>
          </cell>
          <cell r="N115">
            <v>1</v>
          </cell>
          <cell r="O115">
            <v>5</v>
          </cell>
          <cell r="P115">
            <v>23</v>
          </cell>
          <cell r="Q115">
            <v>0</v>
          </cell>
          <cell r="R115">
            <v>1</v>
          </cell>
          <cell r="S115">
            <v>0</v>
          </cell>
        </row>
        <row r="116">
          <cell r="A116">
            <v>1069</v>
          </cell>
          <cell r="B116" t="str">
            <v>Lot 6</v>
          </cell>
          <cell r="C116" t="str">
            <v>SATURNE</v>
          </cell>
          <cell r="D116" t="str">
            <v>Mono</v>
          </cell>
          <cell r="E116" t="str">
            <v>DT SUD</v>
          </cell>
          <cell r="F116" t="str">
            <v>Agence 75001-75002-75003-75004-75006-75007</v>
          </cell>
          <cell r="G116" t="str">
            <v>34 RUE DU GRENIERS SAINT LAZARE</v>
          </cell>
          <cell r="H116" t="str">
            <v>34 rue du grenier saint lazare</v>
          </cell>
          <cell r="I116">
            <v>75003</v>
          </cell>
          <cell r="J116" t="str">
            <v>PARIS</v>
          </cell>
          <cell r="K116" t="str">
            <v xml:space="preserve">CAUSIN Brice                  
b.causin@elogie-siemp.paris   </v>
          </cell>
          <cell r="L116" t="str">
            <v>CANDEIAS SOARES Antonio Manuel
AM.CANDEIAS-SOARES@elogie-siem</v>
          </cell>
          <cell r="M116">
            <v>1</v>
          </cell>
          <cell r="N116">
            <v>1</v>
          </cell>
          <cell r="O116">
            <v>5</v>
          </cell>
          <cell r="P116">
            <v>8</v>
          </cell>
          <cell r="Q116">
            <v>0</v>
          </cell>
          <cell r="R116">
            <v>1</v>
          </cell>
          <cell r="S116">
            <v>0</v>
          </cell>
        </row>
        <row r="117">
          <cell r="A117">
            <v>1070</v>
          </cell>
          <cell r="B117" t="str">
            <v>Lot 6</v>
          </cell>
          <cell r="C117" t="str">
            <v>SATURNE</v>
          </cell>
          <cell r="D117" t="str">
            <v>Mono</v>
          </cell>
          <cell r="E117" t="str">
            <v>DT SUD</v>
          </cell>
          <cell r="F117" t="str">
            <v>Agence 75001-75002-75003-75004-75006-75007</v>
          </cell>
          <cell r="G117" t="str">
            <v>42 RUE CHARLOT</v>
          </cell>
          <cell r="H117" t="str">
            <v>42 rue charlot</v>
          </cell>
          <cell r="I117">
            <v>75003</v>
          </cell>
          <cell r="J117" t="str">
            <v>PARIS</v>
          </cell>
          <cell r="K117" t="str">
            <v xml:space="preserve">CAUSIN Brice                  
b.causin@elogie-siemp.paris   </v>
          </cell>
          <cell r="L117" t="str">
            <v xml:space="preserve">GAFFEZ Mickael                
M.GAFFEZ@elogie-siemp.paris   </v>
          </cell>
          <cell r="M117">
            <v>1</v>
          </cell>
          <cell r="N117">
            <v>1</v>
          </cell>
          <cell r="O117">
            <v>4</v>
          </cell>
          <cell r="P117">
            <v>4</v>
          </cell>
          <cell r="Q117">
            <v>0</v>
          </cell>
          <cell r="R117">
            <v>1</v>
          </cell>
          <cell r="S117">
            <v>0</v>
          </cell>
        </row>
        <row r="118">
          <cell r="A118">
            <v>1071</v>
          </cell>
          <cell r="B118" t="str">
            <v>Lot 6</v>
          </cell>
          <cell r="C118" t="str">
            <v>SATURNE</v>
          </cell>
          <cell r="D118" t="str">
            <v>Mono</v>
          </cell>
          <cell r="E118" t="str">
            <v>DT SUD</v>
          </cell>
          <cell r="F118" t="str">
            <v>Agence 75001-75002-75003-75004-75006-75007</v>
          </cell>
          <cell r="G118" t="str">
            <v>GRAVILLIERS (78)</v>
          </cell>
          <cell r="H118" t="str">
            <v>78 rue des gravilliers</v>
          </cell>
          <cell r="I118">
            <v>75003</v>
          </cell>
          <cell r="J118" t="str">
            <v>PARIS</v>
          </cell>
          <cell r="K118" t="str">
            <v xml:space="preserve">CAUSIN Brice                  
b.causin@elogie-siemp.paris   </v>
          </cell>
          <cell r="L118" t="str">
            <v>Sans gardien</v>
          </cell>
          <cell r="M118">
            <v>1</v>
          </cell>
          <cell r="N118">
            <v>1</v>
          </cell>
          <cell r="O118">
            <v>4</v>
          </cell>
          <cell r="P118">
            <v>4</v>
          </cell>
          <cell r="Q118">
            <v>0</v>
          </cell>
          <cell r="R118">
            <v>1</v>
          </cell>
          <cell r="S118">
            <v>0</v>
          </cell>
        </row>
        <row r="119">
          <cell r="A119">
            <v>1072</v>
          </cell>
          <cell r="B119" t="str">
            <v>Lot 6</v>
          </cell>
          <cell r="C119" t="str">
            <v>SATURNE</v>
          </cell>
          <cell r="D119" t="str">
            <v>Mono</v>
          </cell>
          <cell r="E119" t="str">
            <v>DT SUD</v>
          </cell>
          <cell r="F119" t="str">
            <v>Agence 75001-75002-75003-75004-75006-75007</v>
          </cell>
          <cell r="G119" t="str">
            <v>SAINTE CROIX DE LA BRETONNERIE</v>
          </cell>
          <cell r="H119" t="str">
            <v>13 square ste crx la bretonnerie</v>
          </cell>
          <cell r="I119">
            <v>75004</v>
          </cell>
          <cell r="J119" t="str">
            <v>PARIS</v>
          </cell>
          <cell r="K119" t="str">
            <v xml:space="preserve">CAUSIN Brice                  
b.causin@elogie-siemp.paris   </v>
          </cell>
          <cell r="L119" t="str">
            <v>Sans gardien</v>
          </cell>
          <cell r="M119">
            <v>1</v>
          </cell>
          <cell r="N119">
            <v>1</v>
          </cell>
          <cell r="O119">
            <v>5</v>
          </cell>
          <cell r="P119">
            <v>11</v>
          </cell>
          <cell r="Q119">
            <v>0</v>
          </cell>
          <cell r="R119">
            <v>1</v>
          </cell>
          <cell r="S119">
            <v>0</v>
          </cell>
        </row>
        <row r="120">
          <cell r="A120">
            <v>1073</v>
          </cell>
          <cell r="B120" t="str">
            <v>Lot 6</v>
          </cell>
          <cell r="C120" t="str">
            <v>SATURNE</v>
          </cell>
          <cell r="D120" t="str">
            <v>Mono</v>
          </cell>
          <cell r="E120" t="str">
            <v>DT SUD</v>
          </cell>
          <cell r="F120" t="str">
            <v>Agence 75001-75002-75003-75004-75006-75007</v>
          </cell>
          <cell r="G120" t="str">
            <v>7 RUE DU CLOITRE SAINT MERRI</v>
          </cell>
          <cell r="H120" t="str">
            <v>7 rue du cloitre saint merri</v>
          </cell>
          <cell r="I120">
            <v>75004</v>
          </cell>
          <cell r="J120" t="str">
            <v>PARIS</v>
          </cell>
          <cell r="K120" t="str">
            <v xml:space="preserve">CAUSIN Brice                  
b.causin@elogie-siemp.paris   </v>
          </cell>
          <cell r="L120" t="str">
            <v>Sans gardien</v>
          </cell>
          <cell r="M120">
            <v>1</v>
          </cell>
          <cell r="N120">
            <v>1</v>
          </cell>
          <cell r="O120">
            <v>3</v>
          </cell>
          <cell r="P120">
            <v>7</v>
          </cell>
          <cell r="Q120">
            <v>0</v>
          </cell>
          <cell r="R120">
            <v>1</v>
          </cell>
          <cell r="S120">
            <v>0</v>
          </cell>
        </row>
        <row r="121">
          <cell r="A121">
            <v>1075</v>
          </cell>
          <cell r="B121" t="str">
            <v>Lot 6</v>
          </cell>
          <cell r="C121" t="str">
            <v>SATURNE</v>
          </cell>
          <cell r="D121" t="str">
            <v>Mono</v>
          </cell>
          <cell r="E121" t="str">
            <v>DT SUD</v>
          </cell>
          <cell r="F121" t="str">
            <v>Agence 75001-75002-75003-75004-75006-75007</v>
          </cell>
          <cell r="G121" t="str">
            <v>131/133 RUE SAINT MARTIN</v>
          </cell>
          <cell r="H121" t="str">
            <v>131/133 rue saint martin</v>
          </cell>
          <cell r="I121">
            <v>75004</v>
          </cell>
          <cell r="J121" t="str">
            <v>PARIS</v>
          </cell>
          <cell r="K121" t="str">
            <v xml:space="preserve">CAUSIN Brice                  
b.causin@elogie-siemp.paris   </v>
          </cell>
          <cell r="L121" t="str">
            <v>Sans gardien</v>
          </cell>
          <cell r="M121">
            <v>1</v>
          </cell>
          <cell r="N121">
            <v>1</v>
          </cell>
          <cell r="O121">
            <v>5</v>
          </cell>
          <cell r="P121">
            <v>12</v>
          </cell>
          <cell r="Q121">
            <v>1</v>
          </cell>
          <cell r="R121">
            <v>1</v>
          </cell>
          <cell r="S121">
            <v>0</v>
          </cell>
        </row>
        <row r="122">
          <cell r="A122">
            <v>1076</v>
          </cell>
          <cell r="B122" t="str">
            <v>Lot 6</v>
          </cell>
          <cell r="C122" t="str">
            <v>SATURNE</v>
          </cell>
          <cell r="D122" t="str">
            <v>Mono</v>
          </cell>
          <cell r="E122" t="str">
            <v>DT SUD</v>
          </cell>
          <cell r="F122" t="str">
            <v>Agence 75001-75002-75003-75004-75006-75007</v>
          </cell>
          <cell r="G122" t="str">
            <v>2 HOSPIT. ST GERVAIS-46 ROSIER</v>
          </cell>
          <cell r="H122" t="str">
            <v>2 rue des hospit. st-gervais-46 rosiers</v>
          </cell>
          <cell r="I122">
            <v>75004</v>
          </cell>
          <cell r="J122" t="str">
            <v>PARIS</v>
          </cell>
          <cell r="K122" t="str">
            <v xml:space="preserve">CAUSIN Brice                  
b.causin@elogie-siemp.paris   </v>
          </cell>
          <cell r="L122" t="str">
            <v>Sans gardien</v>
          </cell>
          <cell r="M122">
            <v>2</v>
          </cell>
          <cell r="N122">
            <v>2</v>
          </cell>
          <cell r="O122" t="str">
            <v>2+3</v>
          </cell>
          <cell r="P122">
            <v>6</v>
          </cell>
          <cell r="Q122">
            <v>0</v>
          </cell>
          <cell r="R122">
            <v>1</v>
          </cell>
          <cell r="S122">
            <v>0</v>
          </cell>
        </row>
        <row r="123">
          <cell r="A123">
            <v>1077</v>
          </cell>
          <cell r="B123" t="str">
            <v>Lot 6</v>
          </cell>
          <cell r="C123" t="str">
            <v>SATURNE</v>
          </cell>
          <cell r="D123" t="str">
            <v>Mono</v>
          </cell>
          <cell r="E123" t="str">
            <v>DT SUD</v>
          </cell>
          <cell r="F123" t="str">
            <v>Agence 75001-75002-75003-75004-75006-75007</v>
          </cell>
          <cell r="G123" t="str">
            <v>9 RUE DU RENARD</v>
          </cell>
          <cell r="H123" t="str">
            <v>9 rue du renard</v>
          </cell>
          <cell r="I123">
            <v>75004</v>
          </cell>
          <cell r="J123" t="str">
            <v>PARIS</v>
          </cell>
          <cell r="K123" t="str">
            <v xml:space="preserve">CAUSIN Brice                  
b.causin@elogie-siemp.paris   </v>
          </cell>
          <cell r="L123" t="str">
            <v>Sans gardien</v>
          </cell>
          <cell r="M123">
            <v>1</v>
          </cell>
          <cell r="N123">
            <v>1</v>
          </cell>
          <cell r="O123">
            <v>5</v>
          </cell>
          <cell r="P123">
            <v>8</v>
          </cell>
          <cell r="Q123">
            <v>0</v>
          </cell>
          <cell r="R123">
            <v>1</v>
          </cell>
          <cell r="S123">
            <v>0</v>
          </cell>
        </row>
        <row r="124">
          <cell r="A124">
            <v>1078</v>
          </cell>
          <cell r="B124" t="str">
            <v>Lot 6</v>
          </cell>
          <cell r="C124" t="str">
            <v>SATURNE</v>
          </cell>
          <cell r="D124" t="str">
            <v>Mono</v>
          </cell>
          <cell r="E124" t="str">
            <v>DT SUD</v>
          </cell>
          <cell r="F124" t="str">
            <v>Agence 75001-75002-75003-75004-75006-75007</v>
          </cell>
          <cell r="G124" t="str">
            <v>9 RUE SIMON LEFRANC</v>
          </cell>
          <cell r="H124" t="str">
            <v>9 rue simon lefranc</v>
          </cell>
          <cell r="I124">
            <v>75004</v>
          </cell>
          <cell r="J124" t="str">
            <v>PARIS</v>
          </cell>
          <cell r="K124" t="str">
            <v xml:space="preserve">CAUSIN Brice                  
b.causin@elogie-siemp.paris   </v>
          </cell>
          <cell r="L124" t="str">
            <v>Sans gardien</v>
          </cell>
          <cell r="M124">
            <v>2</v>
          </cell>
          <cell r="N124">
            <v>2</v>
          </cell>
          <cell r="O124" t="str">
            <v>3+3</v>
          </cell>
          <cell r="P124">
            <v>15</v>
          </cell>
          <cell r="Q124">
            <v>1</v>
          </cell>
          <cell r="R124">
            <v>1</v>
          </cell>
          <cell r="S124">
            <v>0</v>
          </cell>
        </row>
        <row r="125">
          <cell r="A125">
            <v>1079</v>
          </cell>
          <cell r="B125" t="str">
            <v>Lot 6</v>
          </cell>
          <cell r="C125" t="str">
            <v>SATURNE</v>
          </cell>
          <cell r="D125" t="str">
            <v>Mono</v>
          </cell>
          <cell r="E125" t="str">
            <v>DT SUD</v>
          </cell>
          <cell r="F125" t="str">
            <v>Agence 75001-75002-75003-75004-75006-75007</v>
          </cell>
          <cell r="G125" t="str">
            <v>87 RUE SAINT MARTIN</v>
          </cell>
          <cell r="H125" t="str">
            <v>87 rue saint martin</v>
          </cell>
          <cell r="I125">
            <v>75004</v>
          </cell>
          <cell r="J125" t="str">
            <v>PARIS</v>
          </cell>
          <cell r="K125" t="str">
            <v xml:space="preserve">CAUSIN Brice                  
b.causin@elogie-siemp.paris   </v>
          </cell>
          <cell r="L125" t="str">
            <v>Sans gardien</v>
          </cell>
          <cell r="M125">
            <v>1</v>
          </cell>
          <cell r="N125">
            <v>1</v>
          </cell>
          <cell r="O125">
            <v>6</v>
          </cell>
          <cell r="P125">
            <v>6</v>
          </cell>
          <cell r="Q125">
            <v>1</v>
          </cell>
          <cell r="R125">
            <v>1</v>
          </cell>
          <cell r="S125">
            <v>0</v>
          </cell>
        </row>
        <row r="126">
          <cell r="A126">
            <v>1080</v>
          </cell>
          <cell r="B126" t="str">
            <v>Lot 6</v>
          </cell>
          <cell r="C126" t="str">
            <v>SATURNE</v>
          </cell>
          <cell r="D126" t="str">
            <v>Mono</v>
          </cell>
          <cell r="E126" t="str">
            <v>DT SUD</v>
          </cell>
          <cell r="F126" t="str">
            <v>Agence 75001-75002-75003-75004-75006-75007</v>
          </cell>
          <cell r="G126" t="str">
            <v>5 RUE DES DEUX PONTS</v>
          </cell>
          <cell r="H126" t="str">
            <v>5 rue des deux ponts</v>
          </cell>
          <cell r="I126">
            <v>75004</v>
          </cell>
          <cell r="J126" t="str">
            <v>PARIS</v>
          </cell>
          <cell r="K126" t="str">
            <v xml:space="preserve">CAUSIN Brice                  
b.causin@elogie-siemp.paris   </v>
          </cell>
          <cell r="L126" t="str">
            <v>Sans gardien</v>
          </cell>
          <cell r="M126">
            <v>1</v>
          </cell>
          <cell r="N126">
            <v>1</v>
          </cell>
          <cell r="O126">
            <v>4</v>
          </cell>
          <cell r="P126">
            <v>16</v>
          </cell>
          <cell r="Q126">
            <v>0</v>
          </cell>
          <cell r="R126">
            <v>1</v>
          </cell>
          <cell r="S126">
            <v>0</v>
          </cell>
        </row>
        <row r="127">
          <cell r="A127">
            <v>1081</v>
          </cell>
          <cell r="B127" t="str">
            <v>Lot 6</v>
          </cell>
          <cell r="C127" t="str">
            <v>SATURNE</v>
          </cell>
          <cell r="D127" t="str">
            <v>Mono</v>
          </cell>
          <cell r="E127" t="str">
            <v>DT SUD</v>
          </cell>
          <cell r="F127" t="str">
            <v>Agence 75001-75002-75003-75004-75006-75007</v>
          </cell>
          <cell r="G127" t="str">
            <v>33 RUE QUINCAMPOIX</v>
          </cell>
          <cell r="H127" t="str">
            <v>33 rue quincampoix</v>
          </cell>
          <cell r="I127">
            <v>75004</v>
          </cell>
          <cell r="J127" t="str">
            <v>PARIS</v>
          </cell>
          <cell r="K127" t="str">
            <v xml:space="preserve">CAUSIN Brice                  
b.causin@elogie-siemp.paris   </v>
          </cell>
          <cell r="L127" t="str">
            <v>Sans gardien</v>
          </cell>
          <cell r="M127">
            <v>1</v>
          </cell>
          <cell r="N127">
            <v>1</v>
          </cell>
          <cell r="O127">
            <v>5</v>
          </cell>
          <cell r="P127">
            <v>15</v>
          </cell>
          <cell r="Q127">
            <v>1</v>
          </cell>
          <cell r="R127">
            <v>1</v>
          </cell>
          <cell r="S127">
            <v>0</v>
          </cell>
        </row>
        <row r="128">
          <cell r="A128">
            <v>1082</v>
          </cell>
          <cell r="B128" t="str">
            <v>Lot 6</v>
          </cell>
          <cell r="C128" t="str">
            <v>SATURNE</v>
          </cell>
          <cell r="D128" t="str">
            <v>Mono</v>
          </cell>
          <cell r="E128" t="str">
            <v>DT SUD</v>
          </cell>
          <cell r="F128" t="str">
            <v>Agence 75001-75002-75003-75004-75006-75007</v>
          </cell>
          <cell r="G128" t="str">
            <v>20 RUE DU CLOITRE SAINT MERRI</v>
          </cell>
          <cell r="H128" t="str">
            <v>20 rue du cloitre saint merri</v>
          </cell>
          <cell r="I128">
            <v>75004</v>
          </cell>
          <cell r="J128" t="str">
            <v>PARIS</v>
          </cell>
          <cell r="K128" t="str">
            <v xml:space="preserve">CAUSIN Brice                  
b.causin@elogie-siemp.paris   </v>
          </cell>
          <cell r="L128" t="str">
            <v>Sans gardien</v>
          </cell>
          <cell r="M128">
            <v>1</v>
          </cell>
          <cell r="N128">
            <v>1</v>
          </cell>
          <cell r="O128">
            <v>4</v>
          </cell>
          <cell r="P128">
            <v>17</v>
          </cell>
          <cell r="Q128">
            <v>0</v>
          </cell>
          <cell r="R128">
            <v>1</v>
          </cell>
          <cell r="S128">
            <v>0</v>
          </cell>
        </row>
        <row r="129">
          <cell r="A129">
            <v>1083</v>
          </cell>
          <cell r="B129" t="str">
            <v>Lot 6</v>
          </cell>
          <cell r="C129" t="str">
            <v>SATURNE</v>
          </cell>
          <cell r="D129" t="str">
            <v>Mono</v>
          </cell>
          <cell r="E129" t="str">
            <v>DT SUD</v>
          </cell>
          <cell r="F129" t="str">
            <v>Agence 75001-75002-75003-75004-75006-75007</v>
          </cell>
          <cell r="G129" t="str">
            <v>62 RUE DE LA VERRERIE</v>
          </cell>
          <cell r="H129" t="str">
            <v>62 rue de la verrerie</v>
          </cell>
          <cell r="I129">
            <v>75004</v>
          </cell>
          <cell r="J129" t="str">
            <v>PARIS</v>
          </cell>
          <cell r="K129" t="str">
            <v xml:space="preserve">CAUSIN Brice                  
b.causin@elogie-siemp.paris   </v>
          </cell>
          <cell r="L129" t="str">
            <v>Sans gardien</v>
          </cell>
          <cell r="M129">
            <v>1</v>
          </cell>
          <cell r="N129">
            <v>1</v>
          </cell>
          <cell r="O129">
            <v>6</v>
          </cell>
          <cell r="P129">
            <v>9</v>
          </cell>
          <cell r="Q129">
            <v>0</v>
          </cell>
          <cell r="R129">
            <v>1</v>
          </cell>
          <cell r="S129">
            <v>0</v>
          </cell>
        </row>
        <row r="130">
          <cell r="A130">
            <v>1084</v>
          </cell>
          <cell r="B130" t="str">
            <v>Lot 6</v>
          </cell>
          <cell r="C130" t="str">
            <v>SATURNE</v>
          </cell>
          <cell r="D130" t="str">
            <v>Mono</v>
          </cell>
          <cell r="E130" t="str">
            <v>DT SUD</v>
          </cell>
          <cell r="F130" t="str">
            <v>Agence 75001-75002-75003-75004-75006-75007</v>
          </cell>
          <cell r="G130" t="str">
            <v>35 RUE QUINCAMPOIX</v>
          </cell>
          <cell r="H130" t="str">
            <v>35 rue quincampoix</v>
          </cell>
          <cell r="I130">
            <v>75004</v>
          </cell>
          <cell r="J130" t="str">
            <v>PARIS</v>
          </cell>
          <cell r="K130" t="str">
            <v xml:space="preserve">CAUSIN Brice                  
b.causin@elogie-siemp.paris   </v>
          </cell>
          <cell r="L130" t="str">
            <v>Sans gardien</v>
          </cell>
          <cell r="M130">
            <v>1</v>
          </cell>
          <cell r="N130">
            <v>1</v>
          </cell>
          <cell r="O130">
            <v>6</v>
          </cell>
          <cell r="P130">
            <v>21</v>
          </cell>
          <cell r="Q130">
            <v>0</v>
          </cell>
          <cell r="R130">
            <v>1</v>
          </cell>
          <cell r="S130">
            <v>0</v>
          </cell>
        </row>
        <row r="131">
          <cell r="A131">
            <v>1085</v>
          </cell>
          <cell r="B131" t="str">
            <v>Lot 6</v>
          </cell>
          <cell r="C131" t="str">
            <v>SATURNE</v>
          </cell>
          <cell r="D131" t="str">
            <v>Mono</v>
          </cell>
          <cell r="E131" t="str">
            <v>DT SUD</v>
          </cell>
          <cell r="F131" t="str">
            <v>Agence 75001-75002-75003-75004-75006-75007</v>
          </cell>
          <cell r="G131" t="str">
            <v>19 RUE VIEILLE DU TEMPLE</v>
          </cell>
          <cell r="H131" t="str">
            <v>19 rue vieille du temple</v>
          </cell>
          <cell r="I131">
            <v>75004</v>
          </cell>
          <cell r="J131" t="str">
            <v>PARIS</v>
          </cell>
          <cell r="K131" t="str">
            <v xml:space="preserve">CAUSIN Brice                  
b.causin@elogie-siemp.paris   </v>
          </cell>
          <cell r="L131" t="str">
            <v>Sans gardien</v>
          </cell>
          <cell r="M131">
            <v>1</v>
          </cell>
          <cell r="N131">
            <v>2</v>
          </cell>
          <cell r="O131">
            <v>7</v>
          </cell>
          <cell r="P131">
            <v>11</v>
          </cell>
          <cell r="Q131">
            <v>0</v>
          </cell>
          <cell r="R131">
            <v>1</v>
          </cell>
          <cell r="S131">
            <v>0</v>
          </cell>
        </row>
        <row r="132">
          <cell r="A132">
            <v>1086</v>
          </cell>
          <cell r="B132" t="str">
            <v>Lot 6</v>
          </cell>
          <cell r="C132" t="str">
            <v>SATURNE</v>
          </cell>
          <cell r="D132" t="str">
            <v>Mono</v>
          </cell>
          <cell r="E132" t="str">
            <v>DT SUD</v>
          </cell>
          <cell r="F132" t="str">
            <v>Agence 75001-75002-75003-75004-75006-75007</v>
          </cell>
          <cell r="G132" t="str">
            <v>23/25 RUE DES DEUX PONTS</v>
          </cell>
          <cell r="H132" t="str">
            <v>23/25 rue des deux ponts</v>
          </cell>
          <cell r="I132">
            <v>75004</v>
          </cell>
          <cell r="J132" t="str">
            <v>PARIS</v>
          </cell>
          <cell r="K132" t="str">
            <v xml:space="preserve">CAUSIN Brice                  
b.causin@elogie-siemp.paris   </v>
          </cell>
          <cell r="L132" t="str">
            <v>Sans gardien</v>
          </cell>
          <cell r="M132">
            <v>1</v>
          </cell>
          <cell r="N132">
            <v>1</v>
          </cell>
          <cell r="O132">
            <v>4</v>
          </cell>
          <cell r="P132">
            <v>3</v>
          </cell>
          <cell r="Q132">
            <v>0</v>
          </cell>
          <cell r="R132">
            <v>1</v>
          </cell>
          <cell r="S132">
            <v>0</v>
          </cell>
        </row>
        <row r="133">
          <cell r="A133">
            <v>1087</v>
          </cell>
          <cell r="B133" t="str">
            <v>Lot 6</v>
          </cell>
          <cell r="C133" t="str">
            <v>SATURNE</v>
          </cell>
          <cell r="D133" t="str">
            <v>Mono</v>
          </cell>
          <cell r="E133" t="str">
            <v>DT SUD</v>
          </cell>
          <cell r="F133" t="str">
            <v>Agence 75001-75002-75003-75004-75006-75007</v>
          </cell>
          <cell r="G133" t="str">
            <v>117 RUE SAINT MARTIN</v>
          </cell>
          <cell r="H133" t="str">
            <v>117 rue saint martin</v>
          </cell>
          <cell r="I133">
            <v>75004</v>
          </cell>
          <cell r="J133" t="str">
            <v>PARIS</v>
          </cell>
          <cell r="K133" t="str">
            <v xml:space="preserve">CAUSIN Brice                  
b.causin@elogie-siemp.paris   </v>
          </cell>
          <cell r="L133" t="str">
            <v>Sans gardien</v>
          </cell>
          <cell r="M133">
            <v>1</v>
          </cell>
          <cell r="N133">
            <v>1</v>
          </cell>
          <cell r="O133">
            <v>5</v>
          </cell>
          <cell r="P133">
            <v>8</v>
          </cell>
          <cell r="Q133">
            <v>0</v>
          </cell>
          <cell r="R133">
            <v>1</v>
          </cell>
          <cell r="S133">
            <v>0</v>
          </cell>
        </row>
        <row r="134">
          <cell r="A134">
            <v>1088</v>
          </cell>
          <cell r="B134" t="str">
            <v>Lot 6</v>
          </cell>
          <cell r="C134" t="str">
            <v>SATURNE</v>
          </cell>
          <cell r="D134" t="str">
            <v>Mono</v>
          </cell>
          <cell r="E134" t="str">
            <v>DT SUD</v>
          </cell>
          <cell r="F134" t="str">
            <v>Agence 75001-75002-75003-75004-75006-75007</v>
          </cell>
          <cell r="G134" t="str">
            <v>119/121 RUE SAINT MARTIN</v>
          </cell>
          <cell r="H134" t="str">
            <v>119/121 rue saint martin</v>
          </cell>
          <cell r="I134">
            <v>75004</v>
          </cell>
          <cell r="J134" t="str">
            <v>PARIS</v>
          </cell>
          <cell r="K134" t="str">
            <v xml:space="preserve">CAUSIN Brice                  
b.causin@elogie-siemp.paris   </v>
          </cell>
          <cell r="L134" t="str">
            <v>Sans gardien</v>
          </cell>
          <cell r="M134">
            <v>1</v>
          </cell>
          <cell r="N134">
            <v>1</v>
          </cell>
          <cell r="O134">
            <v>5</v>
          </cell>
          <cell r="P134">
            <v>9</v>
          </cell>
          <cell r="Q134">
            <v>0</v>
          </cell>
          <cell r="R134">
            <v>1</v>
          </cell>
          <cell r="S134">
            <v>0</v>
          </cell>
        </row>
        <row r="135">
          <cell r="A135">
            <v>1089</v>
          </cell>
          <cell r="B135" t="str">
            <v>Lot 6</v>
          </cell>
          <cell r="C135" t="str">
            <v>SATURNE</v>
          </cell>
          <cell r="D135" t="str">
            <v>Mono</v>
          </cell>
          <cell r="E135" t="str">
            <v>DT SUD</v>
          </cell>
          <cell r="F135" t="str">
            <v>Agence 75001-75002-75003-75004-75006-75007</v>
          </cell>
          <cell r="G135" t="str">
            <v>123 RUE SAINT MARTIN</v>
          </cell>
          <cell r="H135" t="str">
            <v>123 rue saint martin</v>
          </cell>
          <cell r="I135">
            <v>75004</v>
          </cell>
          <cell r="J135" t="str">
            <v>PARIS</v>
          </cell>
          <cell r="K135" t="str">
            <v xml:space="preserve">CAUSIN Brice                  
b.causin@elogie-siemp.paris   </v>
          </cell>
          <cell r="L135" t="str">
            <v>Sans gardien</v>
          </cell>
          <cell r="M135">
            <v>1</v>
          </cell>
          <cell r="N135">
            <v>1</v>
          </cell>
          <cell r="O135">
            <v>5</v>
          </cell>
          <cell r="P135">
            <v>7</v>
          </cell>
          <cell r="Q135">
            <v>0</v>
          </cell>
          <cell r="R135">
            <v>1</v>
          </cell>
          <cell r="S135">
            <v>0</v>
          </cell>
        </row>
        <row r="136">
          <cell r="A136">
            <v>1090</v>
          </cell>
          <cell r="B136" t="str">
            <v>Lot 6</v>
          </cell>
          <cell r="C136" t="str">
            <v>SATURNE</v>
          </cell>
          <cell r="D136" t="str">
            <v>Mono</v>
          </cell>
          <cell r="E136" t="str">
            <v>DT SUD</v>
          </cell>
          <cell r="F136" t="str">
            <v>Agence 75001-75002-75003-75004-75006-75007</v>
          </cell>
          <cell r="G136" t="str">
            <v>40 RUE QUINCAMPOIX</v>
          </cell>
          <cell r="H136" t="str">
            <v>40 rue quincampoix</v>
          </cell>
          <cell r="I136">
            <v>75004</v>
          </cell>
          <cell r="J136" t="str">
            <v>PARIS</v>
          </cell>
          <cell r="K136" t="str">
            <v xml:space="preserve">CAUSIN Brice                  
b.causin@elogie-siemp.paris   </v>
          </cell>
          <cell r="L136" t="str">
            <v>Sans gardien</v>
          </cell>
          <cell r="M136">
            <v>2</v>
          </cell>
          <cell r="N136">
            <v>2</v>
          </cell>
          <cell r="O136">
            <v>5</v>
          </cell>
          <cell r="P136">
            <v>11</v>
          </cell>
          <cell r="Q136">
            <v>0</v>
          </cell>
          <cell r="R136">
            <v>1</v>
          </cell>
          <cell r="S136">
            <v>0</v>
          </cell>
        </row>
        <row r="137">
          <cell r="A137">
            <v>1091</v>
          </cell>
          <cell r="B137" t="str">
            <v>Lot 6</v>
          </cell>
          <cell r="C137" t="str">
            <v>SATURNE</v>
          </cell>
          <cell r="D137" t="str">
            <v>Mono</v>
          </cell>
          <cell r="E137" t="str">
            <v>DT SUD</v>
          </cell>
          <cell r="F137" t="str">
            <v>Agence 75001-75002-75003-75004-75006-75007</v>
          </cell>
          <cell r="G137" t="str">
            <v>44 RUE QUINCAMPOIX</v>
          </cell>
          <cell r="H137" t="str">
            <v>44 rue quincampoix</v>
          </cell>
          <cell r="I137">
            <v>75004</v>
          </cell>
          <cell r="J137" t="str">
            <v>PARIS</v>
          </cell>
          <cell r="K137" t="str">
            <v xml:space="preserve">CAUSIN Brice                  
b.causin@elogie-siemp.paris   </v>
          </cell>
          <cell r="L137" t="str">
            <v>Sans gardien</v>
          </cell>
          <cell r="M137">
            <v>1</v>
          </cell>
          <cell r="N137">
            <v>1</v>
          </cell>
          <cell r="O137">
            <v>5</v>
          </cell>
          <cell r="P137">
            <v>10</v>
          </cell>
          <cell r="Q137">
            <v>0</v>
          </cell>
          <cell r="R137">
            <v>1</v>
          </cell>
          <cell r="S137">
            <v>0</v>
          </cell>
        </row>
        <row r="138">
          <cell r="A138">
            <v>1092</v>
          </cell>
          <cell r="B138" t="str">
            <v>Lot 6</v>
          </cell>
          <cell r="C138" t="str">
            <v>SATURNE</v>
          </cell>
          <cell r="D138" t="str">
            <v>Mono</v>
          </cell>
          <cell r="E138" t="str">
            <v>DT SUD</v>
          </cell>
          <cell r="F138" t="str">
            <v>Agence 75001-75002-75003-75004-75006-75007</v>
          </cell>
          <cell r="G138" t="str">
            <v>111 RUE SAINT MARTIN</v>
          </cell>
          <cell r="H138" t="str">
            <v>111 rue saint martin</v>
          </cell>
          <cell r="I138">
            <v>75004</v>
          </cell>
          <cell r="J138" t="str">
            <v>PARIS</v>
          </cell>
          <cell r="K138" t="str">
            <v xml:space="preserve">CAUSIN Brice                  
b.causin@elogie-siemp.paris   </v>
          </cell>
          <cell r="L138" t="str">
            <v>Sans gardien</v>
          </cell>
          <cell r="M138">
            <v>1</v>
          </cell>
          <cell r="N138">
            <v>1</v>
          </cell>
          <cell r="O138">
            <v>5</v>
          </cell>
          <cell r="P138">
            <v>5</v>
          </cell>
          <cell r="Q138">
            <v>0</v>
          </cell>
          <cell r="R138">
            <v>1</v>
          </cell>
          <cell r="S138">
            <v>0</v>
          </cell>
        </row>
        <row r="139">
          <cell r="A139">
            <v>1093</v>
          </cell>
          <cell r="B139" t="str">
            <v>Lot 6</v>
          </cell>
          <cell r="C139" t="str">
            <v>SATURNE</v>
          </cell>
          <cell r="D139" t="str">
            <v>Mono</v>
          </cell>
          <cell r="E139" t="str">
            <v>DT SUD</v>
          </cell>
          <cell r="F139" t="str">
            <v>Agence 75001-75002-75003-75004-75006-75007</v>
          </cell>
          <cell r="G139" t="str">
            <v>113 RUE SAINT MARTIN</v>
          </cell>
          <cell r="H139" t="str">
            <v>113 rue saint martin</v>
          </cell>
          <cell r="I139">
            <v>75004</v>
          </cell>
          <cell r="J139" t="str">
            <v>PARIS</v>
          </cell>
          <cell r="K139" t="str">
            <v xml:space="preserve">CAUSIN Brice                  
b.causin@elogie-siemp.paris   </v>
          </cell>
          <cell r="L139" t="str">
            <v>Sans gardien</v>
          </cell>
          <cell r="M139">
            <v>1</v>
          </cell>
          <cell r="N139">
            <v>1</v>
          </cell>
          <cell r="O139">
            <v>5</v>
          </cell>
          <cell r="P139">
            <v>5</v>
          </cell>
          <cell r="Q139">
            <v>0</v>
          </cell>
          <cell r="R139">
            <v>1</v>
          </cell>
          <cell r="S139">
            <v>0</v>
          </cell>
        </row>
        <row r="140">
          <cell r="A140">
            <v>1094</v>
          </cell>
          <cell r="B140" t="str">
            <v>Lot 6</v>
          </cell>
          <cell r="C140" t="str">
            <v>SATURNE</v>
          </cell>
          <cell r="D140" t="str">
            <v>Mono</v>
          </cell>
          <cell r="E140" t="str">
            <v>DT SUD</v>
          </cell>
          <cell r="F140" t="str">
            <v>Agence 75001-75002-75003-75004-75006-75007</v>
          </cell>
          <cell r="G140" t="str">
            <v>6 RUE MORNAY - 2 RUE DE SULLY</v>
          </cell>
          <cell r="H140" t="str">
            <v>6 rue mornay - 2 rue de sully</v>
          </cell>
          <cell r="I140">
            <v>75004</v>
          </cell>
          <cell r="J140" t="str">
            <v>PARIS</v>
          </cell>
          <cell r="K140" t="str">
            <v xml:space="preserve">CAUSIN Brice                  
b.causin@elogie-siemp.paris   </v>
          </cell>
          <cell r="L140" t="str">
            <v>Sans gardien</v>
          </cell>
          <cell r="M140">
            <v>1</v>
          </cell>
          <cell r="N140">
            <v>1</v>
          </cell>
          <cell r="O140">
            <v>3</v>
          </cell>
          <cell r="P140">
            <v>16</v>
          </cell>
          <cell r="Q140">
            <v>0</v>
          </cell>
          <cell r="R140">
            <v>1</v>
          </cell>
          <cell r="S140">
            <v>0</v>
          </cell>
        </row>
        <row r="141">
          <cell r="A141">
            <v>1095</v>
          </cell>
          <cell r="B141" t="str">
            <v>Lot 6</v>
          </cell>
          <cell r="C141" t="str">
            <v>SATURNE</v>
          </cell>
          <cell r="D141" t="str">
            <v>Mono</v>
          </cell>
          <cell r="E141" t="str">
            <v>DT SUD</v>
          </cell>
          <cell r="F141" t="str">
            <v>Agence 75001-75002-75003-75004-75006-75007</v>
          </cell>
          <cell r="G141" t="str">
            <v>58 RUE DE L'HOTEL DE VILLE</v>
          </cell>
          <cell r="H141" t="str">
            <v>58 rue de l'hotel de ville</v>
          </cell>
          <cell r="I141">
            <v>75004</v>
          </cell>
          <cell r="J141" t="str">
            <v>PARIS</v>
          </cell>
          <cell r="K141" t="str">
            <v xml:space="preserve">CAUSIN Brice                  
b.causin@elogie-siemp.paris   </v>
          </cell>
          <cell r="L141" t="str">
            <v>Sans gardien</v>
          </cell>
          <cell r="M141">
            <v>1</v>
          </cell>
          <cell r="N141">
            <v>2</v>
          </cell>
          <cell r="O141">
            <v>5</v>
          </cell>
          <cell r="P141">
            <v>9</v>
          </cell>
          <cell r="Q141">
            <v>0</v>
          </cell>
          <cell r="R141">
            <v>1</v>
          </cell>
          <cell r="S141">
            <v>0</v>
          </cell>
        </row>
        <row r="142">
          <cell r="A142">
            <v>1096</v>
          </cell>
          <cell r="B142" t="str">
            <v>Lot 6</v>
          </cell>
          <cell r="C142" t="str">
            <v>SATURNE</v>
          </cell>
          <cell r="D142" t="str">
            <v>Mono</v>
          </cell>
          <cell r="E142" t="str">
            <v>DT SUD</v>
          </cell>
          <cell r="F142" t="str">
            <v>Agence 75001-75002-75003-75004-75006-75007</v>
          </cell>
          <cell r="G142" t="str">
            <v>38 BOULEVARD HENRI IV</v>
          </cell>
          <cell r="H142" t="str">
            <v>38 boulevard henri iv</v>
          </cell>
          <cell r="I142">
            <v>75004</v>
          </cell>
          <cell r="J142" t="str">
            <v>PARIS</v>
          </cell>
          <cell r="K142" t="str">
            <v xml:space="preserve">CAUSIN Brice                  
b.causin@elogie-siemp.paris   </v>
          </cell>
          <cell r="L142" t="str">
            <v>Sans gardien</v>
          </cell>
          <cell r="M142">
            <v>1</v>
          </cell>
          <cell r="N142">
            <v>1</v>
          </cell>
          <cell r="O142">
            <v>6</v>
          </cell>
          <cell r="P142">
            <v>15</v>
          </cell>
          <cell r="Q142">
            <v>2</v>
          </cell>
          <cell r="R142">
            <v>2</v>
          </cell>
          <cell r="S142">
            <v>0</v>
          </cell>
        </row>
        <row r="143">
          <cell r="A143">
            <v>1097</v>
          </cell>
          <cell r="B143" t="str">
            <v>Lot 6</v>
          </cell>
          <cell r="C143" t="str">
            <v>SATURNE</v>
          </cell>
          <cell r="D143" t="str">
            <v>Mono</v>
          </cell>
          <cell r="E143" t="str">
            <v>DT SUD</v>
          </cell>
          <cell r="F143" t="str">
            <v>Agence 75001-75002-75003-75004-75006-75007</v>
          </cell>
          <cell r="G143" t="str">
            <v>48 RUE FRANCOIS MIRON</v>
          </cell>
          <cell r="H143" t="str">
            <v>48 rue francois miron</v>
          </cell>
          <cell r="I143">
            <v>75004</v>
          </cell>
          <cell r="J143" t="str">
            <v>PARIS</v>
          </cell>
          <cell r="K143" t="str">
            <v xml:space="preserve">CAUSIN Brice                  
b.causin@elogie-siemp.paris   </v>
          </cell>
          <cell r="L143" t="str">
            <v>Sans gardien</v>
          </cell>
          <cell r="M143">
            <v>1</v>
          </cell>
          <cell r="N143">
            <v>1</v>
          </cell>
          <cell r="O143">
            <v>4</v>
          </cell>
          <cell r="P143">
            <v>4</v>
          </cell>
          <cell r="Q143">
            <v>0</v>
          </cell>
          <cell r="R143">
            <v>1</v>
          </cell>
          <cell r="S143">
            <v>0</v>
          </cell>
        </row>
        <row r="144">
          <cell r="A144">
            <v>1100</v>
          </cell>
          <cell r="B144" t="str">
            <v>Lot 7</v>
          </cell>
          <cell r="C144" t="str">
            <v>LSR</v>
          </cell>
          <cell r="D144" t="str">
            <v>Mono</v>
          </cell>
          <cell r="E144" t="str">
            <v>DT SUD</v>
          </cell>
          <cell r="F144" t="str">
            <v>Agence 75005-75012</v>
          </cell>
          <cell r="G144" t="str">
            <v>MOUFFETARD (126)</v>
          </cell>
          <cell r="H144" t="str">
            <v>126 rue mouffetard</v>
          </cell>
          <cell r="I144">
            <v>75005</v>
          </cell>
          <cell r="J144" t="str">
            <v>PARIS</v>
          </cell>
          <cell r="K144" t="str">
            <v xml:space="preserve">LOISON Stève                  
S.LOISON@elogie-siemp.paris   </v>
          </cell>
          <cell r="L144" t="str">
            <v>Sans gardien</v>
          </cell>
          <cell r="M144">
            <v>3</v>
          </cell>
          <cell r="N144">
            <v>1</v>
          </cell>
          <cell r="O144">
            <v>3</v>
          </cell>
          <cell r="P144">
            <v>7</v>
          </cell>
          <cell r="Q144">
            <v>0</v>
          </cell>
          <cell r="R144">
            <v>2</v>
          </cell>
          <cell r="S144">
            <v>0</v>
          </cell>
        </row>
        <row r="145">
          <cell r="A145">
            <v>1101</v>
          </cell>
          <cell r="B145" t="str">
            <v>Lot 7</v>
          </cell>
          <cell r="C145" t="str">
            <v>LSR</v>
          </cell>
          <cell r="D145" t="str">
            <v>Mono</v>
          </cell>
          <cell r="E145" t="str">
            <v>DT SUD</v>
          </cell>
          <cell r="F145" t="str">
            <v>Agence 75005-75012</v>
          </cell>
          <cell r="G145" t="str">
            <v>ARBALETE</v>
          </cell>
          <cell r="H145" t="str">
            <v>1 ter rue de l arbalete</v>
          </cell>
          <cell r="I145">
            <v>75005</v>
          </cell>
          <cell r="J145" t="str">
            <v>PARIS</v>
          </cell>
          <cell r="K145" t="str">
            <v xml:space="preserve">LOISON Stève                  
S.LOISON@elogie-siemp.paris   </v>
          </cell>
          <cell r="L145" t="str">
            <v>Sans gardien</v>
          </cell>
          <cell r="M145">
            <v>1</v>
          </cell>
          <cell r="N145">
            <v>1</v>
          </cell>
          <cell r="O145">
            <v>3</v>
          </cell>
          <cell r="P145">
            <v>4</v>
          </cell>
          <cell r="Q145">
            <v>0</v>
          </cell>
          <cell r="R145">
            <v>1</v>
          </cell>
          <cell r="S145">
            <v>0</v>
          </cell>
        </row>
        <row r="146">
          <cell r="A146">
            <v>1102</v>
          </cell>
          <cell r="B146" t="str">
            <v>Lot 7</v>
          </cell>
          <cell r="C146" t="str">
            <v>LSR</v>
          </cell>
          <cell r="D146" t="str">
            <v>Mono</v>
          </cell>
          <cell r="E146" t="str">
            <v>DT SUD</v>
          </cell>
          <cell r="F146" t="str">
            <v>Agence 75005-75012</v>
          </cell>
          <cell r="G146" t="str">
            <v>LACEPEDE (45/47)</v>
          </cell>
          <cell r="H146" t="str">
            <v>45/47 rue lacepede</v>
          </cell>
          <cell r="I146">
            <v>75005</v>
          </cell>
          <cell r="J146" t="str">
            <v>PARIS</v>
          </cell>
          <cell r="K146" t="str">
            <v xml:space="preserve">LOISON Stève                  
S.LOISON@elogie-siemp.paris   </v>
          </cell>
          <cell r="L146" t="str">
            <v>Sans gardien</v>
          </cell>
          <cell r="M146">
            <v>3</v>
          </cell>
          <cell r="N146">
            <v>5</v>
          </cell>
          <cell r="O146">
            <v>13</v>
          </cell>
          <cell r="P146">
            <v>34</v>
          </cell>
          <cell r="Q146">
            <v>0</v>
          </cell>
          <cell r="R146">
            <v>1</v>
          </cell>
          <cell r="S146">
            <v>0</v>
          </cell>
        </row>
        <row r="147">
          <cell r="A147">
            <v>1103</v>
          </cell>
          <cell r="B147" t="str">
            <v>Lot 7</v>
          </cell>
          <cell r="C147" t="str">
            <v>LSR</v>
          </cell>
          <cell r="D147" t="str">
            <v>Mono</v>
          </cell>
          <cell r="E147" t="str">
            <v>DT SUD</v>
          </cell>
          <cell r="F147" t="str">
            <v>Agence 75005-75012</v>
          </cell>
          <cell r="G147" t="str">
            <v>-</v>
          </cell>
          <cell r="H147" t="str">
            <v>2-6 rue du Haut Pavé</v>
          </cell>
          <cell r="I147">
            <v>75005</v>
          </cell>
          <cell r="J147" t="str">
            <v>PARIS</v>
          </cell>
          <cell r="K147" t="str">
            <v xml:space="preserve">LOISON Stève                  
S.LOISON@elogie-siemp.paris   </v>
          </cell>
          <cell r="L147" t="str">
            <v>Sans gardien</v>
          </cell>
          <cell r="M147">
            <v>2</v>
          </cell>
          <cell r="N147">
            <v>4</v>
          </cell>
          <cell r="O147">
            <v>13</v>
          </cell>
          <cell r="P147">
            <v>24</v>
          </cell>
          <cell r="Q147">
            <v>0</v>
          </cell>
          <cell r="R147">
            <v>1</v>
          </cell>
          <cell r="S147">
            <v>0</v>
          </cell>
        </row>
        <row r="148">
          <cell r="A148">
            <v>1104</v>
          </cell>
          <cell r="B148" t="str">
            <v>Lot 7</v>
          </cell>
          <cell r="C148" t="str">
            <v>LSR</v>
          </cell>
          <cell r="D148" t="str">
            <v>Mono</v>
          </cell>
          <cell r="E148" t="str">
            <v>DT SUD</v>
          </cell>
          <cell r="F148" t="str">
            <v>Agence 75005-75012</v>
          </cell>
          <cell r="G148" t="str">
            <v>-</v>
          </cell>
          <cell r="H148" t="str">
            <v>10 rue Maître Albert</v>
          </cell>
          <cell r="I148">
            <v>75005</v>
          </cell>
          <cell r="J148" t="str">
            <v>PARIS</v>
          </cell>
          <cell r="K148" t="str">
            <v xml:space="preserve">LOISON Stève                  
S.LOISON@elogie-siemp.paris   </v>
          </cell>
          <cell r="L148" t="str">
            <v>Sans gardien</v>
          </cell>
          <cell r="M148">
            <v>2</v>
          </cell>
          <cell r="N148">
            <v>2</v>
          </cell>
          <cell r="O148">
            <v>8</v>
          </cell>
          <cell r="P148">
            <v>14</v>
          </cell>
          <cell r="Q148">
            <v>0</v>
          </cell>
          <cell r="R148">
            <v>1</v>
          </cell>
          <cell r="S148">
            <v>0</v>
          </cell>
        </row>
        <row r="149">
          <cell r="A149">
            <v>1105</v>
          </cell>
          <cell r="B149" t="str">
            <v>Lot 7</v>
          </cell>
          <cell r="C149" t="str">
            <v>LSR</v>
          </cell>
          <cell r="D149" t="str">
            <v>Mono</v>
          </cell>
          <cell r="E149" t="str">
            <v>DT SUD</v>
          </cell>
          <cell r="F149" t="str">
            <v>Agence 75005-75012</v>
          </cell>
          <cell r="G149" t="str">
            <v>COLLEGIALE</v>
          </cell>
          <cell r="H149" t="str">
            <v>19 rue de la collegiale</v>
          </cell>
          <cell r="I149">
            <v>75005</v>
          </cell>
          <cell r="J149" t="str">
            <v>PARIS</v>
          </cell>
          <cell r="K149" t="str">
            <v xml:space="preserve">LOISON Stève                  
S.LOISON@elogie-siemp.paris   </v>
          </cell>
          <cell r="L149" t="str">
            <v>Sans gardien</v>
          </cell>
          <cell r="M149">
            <v>1</v>
          </cell>
          <cell r="N149">
            <v>1</v>
          </cell>
          <cell r="O149">
            <v>6</v>
          </cell>
          <cell r="P149">
            <v>7</v>
          </cell>
          <cell r="Q149">
            <v>0</v>
          </cell>
          <cell r="R149">
            <v>1</v>
          </cell>
          <cell r="S149">
            <v>0</v>
          </cell>
        </row>
        <row r="150">
          <cell r="A150">
            <v>1106</v>
          </cell>
          <cell r="B150" t="str">
            <v>Lot 7</v>
          </cell>
          <cell r="C150" t="str">
            <v>LSR</v>
          </cell>
          <cell r="D150" t="str">
            <v>Copro</v>
          </cell>
          <cell r="E150" t="str">
            <v>DT SUD</v>
          </cell>
          <cell r="F150" t="str">
            <v>Agence 75005-75012</v>
          </cell>
          <cell r="G150" t="str">
            <v>7 PASSAGE DES PATRIARCHES</v>
          </cell>
          <cell r="H150" t="str">
            <v>7 passage des patriarches</v>
          </cell>
          <cell r="I150">
            <v>75005</v>
          </cell>
          <cell r="J150" t="str">
            <v>PARIS</v>
          </cell>
          <cell r="K150" t="str">
            <v xml:space="preserve">LOISON Stève                  
S.LOISON@elogie-siemp.paris   </v>
          </cell>
          <cell r="L150" t="str">
            <v>Sans gardien</v>
          </cell>
          <cell r="M150">
            <v>1</v>
          </cell>
          <cell r="N150">
            <v>1</v>
          </cell>
          <cell r="O150">
            <v>3</v>
          </cell>
          <cell r="P150">
            <v>11</v>
          </cell>
          <cell r="Q150">
            <v>0</v>
          </cell>
          <cell r="R150">
            <v>1</v>
          </cell>
          <cell r="S150">
            <v>0</v>
          </cell>
        </row>
        <row r="151">
          <cell r="A151">
            <v>1109</v>
          </cell>
          <cell r="B151" t="str">
            <v>Lot 6</v>
          </cell>
          <cell r="C151" t="str">
            <v>SATURNE</v>
          </cell>
          <cell r="D151" t="str">
            <v>Mono</v>
          </cell>
          <cell r="E151" t="str">
            <v>DT SUD</v>
          </cell>
          <cell r="F151" t="str">
            <v>Agence 75001-75002-75003-75004-75006-75007</v>
          </cell>
          <cell r="G151" t="str">
            <v>NEVERS</v>
          </cell>
          <cell r="H151" t="str">
            <v>22-24 rue de Nevers</v>
          </cell>
          <cell r="I151">
            <v>75006</v>
          </cell>
          <cell r="J151" t="str">
            <v>PARIS</v>
          </cell>
          <cell r="K151" t="str">
            <v xml:space="preserve">FILY Christelle               
C.FILY@elogie-siemp.paris     </v>
          </cell>
          <cell r="L151" t="str">
            <v>Sans gardien</v>
          </cell>
          <cell r="M151">
            <v>1</v>
          </cell>
          <cell r="N151">
            <v>2</v>
          </cell>
          <cell r="O151">
            <v>4</v>
          </cell>
          <cell r="P151">
            <v>19</v>
          </cell>
          <cell r="Q151">
            <v>0</v>
          </cell>
          <cell r="R151">
            <v>1</v>
          </cell>
          <cell r="S151">
            <v>0</v>
          </cell>
        </row>
        <row r="152">
          <cell r="A152">
            <v>1110</v>
          </cell>
          <cell r="B152" t="str">
            <v>Lot 6</v>
          </cell>
          <cell r="C152" t="str">
            <v>SATURNE</v>
          </cell>
          <cell r="D152" t="str">
            <v>Mono</v>
          </cell>
          <cell r="E152" t="str">
            <v>DT SUD</v>
          </cell>
          <cell r="F152" t="str">
            <v>Agence 75001-75002-75003-75004-75006-75007</v>
          </cell>
          <cell r="G152" t="str">
            <v>VISCONTI</v>
          </cell>
          <cell r="H152" t="str">
            <v>17/19 rue visconti</v>
          </cell>
          <cell r="I152">
            <v>75006</v>
          </cell>
          <cell r="J152" t="str">
            <v>PARIS</v>
          </cell>
          <cell r="K152" t="str">
            <v>AUZANNEAU Alexandre           
A.AUZANNEAU@elogie-siemp.paris</v>
          </cell>
          <cell r="L152" t="str">
            <v>Sans gardien</v>
          </cell>
          <cell r="M152">
            <v>2</v>
          </cell>
          <cell r="N152">
            <v>2</v>
          </cell>
          <cell r="O152">
            <v>5</v>
          </cell>
          <cell r="P152">
            <v>7</v>
          </cell>
          <cell r="Q152">
            <v>0</v>
          </cell>
          <cell r="R152">
            <v>1</v>
          </cell>
          <cell r="S152">
            <v>0</v>
          </cell>
        </row>
        <row r="153">
          <cell r="A153">
            <v>1111</v>
          </cell>
          <cell r="B153" t="str">
            <v>Lot 6</v>
          </cell>
          <cell r="C153" t="str">
            <v>SATURNE</v>
          </cell>
          <cell r="D153" t="str">
            <v>Mono</v>
          </cell>
          <cell r="E153" t="str">
            <v>DT SUD</v>
          </cell>
          <cell r="F153" t="str">
            <v>Agence 75001-75002-75003-75004-75006-75007</v>
          </cell>
          <cell r="G153" t="str">
            <v>SEINE</v>
          </cell>
          <cell r="H153" t="str">
            <v>17 rue de seine</v>
          </cell>
          <cell r="I153">
            <v>75006</v>
          </cell>
          <cell r="J153" t="str">
            <v>PARIS</v>
          </cell>
          <cell r="K153" t="str">
            <v xml:space="preserve">FILY Christelle               
C.FILY@elogie-siemp.paris     </v>
          </cell>
          <cell r="L153" t="str">
            <v>Sans gardien</v>
          </cell>
          <cell r="M153">
            <v>1</v>
          </cell>
          <cell r="N153">
            <v>1</v>
          </cell>
          <cell r="O153">
            <v>3</v>
          </cell>
          <cell r="P153">
            <v>6</v>
          </cell>
          <cell r="Q153">
            <v>0</v>
          </cell>
          <cell r="R153">
            <v>1</v>
          </cell>
          <cell r="S153">
            <v>0</v>
          </cell>
        </row>
        <row r="154">
          <cell r="A154">
            <v>1112</v>
          </cell>
          <cell r="B154" t="str">
            <v>Lot 6</v>
          </cell>
          <cell r="C154" t="str">
            <v>SATURNE</v>
          </cell>
          <cell r="D154" t="str">
            <v>Mono</v>
          </cell>
          <cell r="E154" t="str">
            <v>DT SUD</v>
          </cell>
          <cell r="F154" t="str">
            <v>Agence 75001-75002-75003-75004-75006-75007</v>
          </cell>
          <cell r="G154" t="str">
            <v>17 RUE DU FOUR/RUE PRINCESSE</v>
          </cell>
          <cell r="H154" t="str">
            <v>17 rue du four/ 1/3 rue princesse</v>
          </cell>
          <cell r="I154">
            <v>75006</v>
          </cell>
          <cell r="J154" t="str">
            <v>PARIS</v>
          </cell>
          <cell r="K154" t="str">
            <v xml:space="preserve">FILY Christelle               
C.FILY@elogie-siemp.paris     </v>
          </cell>
          <cell r="L154" t="str">
            <v>Sans gardien</v>
          </cell>
          <cell r="M154">
            <v>1</v>
          </cell>
          <cell r="N154">
            <v>1</v>
          </cell>
          <cell r="O154">
            <v>5</v>
          </cell>
          <cell r="P154">
            <v>15</v>
          </cell>
          <cell r="Q154">
            <v>1</v>
          </cell>
          <cell r="R154">
            <v>1</v>
          </cell>
          <cell r="S154">
            <v>0</v>
          </cell>
        </row>
        <row r="155">
          <cell r="A155">
            <v>1113</v>
          </cell>
          <cell r="B155" t="str">
            <v>Lot 6</v>
          </cell>
          <cell r="C155" t="str">
            <v>SATURNE</v>
          </cell>
          <cell r="D155" t="str">
            <v>Mono</v>
          </cell>
          <cell r="E155" t="str">
            <v>DT SUD</v>
          </cell>
          <cell r="F155" t="str">
            <v>Agence 75001-75002-75003-75004-75006-75007</v>
          </cell>
          <cell r="G155" t="str">
            <v>VANEAU</v>
          </cell>
          <cell r="H155" t="str">
            <v>58 rue vaneau</v>
          </cell>
          <cell r="I155">
            <v>75007</v>
          </cell>
          <cell r="J155" t="str">
            <v>PARIS</v>
          </cell>
          <cell r="K155" t="str">
            <v xml:space="preserve">FILY Christelle               
C.FILY@elogie-siemp.paris     </v>
          </cell>
          <cell r="L155" t="str">
            <v>Sans gardien</v>
          </cell>
          <cell r="M155">
            <v>1</v>
          </cell>
          <cell r="N155">
            <v>1</v>
          </cell>
          <cell r="O155">
            <v>4</v>
          </cell>
          <cell r="P155">
            <v>10</v>
          </cell>
          <cell r="Q155">
            <v>1</v>
          </cell>
          <cell r="R155">
            <v>1</v>
          </cell>
          <cell r="S155">
            <v>10</v>
          </cell>
        </row>
        <row r="156">
          <cell r="A156">
            <v>1114</v>
          </cell>
          <cell r="B156" t="str">
            <v>Lot 6</v>
          </cell>
          <cell r="C156" t="str">
            <v>SATURNE</v>
          </cell>
          <cell r="D156" t="str">
            <v>Mono</v>
          </cell>
          <cell r="E156" t="str">
            <v>DT SUD</v>
          </cell>
          <cell r="F156" t="str">
            <v>Agence 75001-75002-75003-75004-75006-75007</v>
          </cell>
          <cell r="G156" t="str">
            <v>96 RUE DE SEVRES</v>
          </cell>
          <cell r="H156" t="str">
            <v>96 rue de sevres</v>
          </cell>
          <cell r="I156">
            <v>75007</v>
          </cell>
          <cell r="J156" t="str">
            <v>PARIS</v>
          </cell>
          <cell r="K156" t="str">
            <v>AUZANNEAU Alexandre           
A.AUZANNEAU@elogie-siemp.paris</v>
          </cell>
          <cell r="L156" t="str">
            <v>Sans gardien</v>
          </cell>
          <cell r="M156">
            <v>1</v>
          </cell>
          <cell r="N156">
            <v>1</v>
          </cell>
          <cell r="O156">
            <v>4</v>
          </cell>
          <cell r="P156">
            <v>6</v>
          </cell>
          <cell r="Q156">
            <v>0</v>
          </cell>
          <cell r="R156">
            <v>1</v>
          </cell>
          <cell r="S156">
            <v>0</v>
          </cell>
        </row>
        <row r="157">
          <cell r="A157">
            <v>1115</v>
          </cell>
          <cell r="B157" t="str">
            <v>Lot 6</v>
          </cell>
          <cell r="C157" t="str">
            <v>SATURNE</v>
          </cell>
          <cell r="D157" t="str">
            <v>Mono</v>
          </cell>
          <cell r="E157" t="str">
            <v>DT SUD</v>
          </cell>
          <cell r="F157" t="str">
            <v>Agence 75001-75002-75003-75004-75006-75007</v>
          </cell>
          <cell r="G157" t="str">
            <v>64 VARENNE</v>
          </cell>
          <cell r="H157" t="str">
            <v>64 rue de varennes</v>
          </cell>
          <cell r="I157">
            <v>75007</v>
          </cell>
          <cell r="J157" t="str">
            <v>PARIS</v>
          </cell>
          <cell r="K157" t="str">
            <v xml:space="preserve">FILY Christelle               
C.FILY@elogie-siemp.paris     </v>
          </cell>
          <cell r="L157" t="str">
            <v>Sans gardien</v>
          </cell>
          <cell r="M157">
            <v>1</v>
          </cell>
          <cell r="N157">
            <v>1</v>
          </cell>
          <cell r="O157">
            <v>6</v>
          </cell>
          <cell r="P157">
            <v>9</v>
          </cell>
          <cell r="Q157">
            <v>1</v>
          </cell>
          <cell r="R157">
            <v>1</v>
          </cell>
          <cell r="S157">
            <v>0</v>
          </cell>
        </row>
        <row r="158">
          <cell r="A158">
            <v>1116</v>
          </cell>
          <cell r="B158" t="str">
            <v>Lot 4</v>
          </cell>
          <cell r="C158" t="str">
            <v>SATURNE</v>
          </cell>
          <cell r="D158" t="str">
            <v>Mono</v>
          </cell>
          <cell r="E158" t="str">
            <v>DT NORD</v>
          </cell>
          <cell r="F158" t="str">
            <v>Agence 75008-75009-75019</v>
          </cell>
          <cell r="G158" t="str">
            <v>BIENFAISANCE</v>
          </cell>
          <cell r="H158" t="str">
            <v>40/42 rue de la bienfaisance</v>
          </cell>
          <cell r="I158">
            <v>75008</v>
          </cell>
          <cell r="J158" t="str">
            <v>PARIS</v>
          </cell>
          <cell r="K158" t="str">
            <v>AUZANNEAU Alexandre           
A.AUZANNEAU@elogie-siemp.paris</v>
          </cell>
          <cell r="L158" t="str">
            <v xml:space="preserve">AFFORTIT Martine              
M.AFFORTIT@elogie-siemp.paris </v>
          </cell>
          <cell r="M158">
            <v>2</v>
          </cell>
          <cell r="N158">
            <v>2</v>
          </cell>
          <cell r="O158">
            <v>5</v>
          </cell>
          <cell r="P158">
            <v>22</v>
          </cell>
          <cell r="Q158">
            <v>2</v>
          </cell>
          <cell r="R158">
            <v>1</v>
          </cell>
          <cell r="S158">
            <v>0</v>
          </cell>
        </row>
        <row r="159">
          <cell r="A159">
            <v>1117</v>
          </cell>
          <cell r="B159" t="str">
            <v>Lot 4</v>
          </cell>
          <cell r="C159" t="str">
            <v>SATURNE</v>
          </cell>
          <cell r="D159" t="str">
            <v>Mono</v>
          </cell>
          <cell r="E159" t="str">
            <v>DT NORD</v>
          </cell>
          <cell r="F159" t="str">
            <v>Agence 75008-75009-75019</v>
          </cell>
          <cell r="G159" t="str">
            <v>BUFFAUT (26)</v>
          </cell>
          <cell r="H159" t="str">
            <v>26 rue buffaut</v>
          </cell>
          <cell r="I159">
            <v>75009</v>
          </cell>
          <cell r="J159" t="str">
            <v>PARIS</v>
          </cell>
          <cell r="K159" t="str">
            <v xml:space="preserve">BOURDIN Lionel                
L.BOURDIN@elogie-siemp.paris  </v>
          </cell>
          <cell r="L159" t="str">
            <v xml:space="preserve">DE FARIA Deolinda             
D.DE-FARIA@elogie-siemp.paris </v>
          </cell>
          <cell r="M159">
            <v>1</v>
          </cell>
          <cell r="N159">
            <v>1</v>
          </cell>
          <cell r="O159">
            <v>4</v>
          </cell>
          <cell r="P159">
            <v>8</v>
          </cell>
          <cell r="Q159">
            <v>0</v>
          </cell>
          <cell r="R159">
            <v>1</v>
          </cell>
          <cell r="S159">
            <v>0</v>
          </cell>
        </row>
        <row r="160">
          <cell r="A160">
            <v>1118</v>
          </cell>
          <cell r="B160" t="str">
            <v>Lot 4</v>
          </cell>
          <cell r="C160" t="str">
            <v>SATURNE</v>
          </cell>
          <cell r="D160" t="str">
            <v>Mono</v>
          </cell>
          <cell r="E160" t="str">
            <v>DT NORD</v>
          </cell>
          <cell r="F160" t="str">
            <v>Agence 75008-75009-75019</v>
          </cell>
          <cell r="G160" t="str">
            <v>PROVENCE</v>
          </cell>
          <cell r="H160" t="str">
            <v>21 rue de provence</v>
          </cell>
          <cell r="I160">
            <v>75009</v>
          </cell>
          <cell r="J160" t="str">
            <v>PARIS</v>
          </cell>
          <cell r="K160" t="str">
            <v xml:space="preserve">BOURDIN Lionel                
L.BOURDIN@elogie-siemp.paris  </v>
          </cell>
          <cell r="L160" t="str">
            <v>Sans gardien</v>
          </cell>
          <cell r="M160">
            <v>1</v>
          </cell>
          <cell r="N160">
            <v>1</v>
          </cell>
          <cell r="O160">
            <v>5</v>
          </cell>
          <cell r="P160">
            <v>10</v>
          </cell>
          <cell r="Q160">
            <v>0</v>
          </cell>
          <cell r="R160">
            <v>1</v>
          </cell>
          <cell r="S160">
            <v>0</v>
          </cell>
        </row>
        <row r="161">
          <cell r="A161">
            <v>1119</v>
          </cell>
          <cell r="B161" t="str">
            <v>Lot 4</v>
          </cell>
          <cell r="C161" t="str">
            <v>SATURNE</v>
          </cell>
          <cell r="D161" t="str">
            <v>Mono</v>
          </cell>
          <cell r="E161" t="str">
            <v>DT NORD</v>
          </cell>
          <cell r="F161" t="str">
            <v>Agence 75008-75009-75019</v>
          </cell>
          <cell r="G161" t="str">
            <v>Clichy</v>
          </cell>
          <cell r="H161" t="str">
            <v>43 boulevard de Clichy</v>
          </cell>
          <cell r="I161">
            <v>75009</v>
          </cell>
          <cell r="J161" t="str">
            <v>PARIS</v>
          </cell>
          <cell r="K161" t="str">
            <v xml:space="preserve">BOURDIN Lionel                
L.BOURDIN@elogie-siemp.paris  </v>
          </cell>
          <cell r="L161" t="str">
            <v>PUERTA MARQUEZ Antonio Jose   
AJ.PUERTA-MARQUEZ@elogie-siemp</v>
          </cell>
        </row>
        <row r="162">
          <cell r="A162">
            <v>1120</v>
          </cell>
          <cell r="B162" t="str">
            <v>Lot 4</v>
          </cell>
          <cell r="C162" t="str">
            <v>SATURNE</v>
          </cell>
          <cell r="D162" t="str">
            <v>Mono</v>
          </cell>
          <cell r="E162" t="str">
            <v>DT NORD</v>
          </cell>
          <cell r="F162" t="str">
            <v>Agence 75008-75009-75019</v>
          </cell>
          <cell r="G162" t="str">
            <v>MONTHOLON (5)</v>
          </cell>
          <cell r="H162" t="str">
            <v>5 rue montholon</v>
          </cell>
          <cell r="I162">
            <v>75009</v>
          </cell>
          <cell r="J162" t="str">
            <v>PARIS</v>
          </cell>
          <cell r="K162" t="str">
            <v xml:space="preserve">BOURDIN Lionel                
L.BOURDIN@elogie-siemp.paris  </v>
          </cell>
          <cell r="L162" t="str">
            <v xml:space="preserve">DE FARIA Deolinda             
D.DE-FARIA@elogie-siemp.paris </v>
          </cell>
          <cell r="M162">
            <v>1</v>
          </cell>
          <cell r="N162">
            <v>1</v>
          </cell>
          <cell r="O162">
            <v>5</v>
          </cell>
          <cell r="P162">
            <v>12</v>
          </cell>
          <cell r="Q162">
            <v>0</v>
          </cell>
          <cell r="R162">
            <v>1</v>
          </cell>
          <cell r="S162">
            <v>0</v>
          </cell>
        </row>
        <row r="163">
          <cell r="A163">
            <v>1122</v>
          </cell>
          <cell r="B163" t="str">
            <v>Lot 4</v>
          </cell>
          <cell r="C163" t="str">
            <v>SATURNE</v>
          </cell>
          <cell r="D163" t="str">
            <v>Mono</v>
          </cell>
          <cell r="E163" t="str">
            <v>DT NORD</v>
          </cell>
          <cell r="F163" t="str">
            <v>Agence 75008-75009-75019</v>
          </cell>
          <cell r="G163" t="str">
            <v>5 RUE DE LA BOULE ROUGE</v>
          </cell>
          <cell r="H163" t="str">
            <v>5 rue de la boule rouge</v>
          </cell>
          <cell r="I163">
            <v>75009</v>
          </cell>
          <cell r="J163" t="str">
            <v>PARIS</v>
          </cell>
          <cell r="K163" t="str">
            <v xml:space="preserve">BOURDIN Lionel                
L.BOURDIN@elogie-siemp.paris  </v>
          </cell>
          <cell r="L163" t="str">
            <v>Sans gardien</v>
          </cell>
          <cell r="M163">
            <v>1</v>
          </cell>
          <cell r="N163">
            <v>1</v>
          </cell>
          <cell r="O163">
            <v>4</v>
          </cell>
          <cell r="P163">
            <v>4</v>
          </cell>
          <cell r="Q163">
            <v>0</v>
          </cell>
          <cell r="R163">
            <v>1</v>
          </cell>
          <cell r="S163">
            <v>0</v>
          </cell>
        </row>
        <row r="164">
          <cell r="A164">
            <v>1123</v>
          </cell>
          <cell r="B164" t="str">
            <v>Lot 7</v>
          </cell>
          <cell r="C164" t="str">
            <v>LSR</v>
          </cell>
          <cell r="D164" t="str">
            <v>Mono</v>
          </cell>
          <cell r="E164" t="str">
            <v>DT SUD</v>
          </cell>
          <cell r="F164" t="str">
            <v>Agence 75013</v>
          </cell>
          <cell r="G164" t="str">
            <v>BROCA</v>
          </cell>
          <cell r="H164" t="str">
            <v>131/133/135 rue leon maurice nordmann</v>
          </cell>
          <cell r="I164">
            <v>75013</v>
          </cell>
          <cell r="J164" t="str">
            <v>PARIS</v>
          </cell>
          <cell r="K164" t="str">
            <v xml:space="preserve">LEGRAND Pascal                
P.LEGRAND@elogie-siemp.paris  </v>
          </cell>
          <cell r="L164" t="str">
            <v xml:space="preserve">STEPPE Carine                 
C.STEPPE@elogie-siemp.paris   </v>
          </cell>
          <cell r="M164">
            <v>5</v>
          </cell>
          <cell r="N164">
            <v>5</v>
          </cell>
          <cell r="O164">
            <v>30</v>
          </cell>
          <cell r="P164">
            <v>123</v>
          </cell>
          <cell r="Q164">
            <v>6</v>
          </cell>
          <cell r="R164">
            <v>5</v>
          </cell>
          <cell r="S164">
            <v>8</v>
          </cell>
        </row>
        <row r="165">
          <cell r="A165">
            <v>1125</v>
          </cell>
          <cell r="B165" t="str">
            <v>Lot 7</v>
          </cell>
          <cell r="C165" t="str">
            <v>LSR</v>
          </cell>
          <cell r="D165" t="str">
            <v>Mono</v>
          </cell>
          <cell r="E165" t="str">
            <v>DT SUD</v>
          </cell>
          <cell r="F165" t="str">
            <v>Agence 75013</v>
          </cell>
          <cell r="G165" t="str">
            <v>GLACIERE I</v>
          </cell>
          <cell r="H165" t="str">
            <v>48 rue de la glaciere</v>
          </cell>
          <cell r="I165">
            <v>75013</v>
          </cell>
          <cell r="J165" t="str">
            <v>PARIS</v>
          </cell>
          <cell r="K165" t="str">
            <v xml:space="preserve">LEGRAND Pascal                
P.LEGRAND@elogie-siemp.paris  </v>
          </cell>
          <cell r="L165" t="str">
            <v>COSTENOBLE Pascal             
P.COSTENOBLE@elogie-siemp.pari</v>
          </cell>
          <cell r="M165">
            <v>7</v>
          </cell>
          <cell r="N165">
            <v>7</v>
          </cell>
          <cell r="O165">
            <v>42</v>
          </cell>
          <cell r="P165">
            <v>242</v>
          </cell>
          <cell r="Q165">
            <v>7</v>
          </cell>
          <cell r="R165">
            <v>6</v>
          </cell>
          <cell r="S165">
            <v>0</v>
          </cell>
        </row>
        <row r="166">
          <cell r="A166">
            <v>1126</v>
          </cell>
          <cell r="B166" t="str">
            <v>Lot 7</v>
          </cell>
          <cell r="C166" t="str">
            <v>LSR</v>
          </cell>
          <cell r="D166" t="str">
            <v>Mono</v>
          </cell>
          <cell r="E166" t="str">
            <v>DT SUD</v>
          </cell>
          <cell r="F166" t="str">
            <v>Agence 75013</v>
          </cell>
          <cell r="G166" t="str">
            <v>GLACIERE II</v>
          </cell>
          <cell r="H166" t="str">
            <v>46 rue de la glaciere</v>
          </cell>
          <cell r="I166">
            <v>75013</v>
          </cell>
          <cell r="J166" t="str">
            <v>PARIS</v>
          </cell>
          <cell r="K166" t="str">
            <v xml:space="preserve">LEGRAND Pascal                
P.LEGRAND@elogie-siemp.paris  </v>
          </cell>
          <cell r="L166" t="str">
            <v xml:space="preserve">STEPPE Carine                 
C.STEPPE@elogie-siemp.paris   </v>
          </cell>
          <cell r="M166">
            <v>3</v>
          </cell>
          <cell r="N166">
            <v>3</v>
          </cell>
          <cell r="O166">
            <v>16</v>
          </cell>
          <cell r="P166">
            <v>37</v>
          </cell>
          <cell r="Q166">
            <v>3</v>
          </cell>
          <cell r="R166">
            <v>2</v>
          </cell>
          <cell r="S166">
            <v>37</v>
          </cell>
        </row>
        <row r="167">
          <cell r="A167">
            <v>1127</v>
          </cell>
          <cell r="B167" t="str">
            <v>Lot 6</v>
          </cell>
          <cell r="C167" t="str">
            <v>SATURNE</v>
          </cell>
          <cell r="D167" t="str">
            <v>Mono</v>
          </cell>
          <cell r="E167" t="str">
            <v>DT SUD</v>
          </cell>
          <cell r="F167" t="str">
            <v>Agence 75001-75002-75003-75004-75006-75007</v>
          </cell>
          <cell r="G167" t="str">
            <v>PETITS CARREAUX</v>
          </cell>
          <cell r="H167" t="str">
            <v>35 rue des petits carreaux</v>
          </cell>
          <cell r="I167">
            <v>75002</v>
          </cell>
          <cell r="J167" t="str">
            <v>PARIS</v>
          </cell>
          <cell r="K167" t="str">
            <v xml:space="preserve">CAUSIN Brice                  
b.causin@elogie-siemp.paris   </v>
          </cell>
          <cell r="L167" t="str">
            <v>Sans gardien</v>
          </cell>
          <cell r="M167">
            <v>1</v>
          </cell>
          <cell r="N167">
            <v>1</v>
          </cell>
          <cell r="O167">
            <v>6</v>
          </cell>
          <cell r="P167">
            <v>5</v>
          </cell>
          <cell r="Q167">
            <v>0</v>
          </cell>
          <cell r="R167">
            <v>1</v>
          </cell>
          <cell r="S167">
            <v>0</v>
          </cell>
        </row>
        <row r="168">
          <cell r="A168">
            <v>1130</v>
          </cell>
          <cell r="B168" t="str">
            <v>Lot 6</v>
          </cell>
          <cell r="C168" t="str">
            <v>SATURNE</v>
          </cell>
          <cell r="D168" t="str">
            <v>Mono</v>
          </cell>
          <cell r="E168" t="str">
            <v>DT SUD</v>
          </cell>
          <cell r="F168" t="str">
            <v>Agence 75001-75002-75003-75004-75006-75007</v>
          </cell>
          <cell r="G168" t="str">
            <v>36 POISSONNIERES</v>
          </cell>
          <cell r="H168" t="str">
            <v>36 rue poissonnieres</v>
          </cell>
          <cell r="I168">
            <v>75002</v>
          </cell>
          <cell r="J168" t="str">
            <v>PARIS</v>
          </cell>
          <cell r="K168" t="str">
            <v xml:space="preserve">CAUSIN Brice                  
b.causin@elogie-siemp.paris   </v>
          </cell>
          <cell r="L168" t="str">
            <v>Sans gardien</v>
          </cell>
          <cell r="M168">
            <v>1</v>
          </cell>
          <cell r="N168">
            <v>1</v>
          </cell>
          <cell r="O168">
            <v>4</v>
          </cell>
          <cell r="P168">
            <v>4</v>
          </cell>
          <cell r="Q168">
            <v>0</v>
          </cell>
          <cell r="R168">
            <v>1</v>
          </cell>
          <cell r="S168">
            <v>0</v>
          </cell>
        </row>
        <row r="169">
          <cell r="A169">
            <v>1131</v>
          </cell>
          <cell r="B169" t="str">
            <v>Lot 6</v>
          </cell>
          <cell r="C169" t="str">
            <v>SATURNE</v>
          </cell>
          <cell r="D169" t="str">
            <v>Mono</v>
          </cell>
          <cell r="E169" t="str">
            <v>DT SUD</v>
          </cell>
          <cell r="F169" t="str">
            <v>Agence 75001-75002-75003-75004-75006-75007</v>
          </cell>
          <cell r="G169" t="str">
            <v>HANOVRE</v>
          </cell>
          <cell r="H169" t="str">
            <v>7 rue de hanovre</v>
          </cell>
          <cell r="I169">
            <v>75002</v>
          </cell>
          <cell r="J169" t="str">
            <v>PARIS</v>
          </cell>
          <cell r="K169" t="str">
            <v xml:space="preserve">CAUSIN Brice                  
b.causin@elogie-siemp.paris   </v>
          </cell>
          <cell r="L169" t="str">
            <v>Sans gardien</v>
          </cell>
          <cell r="M169">
            <v>1</v>
          </cell>
          <cell r="N169">
            <v>1</v>
          </cell>
          <cell r="O169">
            <v>4</v>
          </cell>
          <cell r="P169">
            <v>5</v>
          </cell>
          <cell r="Q169">
            <v>1</v>
          </cell>
          <cell r="R169">
            <v>1</v>
          </cell>
          <cell r="S169">
            <v>0</v>
          </cell>
        </row>
        <row r="170">
          <cell r="A170">
            <v>1133</v>
          </cell>
          <cell r="B170" t="str">
            <v>Lot 6</v>
          </cell>
          <cell r="C170" t="str">
            <v>SATURNE</v>
          </cell>
          <cell r="D170" t="str">
            <v>Mono</v>
          </cell>
          <cell r="E170" t="str">
            <v>DT SUD</v>
          </cell>
          <cell r="F170" t="str">
            <v>Agence 75001-75002-75003-75004-75006-75007</v>
          </cell>
          <cell r="G170" t="str">
            <v>SAINT HONORE (334)</v>
          </cell>
          <cell r="H170" t="str">
            <v>334 rue saint honoré</v>
          </cell>
          <cell r="I170">
            <v>75001</v>
          </cell>
          <cell r="J170" t="str">
            <v>PARIS</v>
          </cell>
          <cell r="K170" t="str">
            <v xml:space="preserve">FILY Christelle               
C.FILY@elogie-siemp.paris     </v>
          </cell>
          <cell r="L170" t="str">
            <v>Sans gardien</v>
          </cell>
          <cell r="M170">
            <v>1</v>
          </cell>
          <cell r="N170">
            <v>2</v>
          </cell>
          <cell r="O170">
            <v>5</v>
          </cell>
          <cell r="P170">
            <v>12</v>
          </cell>
          <cell r="Q170">
            <v>1</v>
          </cell>
          <cell r="R170">
            <v>1</v>
          </cell>
          <cell r="S170">
            <v>0</v>
          </cell>
        </row>
        <row r="171">
          <cell r="A171">
            <v>1134</v>
          </cell>
          <cell r="B171" t="str">
            <v>Lot 6</v>
          </cell>
          <cell r="C171" t="str">
            <v>SATURNE</v>
          </cell>
          <cell r="D171" t="str">
            <v>Mono</v>
          </cell>
          <cell r="E171" t="str">
            <v>DT SUD</v>
          </cell>
          <cell r="F171" t="str">
            <v>Agence 75001-75002-75003-75004-75006-75008</v>
          </cell>
          <cell r="G171" t="str">
            <v>REAUMUR</v>
          </cell>
          <cell r="H171" t="str">
            <v>75-77 rue Réaumur</v>
          </cell>
          <cell r="I171">
            <v>75002</v>
          </cell>
          <cell r="J171" t="str">
            <v>PARIS</v>
          </cell>
          <cell r="K171" t="str">
            <v xml:space="preserve">CAUSIN Brice                  
b.causin@elogie-siemp.paris   </v>
          </cell>
          <cell r="L171" t="str">
            <v>Sans gardien</v>
          </cell>
          <cell r="M171">
            <v>2</v>
          </cell>
          <cell r="N171">
            <v>2</v>
          </cell>
          <cell r="O171">
            <v>5</v>
          </cell>
        </row>
        <row r="172">
          <cell r="A172">
            <v>1136</v>
          </cell>
          <cell r="B172" t="str">
            <v>Lot 6</v>
          </cell>
          <cell r="C172" t="str">
            <v>SATURNE</v>
          </cell>
          <cell r="D172" t="str">
            <v>Mono</v>
          </cell>
          <cell r="E172" t="str">
            <v>DT SUD</v>
          </cell>
          <cell r="F172" t="str">
            <v>Agence 75001-75002-75003-75004-75006-75007</v>
          </cell>
          <cell r="G172" t="str">
            <v>80 TURENNE</v>
          </cell>
          <cell r="H172" t="str">
            <v>80 rue de turenne</v>
          </cell>
          <cell r="I172">
            <v>75003</v>
          </cell>
          <cell r="J172" t="str">
            <v>PARIS</v>
          </cell>
          <cell r="K172" t="str">
            <v xml:space="preserve">CAUSIN Brice                  
b.causin@elogie-siemp.paris   </v>
          </cell>
          <cell r="L172" t="str">
            <v>Sans gardien</v>
          </cell>
          <cell r="M172">
            <v>1</v>
          </cell>
          <cell r="N172">
            <v>1</v>
          </cell>
          <cell r="O172">
            <v>6</v>
          </cell>
          <cell r="P172">
            <v>9</v>
          </cell>
          <cell r="Q172">
            <v>0</v>
          </cell>
          <cell r="R172">
            <v>1</v>
          </cell>
          <cell r="S172">
            <v>0</v>
          </cell>
        </row>
        <row r="173">
          <cell r="A173">
            <v>1137</v>
          </cell>
          <cell r="B173" t="str">
            <v>Lot 6</v>
          </cell>
          <cell r="C173" t="str">
            <v>SATURNE</v>
          </cell>
          <cell r="D173" t="str">
            <v>Mono</v>
          </cell>
          <cell r="E173" t="str">
            <v>DT SUD</v>
          </cell>
          <cell r="F173" t="str">
            <v>Agence 75001-75002-75003-75004-75006-75007</v>
          </cell>
          <cell r="G173" t="str">
            <v>28 QUAI DES CELESTINS</v>
          </cell>
          <cell r="H173" t="str">
            <v>28 quai des  celestins</v>
          </cell>
          <cell r="I173">
            <v>75004</v>
          </cell>
          <cell r="J173" t="str">
            <v>PARIS</v>
          </cell>
          <cell r="K173" t="str">
            <v xml:space="preserve">CAUSIN Brice                  
b.causin@elogie-siemp.paris   </v>
          </cell>
          <cell r="L173" t="str">
            <v>Sans gardien</v>
          </cell>
          <cell r="M173">
            <v>1</v>
          </cell>
          <cell r="N173">
            <v>1</v>
          </cell>
          <cell r="O173">
            <v>5</v>
          </cell>
          <cell r="P173">
            <v>15</v>
          </cell>
          <cell r="Q173">
            <v>1</v>
          </cell>
          <cell r="R173">
            <v>1</v>
          </cell>
          <cell r="S173">
            <v>0</v>
          </cell>
        </row>
        <row r="174">
          <cell r="A174">
            <v>1140</v>
          </cell>
          <cell r="B174" t="str">
            <v>Lot 4</v>
          </cell>
          <cell r="C174" t="str">
            <v>SATURNE</v>
          </cell>
          <cell r="D174" t="str">
            <v>Mono</v>
          </cell>
          <cell r="E174" t="str">
            <v>DT NORD</v>
          </cell>
          <cell r="F174" t="str">
            <v>Agence 75008-75009-75019</v>
          </cell>
          <cell r="G174" t="str">
            <v>22 RUE LAURE DIEBOLD</v>
          </cell>
          <cell r="H174" t="str">
            <v>22 rue laure diebold</v>
          </cell>
          <cell r="I174">
            <v>75008</v>
          </cell>
          <cell r="J174" t="str">
            <v>PARIS</v>
          </cell>
          <cell r="K174" t="str">
            <v xml:space="preserve">BOURDIN Lionel                
L.BOURDIN@elogie-siemp.paris  </v>
          </cell>
          <cell r="L174" t="str">
            <v xml:space="preserve">ZONZOLO Dieudonné             
d.zonzolo@elogie-siemp.paris  </v>
          </cell>
          <cell r="M174">
            <v>1</v>
          </cell>
          <cell r="N174">
            <v>1</v>
          </cell>
          <cell r="O174">
            <v>5</v>
          </cell>
          <cell r="P174">
            <v>17</v>
          </cell>
          <cell r="Q174">
            <v>1</v>
          </cell>
          <cell r="R174">
            <v>1</v>
          </cell>
          <cell r="S174">
            <v>0</v>
          </cell>
        </row>
        <row r="175">
          <cell r="A175">
            <v>1144</v>
          </cell>
          <cell r="B175" t="str">
            <v>Lot 4</v>
          </cell>
          <cell r="C175" t="str">
            <v>SATURNE</v>
          </cell>
          <cell r="D175" t="str">
            <v>Mono</v>
          </cell>
          <cell r="E175" t="str">
            <v>DT NORD</v>
          </cell>
          <cell r="F175" t="str">
            <v>Agence 75008-75009-75020</v>
          </cell>
          <cell r="G175" t="str">
            <v>78 MAUBEUGE</v>
          </cell>
          <cell r="H175" t="str">
            <v>78 rue de Maubeuge</v>
          </cell>
          <cell r="I175">
            <v>75009</v>
          </cell>
          <cell r="J175" t="str">
            <v>PARIS</v>
          </cell>
          <cell r="K175" t="str">
            <v xml:space="preserve">BOURDIN Lionel                
L.BOURDIN@elogie-siemp.paris  </v>
          </cell>
          <cell r="L175" t="str">
            <v xml:space="preserve">DE FARIA Deolinda             
D.DE-FARIA@elogie-siemp.paris </v>
          </cell>
        </row>
        <row r="176">
          <cell r="A176">
            <v>1145</v>
          </cell>
          <cell r="B176" t="str">
            <v>Lot 4</v>
          </cell>
          <cell r="C176" t="str">
            <v>SATURNE</v>
          </cell>
          <cell r="D176" t="str">
            <v>Mono</v>
          </cell>
          <cell r="E176" t="str">
            <v>DT NORD</v>
          </cell>
          <cell r="F176" t="str">
            <v>Agence 75008-75009-75019</v>
          </cell>
          <cell r="G176" t="str">
            <v>24/30 RUE LAURE DIEBOLD</v>
          </cell>
          <cell r="H176" t="str">
            <v>43/45 rue de rome</v>
          </cell>
          <cell r="I176">
            <v>75008</v>
          </cell>
          <cell r="J176" t="str">
            <v>PARIS</v>
          </cell>
          <cell r="K176" t="str">
            <v xml:space="preserve">BOURDIN Lionel                
L.BOURDIN@elogie-siemp.paris  </v>
          </cell>
          <cell r="L176" t="str">
            <v xml:space="preserve">AFFORTIT Martine              
M.AFFORTIT@elogie-siemp.paris </v>
          </cell>
          <cell r="M176">
            <v>2</v>
          </cell>
          <cell r="N176">
            <v>2</v>
          </cell>
          <cell r="O176">
            <v>7</v>
          </cell>
          <cell r="P176">
            <v>35</v>
          </cell>
          <cell r="Q176">
            <v>2</v>
          </cell>
          <cell r="R176">
            <v>1</v>
          </cell>
          <cell r="S176">
            <v>0</v>
          </cell>
        </row>
        <row r="177">
          <cell r="A177">
            <v>1147</v>
          </cell>
          <cell r="B177" t="str">
            <v>Lot 4</v>
          </cell>
          <cell r="C177" t="str">
            <v>SATURNE</v>
          </cell>
          <cell r="D177" t="str">
            <v>Mono</v>
          </cell>
          <cell r="E177" t="str">
            <v>DT NORD</v>
          </cell>
          <cell r="F177" t="str">
            <v>Agence 75008-75009-75019</v>
          </cell>
          <cell r="G177" t="str">
            <v>24/30 RUE LAURE DIEBOLD</v>
          </cell>
          <cell r="H177" t="str">
            <v>24/30 rue laure diebold - zac beaujon (lot 5)</v>
          </cell>
          <cell r="I177">
            <v>75008</v>
          </cell>
          <cell r="J177" t="str">
            <v>PARIS</v>
          </cell>
          <cell r="K177" t="str">
            <v xml:space="preserve">BOURDIN Lionel                
L.BOURDIN@elogie-siemp.paris  </v>
          </cell>
          <cell r="L177" t="str">
            <v xml:space="preserve">ZONZOLO Dieudonné             
d.zonzolo@elogie-siemp.paris  </v>
          </cell>
          <cell r="M177">
            <v>2</v>
          </cell>
          <cell r="N177">
            <v>2</v>
          </cell>
          <cell r="O177">
            <v>5</v>
          </cell>
          <cell r="P177">
            <v>32</v>
          </cell>
          <cell r="Q177">
            <v>2</v>
          </cell>
          <cell r="R177">
            <v>4</v>
          </cell>
          <cell r="S177">
            <v>0</v>
          </cell>
        </row>
        <row r="178">
          <cell r="A178">
            <v>1149</v>
          </cell>
          <cell r="B178" t="str">
            <v>Lot 4</v>
          </cell>
          <cell r="C178" t="str">
            <v>SATURNE</v>
          </cell>
          <cell r="D178" t="str">
            <v>Mono</v>
          </cell>
          <cell r="E178" t="str">
            <v>DT NORD</v>
          </cell>
          <cell r="F178" t="str">
            <v>Agence 75008-75009-75019</v>
          </cell>
          <cell r="G178" t="str">
            <v>RUE DE CALAIS (7)</v>
          </cell>
          <cell r="H178" t="str">
            <v>7 rue de calais</v>
          </cell>
          <cell r="I178">
            <v>75009</v>
          </cell>
          <cell r="J178" t="str">
            <v>PARIS</v>
          </cell>
          <cell r="K178" t="str">
            <v xml:space="preserve">BOURDIN Lionel                
L.BOURDIN@elogie-siemp.paris  </v>
          </cell>
          <cell r="L178" t="str">
            <v>PUERTA MARQUEZ Antonio Jose   
AJ.PUERTA-MARQUEZ@elogie-siemp</v>
          </cell>
          <cell r="M178">
            <v>2</v>
          </cell>
          <cell r="N178">
            <v>2</v>
          </cell>
          <cell r="O178" t="str">
            <v>6+5</v>
          </cell>
          <cell r="P178">
            <v>22</v>
          </cell>
          <cell r="Q178">
            <v>0</v>
          </cell>
          <cell r="R178">
            <v>1</v>
          </cell>
          <cell r="S178">
            <v>0</v>
          </cell>
        </row>
        <row r="179">
          <cell r="A179">
            <v>1150</v>
          </cell>
          <cell r="B179" t="str">
            <v>Lot 6</v>
          </cell>
          <cell r="C179" t="str">
            <v>SATURNE</v>
          </cell>
          <cell r="D179" t="str">
            <v>Mono</v>
          </cell>
          <cell r="E179" t="str">
            <v>DT SUD</v>
          </cell>
          <cell r="F179" t="str">
            <v>Agence 75001-75002-75003-75004-75006-75007</v>
          </cell>
          <cell r="G179" t="str">
            <v>83-85 RUE DU BAC</v>
          </cell>
          <cell r="H179" t="str">
            <v>83-85 rue du Bac</v>
          </cell>
          <cell r="I179">
            <v>75007</v>
          </cell>
          <cell r="J179" t="str">
            <v>PARIS</v>
          </cell>
          <cell r="K179" t="str">
            <v xml:space="preserve">CAUSIN Brice                  
b.causin@elogie-siemp.paris   </v>
          </cell>
          <cell r="M179">
            <v>1</v>
          </cell>
          <cell r="P179">
            <v>10</v>
          </cell>
        </row>
        <row r="180">
          <cell r="A180">
            <v>1151</v>
          </cell>
          <cell r="B180" t="str">
            <v>Lot 6</v>
          </cell>
          <cell r="C180" t="str">
            <v>SATURNE</v>
          </cell>
          <cell r="D180" t="str">
            <v>Mono</v>
          </cell>
          <cell r="E180" t="str">
            <v>DT SUD</v>
          </cell>
          <cell r="F180" t="str">
            <v>Agence 75001-75002-75003-75004-75006-75007</v>
          </cell>
          <cell r="G180" t="str">
            <v>4 RUE DE LILLE</v>
          </cell>
          <cell r="H180" t="str">
            <v>4 rue de Lille</v>
          </cell>
          <cell r="I180">
            <v>75007</v>
          </cell>
          <cell r="J180" t="str">
            <v>PARIS</v>
          </cell>
          <cell r="K180" t="str">
            <v xml:space="preserve">CAUSIN Brice                  
b.causin@elogie-siemp.paris   </v>
          </cell>
          <cell r="M180">
            <v>1</v>
          </cell>
          <cell r="P180">
            <v>18</v>
          </cell>
        </row>
        <row r="181">
          <cell r="A181">
            <v>1157</v>
          </cell>
          <cell r="B181" t="str">
            <v>Lot 4</v>
          </cell>
          <cell r="C181" t="str">
            <v>SATURNE</v>
          </cell>
          <cell r="D181" t="str">
            <v>Mono</v>
          </cell>
          <cell r="E181" t="str">
            <v>DT NORD</v>
          </cell>
          <cell r="F181" t="str">
            <v>Agence 75008-75009-75020</v>
          </cell>
          <cell r="G181" t="str">
            <v>RUE BERGERE</v>
          </cell>
          <cell r="H181" t="str">
            <v>11 rue Bergère</v>
          </cell>
          <cell r="I181">
            <v>75009</v>
          </cell>
          <cell r="J181" t="str">
            <v>PARIS</v>
          </cell>
          <cell r="K181" t="str">
            <v>AUZANNEAU Alexandre           
A.AUZANNEAU@elogie-siemp.paris</v>
          </cell>
          <cell r="L181" t="str">
            <v>Sans gardien</v>
          </cell>
          <cell r="M181">
            <v>2</v>
          </cell>
          <cell r="O181">
            <v>6</v>
          </cell>
          <cell r="P181">
            <v>25</v>
          </cell>
          <cell r="Q181">
            <v>0</v>
          </cell>
          <cell r="R181">
            <v>6</v>
          </cell>
        </row>
        <row r="182">
          <cell r="A182">
            <v>1159</v>
          </cell>
          <cell r="B182" t="str">
            <v>Lot 6</v>
          </cell>
          <cell r="C182" t="str">
            <v>SATURNE</v>
          </cell>
          <cell r="D182" t="str">
            <v>Mono</v>
          </cell>
          <cell r="E182" t="str">
            <v>DT SUD</v>
          </cell>
          <cell r="F182" t="str">
            <v>Agence 75014-75015-75016</v>
          </cell>
          <cell r="G182" t="str">
            <v>49 GERGOVIE</v>
          </cell>
          <cell r="H182" t="str">
            <v>49 rue de Gergovie // 105 rue Raymond Losserand</v>
          </cell>
          <cell r="I182">
            <v>75014</v>
          </cell>
          <cell r="J182" t="str">
            <v>PARIS</v>
          </cell>
          <cell r="K182" t="str">
            <v>-</v>
          </cell>
          <cell r="L182" t="str">
            <v xml:space="preserve">DURO Antony                   
a.duro@elogie-siemp.paris     </v>
          </cell>
          <cell r="M182" t="str">
            <v>-</v>
          </cell>
          <cell r="N182" t="str">
            <v>-</v>
          </cell>
          <cell r="O182" t="str">
            <v>-</v>
          </cell>
          <cell r="P182">
            <v>26</v>
          </cell>
          <cell r="Q182" t="str">
            <v>-</v>
          </cell>
          <cell r="R182" t="str">
            <v>-</v>
          </cell>
          <cell r="S182" t="str">
            <v>-</v>
          </cell>
        </row>
        <row r="183">
          <cell r="A183">
            <v>2005</v>
          </cell>
          <cell r="B183" t="str">
            <v>Lot 5</v>
          </cell>
          <cell r="C183" t="str">
            <v>CLEAN SERVICES</v>
          </cell>
          <cell r="D183" t="str">
            <v>Mono</v>
          </cell>
          <cell r="E183" t="str">
            <v>DT NORD</v>
          </cell>
          <cell r="F183" t="str">
            <v>Agence 75010-75011</v>
          </cell>
          <cell r="G183" t="str">
            <v>62 RUE SAINT SABIN</v>
          </cell>
          <cell r="H183" t="str">
            <v>62 rue saint sabin</v>
          </cell>
          <cell r="I183">
            <v>75011</v>
          </cell>
          <cell r="J183" t="str">
            <v>PARIS</v>
          </cell>
          <cell r="K183" t="str">
            <v xml:space="preserve">BOUCHER Franck                
F.BOUCHER@elogie-siemp.paris  </v>
          </cell>
          <cell r="L183" t="str">
            <v>CHAIBEDRAA-TANI Mohamed       
M.CHAIBEDRAA-TANI@elogie-siemp</v>
          </cell>
          <cell r="M183">
            <v>2</v>
          </cell>
          <cell r="N183">
            <v>2</v>
          </cell>
          <cell r="O183">
            <v>8</v>
          </cell>
          <cell r="P183">
            <v>12</v>
          </cell>
          <cell r="Q183">
            <v>0</v>
          </cell>
          <cell r="R183">
            <v>1</v>
          </cell>
          <cell r="S183">
            <v>0</v>
          </cell>
        </row>
        <row r="184">
          <cell r="A184">
            <v>2006</v>
          </cell>
          <cell r="B184" t="str">
            <v>Lot 5</v>
          </cell>
          <cell r="C184" t="str">
            <v>CLEAN SERVICES</v>
          </cell>
          <cell r="D184" t="str">
            <v>Mono</v>
          </cell>
          <cell r="E184" t="str">
            <v>DT NORD</v>
          </cell>
          <cell r="F184" t="str">
            <v>Agence 75010-75011</v>
          </cell>
          <cell r="G184" t="str">
            <v>CITE PHALSBOURG</v>
          </cell>
          <cell r="H184" t="str">
            <v>14/16/19 cite de phalsbourg</v>
          </cell>
          <cell r="I184">
            <v>75011</v>
          </cell>
          <cell r="J184" t="str">
            <v>PARIS</v>
          </cell>
          <cell r="K184" t="str">
            <v xml:space="preserve">BOUCHER Franck                
F.BOUCHER@elogie-siemp.paris  </v>
          </cell>
          <cell r="L184" t="str">
            <v xml:space="preserve">DESSEAUX Grégory              
G.DESSEAUX@elogie-siemp.paris </v>
          </cell>
          <cell r="M184">
            <v>4</v>
          </cell>
          <cell r="N184">
            <v>4</v>
          </cell>
          <cell r="O184">
            <v>16</v>
          </cell>
          <cell r="P184">
            <v>43</v>
          </cell>
          <cell r="Q184">
            <v>3</v>
          </cell>
          <cell r="R184">
            <v>4</v>
          </cell>
          <cell r="S184">
            <v>51</v>
          </cell>
        </row>
        <row r="185">
          <cell r="A185">
            <v>2007</v>
          </cell>
          <cell r="B185" t="str">
            <v>Lot 5</v>
          </cell>
          <cell r="C185" t="str">
            <v>CLEAN SERVICES</v>
          </cell>
          <cell r="D185" t="str">
            <v>Mono</v>
          </cell>
          <cell r="E185" t="str">
            <v>DT NORD</v>
          </cell>
          <cell r="F185" t="str">
            <v>Agence 75010-75011</v>
          </cell>
          <cell r="G185" t="str">
            <v>CHARONNE 33</v>
          </cell>
          <cell r="H185" t="str">
            <v>33 boulevard de charonne</v>
          </cell>
          <cell r="I185">
            <v>75011</v>
          </cell>
          <cell r="J185" t="str">
            <v>PARIS</v>
          </cell>
          <cell r="K185" t="str">
            <v xml:space="preserve">BOUCHER Franck                
F.BOUCHER@elogie-siemp.paris  </v>
          </cell>
          <cell r="L185" t="str">
            <v>DEPARETERE Philippe           
P.DEPARETERE@elogie-siemp.pari</v>
          </cell>
          <cell r="M185">
            <v>1</v>
          </cell>
          <cell r="N185">
            <v>1</v>
          </cell>
          <cell r="O185">
            <v>6</v>
          </cell>
          <cell r="P185">
            <v>10</v>
          </cell>
          <cell r="Q185">
            <v>1</v>
          </cell>
          <cell r="R185">
            <v>1</v>
          </cell>
          <cell r="S185">
            <v>0</v>
          </cell>
        </row>
        <row r="186">
          <cell r="A186">
            <v>2008</v>
          </cell>
          <cell r="B186" t="str">
            <v>Lot 5</v>
          </cell>
          <cell r="C186" t="str">
            <v>CLEAN SERVICES</v>
          </cell>
          <cell r="D186" t="str">
            <v>Mono</v>
          </cell>
          <cell r="E186" t="str">
            <v>DT NORD</v>
          </cell>
          <cell r="F186" t="str">
            <v>Agence 75010-75011</v>
          </cell>
          <cell r="G186" t="str">
            <v>DAUNAY</v>
          </cell>
          <cell r="H186" t="str">
            <v>10 impasse daunay</v>
          </cell>
          <cell r="I186">
            <v>75011</v>
          </cell>
          <cell r="J186" t="str">
            <v>PARIS</v>
          </cell>
          <cell r="K186" t="str">
            <v xml:space="preserve">BOUCHER Franck                
F.BOUCHER@elogie-siemp.paris  </v>
          </cell>
          <cell r="L186" t="str">
            <v>CHAIBEDRAA-TANI Mohamed       
M.CHAIBEDRAA-TANI@elogie-siemp</v>
          </cell>
          <cell r="M186">
            <v>1</v>
          </cell>
          <cell r="N186">
            <v>1</v>
          </cell>
          <cell r="O186">
            <v>3</v>
          </cell>
          <cell r="P186">
            <v>24</v>
          </cell>
          <cell r="Q186">
            <v>1</v>
          </cell>
          <cell r="R186">
            <v>1</v>
          </cell>
          <cell r="S186">
            <v>28</v>
          </cell>
        </row>
        <row r="187">
          <cell r="A187">
            <v>2009</v>
          </cell>
          <cell r="B187" t="str">
            <v>Lot 5</v>
          </cell>
          <cell r="C187" t="str">
            <v>CLEAN SERVICES</v>
          </cell>
          <cell r="D187" t="str">
            <v>Mono</v>
          </cell>
          <cell r="E187" t="str">
            <v>DT NORD</v>
          </cell>
          <cell r="F187" t="str">
            <v>Agence 75010-75011</v>
          </cell>
          <cell r="G187" t="str">
            <v>GODEFROY CAVAIGNAC</v>
          </cell>
          <cell r="H187" t="str">
            <v>32/36 rue godefroy cavaignac</v>
          </cell>
          <cell r="I187">
            <v>75011</v>
          </cell>
          <cell r="J187" t="str">
            <v>PARIS</v>
          </cell>
          <cell r="K187" t="str">
            <v xml:space="preserve">BOUCHER Franck                
F.BOUCHER@elogie-siemp.paris  </v>
          </cell>
          <cell r="L187" t="str">
            <v xml:space="preserve">TIRMONT Katie                 
K.TIRMONT@elogie-siemp.paris  </v>
          </cell>
          <cell r="M187">
            <v>2</v>
          </cell>
          <cell r="N187">
            <v>2</v>
          </cell>
          <cell r="O187">
            <v>12</v>
          </cell>
          <cell r="P187">
            <v>29</v>
          </cell>
          <cell r="Q187">
            <v>2</v>
          </cell>
          <cell r="R187">
            <v>2</v>
          </cell>
          <cell r="S187">
            <v>31</v>
          </cell>
        </row>
        <row r="188">
          <cell r="A188">
            <v>2010</v>
          </cell>
          <cell r="B188" t="str">
            <v>Lot 5</v>
          </cell>
          <cell r="C188" t="str">
            <v>CLEAN SERVICES</v>
          </cell>
          <cell r="D188" t="str">
            <v>Mono</v>
          </cell>
          <cell r="E188" t="str">
            <v>DT NORD</v>
          </cell>
          <cell r="F188" t="str">
            <v>Agence 75010-75011</v>
          </cell>
          <cell r="G188" t="str">
            <v>CHARONNE (122)</v>
          </cell>
          <cell r="H188" t="str">
            <v>122 rue de charonne</v>
          </cell>
          <cell r="I188">
            <v>75011</v>
          </cell>
          <cell r="J188" t="str">
            <v>PARIS</v>
          </cell>
          <cell r="K188" t="str">
            <v xml:space="preserve">BOUCHER Franck                
F.BOUCHER@elogie-siemp.paris  </v>
          </cell>
          <cell r="L188" t="str">
            <v>DEPARETERE Philippe           
P.DEPARETERE@elogie-siemp.pari</v>
          </cell>
          <cell r="M188">
            <v>2</v>
          </cell>
          <cell r="N188">
            <v>1</v>
          </cell>
          <cell r="O188">
            <v>3</v>
          </cell>
          <cell r="P188">
            <v>6</v>
          </cell>
          <cell r="Q188">
            <v>0</v>
          </cell>
          <cell r="R188">
            <v>1</v>
          </cell>
          <cell r="S188">
            <v>0</v>
          </cell>
        </row>
        <row r="189">
          <cell r="A189">
            <v>2011</v>
          </cell>
          <cell r="B189" t="str">
            <v>Lot 5</v>
          </cell>
          <cell r="C189" t="str">
            <v>CLEAN SERVICES</v>
          </cell>
          <cell r="D189" t="str">
            <v>Mono</v>
          </cell>
          <cell r="E189" t="str">
            <v>DT NORD</v>
          </cell>
          <cell r="F189" t="str">
            <v>Agence 75010-75011</v>
          </cell>
          <cell r="G189" t="str">
            <v>SAINT SEBASTIEN</v>
          </cell>
          <cell r="H189" t="str">
            <v>20 impasse saint sebastien</v>
          </cell>
          <cell r="I189">
            <v>75011</v>
          </cell>
          <cell r="J189" t="str">
            <v>PARIS</v>
          </cell>
          <cell r="K189" t="str">
            <v xml:space="preserve">BOUCHER Franck                
F.BOUCHER@elogie-siemp.paris  </v>
          </cell>
          <cell r="L189" t="str">
            <v>CHAIBEDRAA-TANI Mohamed       
M.CHAIBEDRAA-TANI@elogie-siemp</v>
          </cell>
          <cell r="M189">
            <v>1</v>
          </cell>
          <cell r="N189">
            <v>1</v>
          </cell>
          <cell r="O189">
            <v>3</v>
          </cell>
          <cell r="P189">
            <v>5</v>
          </cell>
          <cell r="Q189">
            <v>0</v>
          </cell>
          <cell r="R189">
            <v>1</v>
          </cell>
          <cell r="S189">
            <v>0</v>
          </cell>
        </row>
        <row r="190">
          <cell r="A190">
            <v>2012</v>
          </cell>
          <cell r="B190" t="str">
            <v>Lot 5</v>
          </cell>
          <cell r="C190" t="str">
            <v>CLEAN SERVICES</v>
          </cell>
          <cell r="D190" t="str">
            <v>Mono</v>
          </cell>
          <cell r="E190" t="str">
            <v>DT NORD</v>
          </cell>
          <cell r="F190" t="str">
            <v>Agence 75010-75011</v>
          </cell>
          <cell r="G190" t="str">
            <v>1/3 RUE BASFROI</v>
          </cell>
          <cell r="H190" t="str">
            <v>1/3 rue basfroi/69 rue de charonne</v>
          </cell>
          <cell r="I190">
            <v>75011</v>
          </cell>
          <cell r="J190" t="str">
            <v>PARIS</v>
          </cell>
          <cell r="K190" t="str">
            <v xml:space="preserve">BOUCHER Franck                
F.BOUCHER@elogie-siemp.paris  </v>
          </cell>
          <cell r="L190" t="str">
            <v xml:space="preserve">JENTET Pierre                 
P.JENTET@elogie-siemp.paris   </v>
          </cell>
          <cell r="M190">
            <v>1</v>
          </cell>
          <cell r="N190">
            <v>1</v>
          </cell>
          <cell r="O190">
            <v>3</v>
          </cell>
          <cell r="P190">
            <v>13</v>
          </cell>
          <cell r="Q190">
            <v>0</v>
          </cell>
          <cell r="R190">
            <v>1</v>
          </cell>
          <cell r="S190">
            <v>0</v>
          </cell>
        </row>
        <row r="191">
          <cell r="A191">
            <v>2013</v>
          </cell>
          <cell r="B191" t="str">
            <v>Lot 5</v>
          </cell>
          <cell r="C191" t="str">
            <v>CLEAN SERVICES</v>
          </cell>
          <cell r="D191" t="str">
            <v>Mono</v>
          </cell>
          <cell r="E191" t="str">
            <v>DT NORD</v>
          </cell>
          <cell r="F191" t="str">
            <v>Agence 75010-75011</v>
          </cell>
          <cell r="G191" t="str">
            <v>CHARONNE (76)</v>
          </cell>
          <cell r="H191" t="str">
            <v>76 rue de charonne</v>
          </cell>
          <cell r="I191">
            <v>75011</v>
          </cell>
          <cell r="J191" t="str">
            <v>PARIS</v>
          </cell>
          <cell r="K191" t="str">
            <v xml:space="preserve">BOUCHER Franck                
F.BOUCHER@elogie-siemp.paris  </v>
          </cell>
          <cell r="L191" t="str">
            <v>DEPARETERE Philippe           
P.DEPARETERE@elogie-siemp.pari</v>
          </cell>
          <cell r="M191">
            <v>1</v>
          </cell>
          <cell r="N191">
            <v>1</v>
          </cell>
          <cell r="O191">
            <v>5</v>
          </cell>
          <cell r="P191">
            <v>9</v>
          </cell>
          <cell r="Q191">
            <v>1</v>
          </cell>
          <cell r="R191">
            <v>1</v>
          </cell>
          <cell r="S191">
            <v>0</v>
          </cell>
        </row>
        <row r="192">
          <cell r="A192">
            <v>2014</v>
          </cell>
          <cell r="B192" t="str">
            <v>Lot 5</v>
          </cell>
          <cell r="C192" t="str">
            <v>CLEAN SERVICES</v>
          </cell>
          <cell r="D192" t="str">
            <v>Mono</v>
          </cell>
          <cell r="E192" t="str">
            <v>DT NORD</v>
          </cell>
          <cell r="F192" t="str">
            <v>Agence 75010-75011</v>
          </cell>
          <cell r="G192" t="str">
            <v>4 RUE EMILE LEPEU</v>
          </cell>
          <cell r="H192" t="str">
            <v>4 rue emile lepeu</v>
          </cell>
          <cell r="I192">
            <v>75011</v>
          </cell>
          <cell r="J192" t="str">
            <v>PARIS</v>
          </cell>
          <cell r="K192" t="str">
            <v xml:space="preserve">BOUCHER Franck                
F.BOUCHER@elogie-siemp.paris  </v>
          </cell>
          <cell r="L192" t="str">
            <v>DEPARETERE Philippe           
P.DEPARETERE@elogie-siemp.pari</v>
          </cell>
          <cell r="M192">
            <v>2</v>
          </cell>
          <cell r="N192">
            <v>2</v>
          </cell>
          <cell r="O192">
            <v>3</v>
          </cell>
          <cell r="P192">
            <v>20</v>
          </cell>
          <cell r="Q192">
            <v>1</v>
          </cell>
          <cell r="R192">
            <v>1</v>
          </cell>
          <cell r="S192">
            <v>14</v>
          </cell>
        </row>
        <row r="193">
          <cell r="A193">
            <v>2015</v>
          </cell>
          <cell r="B193" t="str">
            <v>Lot 5</v>
          </cell>
          <cell r="C193" t="str">
            <v>CLEAN SERVICES</v>
          </cell>
          <cell r="D193" t="str">
            <v>Mono</v>
          </cell>
          <cell r="E193" t="str">
            <v>DT NORD</v>
          </cell>
          <cell r="F193" t="str">
            <v>Agence 75010-75011</v>
          </cell>
          <cell r="G193" t="str">
            <v>NANETTES-BLUETS</v>
          </cell>
          <cell r="H193" t="str">
            <v>15/17 rue des nanettes-26/28/30 rue des bluets</v>
          </cell>
          <cell r="I193">
            <v>75011</v>
          </cell>
          <cell r="J193" t="str">
            <v>PARIS</v>
          </cell>
          <cell r="K193" t="str">
            <v xml:space="preserve">BOUCHER Franck                
F.BOUCHER@elogie-siemp.paris  </v>
          </cell>
          <cell r="L193" t="str">
            <v xml:space="preserve">DA COSTA Paula                
P.DA-COSTA@elogie-siemp.paris </v>
          </cell>
          <cell r="M193">
            <v>4</v>
          </cell>
          <cell r="N193">
            <v>4</v>
          </cell>
          <cell r="O193">
            <v>20</v>
          </cell>
          <cell r="P193">
            <v>78</v>
          </cell>
          <cell r="Q193">
            <v>4</v>
          </cell>
          <cell r="R193">
            <v>4</v>
          </cell>
          <cell r="S193">
            <v>79</v>
          </cell>
        </row>
        <row r="194">
          <cell r="A194">
            <v>2016</v>
          </cell>
          <cell r="B194" t="str">
            <v>Lot 5</v>
          </cell>
          <cell r="C194" t="str">
            <v>CLEAN SERVICES</v>
          </cell>
          <cell r="D194" t="str">
            <v>Mono</v>
          </cell>
          <cell r="E194" t="str">
            <v>DT NORD</v>
          </cell>
          <cell r="F194" t="str">
            <v>Agence 75010-75011</v>
          </cell>
          <cell r="G194" t="str">
            <v>ALLEE VERTE</v>
          </cell>
          <cell r="H194" t="str">
            <v>1 allee verte</v>
          </cell>
          <cell r="I194">
            <v>75011</v>
          </cell>
          <cell r="J194" t="str">
            <v>PARIS</v>
          </cell>
          <cell r="K194" t="str">
            <v xml:space="preserve">BOUCHER Franck                
F.BOUCHER@elogie-siemp.paris  </v>
          </cell>
          <cell r="L194" t="str">
            <v>CHAIBEDRAA-TANI Mohamed       
M.CHAIBEDRAA-TANI@elogie-siemp</v>
          </cell>
          <cell r="M194">
            <v>1</v>
          </cell>
          <cell r="N194">
            <v>1</v>
          </cell>
          <cell r="O194">
            <v>3</v>
          </cell>
          <cell r="P194">
            <v>6</v>
          </cell>
          <cell r="Q194">
            <v>1</v>
          </cell>
          <cell r="R194">
            <v>1</v>
          </cell>
          <cell r="S194">
            <v>0</v>
          </cell>
        </row>
        <row r="195">
          <cell r="A195">
            <v>2019</v>
          </cell>
          <cell r="B195" t="str">
            <v>Lot 7</v>
          </cell>
          <cell r="C195" t="str">
            <v>LSR</v>
          </cell>
          <cell r="D195" t="str">
            <v>Mono</v>
          </cell>
          <cell r="E195" t="str">
            <v>DT SUD</v>
          </cell>
          <cell r="F195" t="str">
            <v>Agence 75005-75012</v>
          </cell>
          <cell r="G195" t="str">
            <v>2/4 E. RENARD - PONIATOWSKI</v>
          </cell>
          <cell r="H195" t="str">
            <v>104 boulevard poniatowski-2/4 place edouard renard</v>
          </cell>
          <cell r="I195">
            <v>75012</v>
          </cell>
          <cell r="J195" t="str">
            <v>PARIS</v>
          </cell>
          <cell r="K195" t="str">
            <v xml:space="preserve">LOISON Stève                  
S.LOISON@elogie-siemp.paris   </v>
          </cell>
          <cell r="L195" t="str">
            <v>PAVLICEVIC Katica             
K.PAVLICEVIC@elogie-siemp.pari</v>
          </cell>
          <cell r="M195">
            <v>3</v>
          </cell>
          <cell r="N195">
            <v>3</v>
          </cell>
          <cell r="O195">
            <v>36</v>
          </cell>
          <cell r="P195">
            <v>126</v>
          </cell>
          <cell r="Q195">
            <v>9</v>
          </cell>
          <cell r="R195">
            <v>1</v>
          </cell>
          <cell r="S195">
            <v>0</v>
          </cell>
        </row>
        <row r="196">
          <cell r="A196">
            <v>2020</v>
          </cell>
          <cell r="B196" t="str">
            <v>Lot 5</v>
          </cell>
          <cell r="C196" t="str">
            <v>CLEAN SERVICES</v>
          </cell>
          <cell r="D196" t="str">
            <v>Mono</v>
          </cell>
          <cell r="E196" t="str">
            <v>DT NORD</v>
          </cell>
          <cell r="F196" t="str">
            <v>Agence 75010-75011</v>
          </cell>
          <cell r="G196" t="str">
            <v>CHARLES DELECLUZE</v>
          </cell>
          <cell r="H196" t="str">
            <v>1 rue charles delecluze</v>
          </cell>
          <cell r="I196">
            <v>75011</v>
          </cell>
          <cell r="J196" t="str">
            <v>PARIS</v>
          </cell>
          <cell r="K196" t="str">
            <v xml:space="preserve">BOUCHER Franck                
F.BOUCHER@elogie-siemp.paris  </v>
          </cell>
          <cell r="L196" t="str">
            <v>DEPARETERE Philippe           
P.DEPARETERE@elogie-siemp.pari</v>
          </cell>
          <cell r="M196">
            <v>1</v>
          </cell>
          <cell r="N196">
            <v>1</v>
          </cell>
          <cell r="O196">
            <v>7</v>
          </cell>
          <cell r="P196">
            <v>18</v>
          </cell>
          <cell r="Q196">
            <v>1</v>
          </cell>
          <cell r="R196">
            <v>1</v>
          </cell>
          <cell r="S196">
            <v>0</v>
          </cell>
        </row>
        <row r="197">
          <cell r="A197">
            <v>2021</v>
          </cell>
          <cell r="B197" t="str">
            <v>Lot 7</v>
          </cell>
          <cell r="C197" t="str">
            <v>LSR</v>
          </cell>
          <cell r="D197" t="str">
            <v>Mono</v>
          </cell>
          <cell r="E197" t="str">
            <v>DT SUD</v>
          </cell>
          <cell r="F197" t="str">
            <v>Agence 75005-75012</v>
          </cell>
          <cell r="G197" t="str">
            <v>PORTE DOREE</v>
          </cell>
          <cell r="H197" t="str">
            <v>14/16/18/20 boulevard soult-7 rue ernest lefebure</v>
          </cell>
          <cell r="I197">
            <v>75012</v>
          </cell>
          <cell r="J197" t="str">
            <v>PARIS</v>
          </cell>
          <cell r="K197" t="str">
            <v xml:space="preserve">LOISON Stève                  
S.LOISON@elogie-siemp.paris   </v>
          </cell>
          <cell r="L197" t="str">
            <v>MARQUES AFONSO Idalina Isabel 
I.MARQUES-AFONSO@elogie-siemp.</v>
          </cell>
          <cell r="M197">
            <v>3</v>
          </cell>
          <cell r="N197">
            <v>12</v>
          </cell>
          <cell r="O197">
            <v>128</v>
          </cell>
          <cell r="P197">
            <v>468</v>
          </cell>
          <cell r="Q197">
            <v>16</v>
          </cell>
          <cell r="R197">
            <v>5</v>
          </cell>
          <cell r="S197">
            <v>0</v>
          </cell>
        </row>
        <row r="198">
          <cell r="A198">
            <v>2022</v>
          </cell>
          <cell r="B198" t="str">
            <v>Lot 7</v>
          </cell>
          <cell r="C198" t="str">
            <v>LSR</v>
          </cell>
          <cell r="D198" t="str">
            <v>Mono</v>
          </cell>
          <cell r="E198" t="str">
            <v>DT SUD</v>
          </cell>
          <cell r="F198" t="str">
            <v>Agence 75005-75012</v>
          </cell>
          <cell r="G198" t="str">
            <v>SIBUET I</v>
          </cell>
          <cell r="H198" t="str">
            <v>36 rue sibuet (esc. 10 a 12)</v>
          </cell>
          <cell r="I198">
            <v>75012</v>
          </cell>
          <cell r="J198" t="str">
            <v>PARIS</v>
          </cell>
          <cell r="K198" t="str">
            <v xml:space="preserve">LEMANCEL Clément              
C.LEMANCEL@elogie-siemp.paris </v>
          </cell>
          <cell r="L198" t="str">
            <v xml:space="preserve">PETIT Veronique               
V.PETIT@elogie-siemp.paris    </v>
          </cell>
          <cell r="M198">
            <v>1</v>
          </cell>
          <cell r="N198">
            <v>3</v>
          </cell>
          <cell r="O198">
            <v>18</v>
          </cell>
          <cell r="P198">
            <v>59</v>
          </cell>
          <cell r="Q198">
            <v>3</v>
          </cell>
          <cell r="R198">
            <v>1</v>
          </cell>
          <cell r="S198">
            <v>0</v>
          </cell>
        </row>
        <row r="199">
          <cell r="A199">
            <v>2023</v>
          </cell>
          <cell r="B199" t="str">
            <v>Lot 7</v>
          </cell>
          <cell r="C199" t="str">
            <v>LSR</v>
          </cell>
          <cell r="D199" t="str">
            <v>Mono</v>
          </cell>
          <cell r="E199" t="str">
            <v>DT SUD</v>
          </cell>
          <cell r="F199" t="str">
            <v>Agence 75005-75012</v>
          </cell>
          <cell r="G199" t="str">
            <v>SIBUET II</v>
          </cell>
          <cell r="H199" t="str">
            <v>36 rue sibuet</v>
          </cell>
          <cell r="I199">
            <v>75012</v>
          </cell>
          <cell r="J199" t="str">
            <v>PARIS</v>
          </cell>
          <cell r="K199" t="str">
            <v xml:space="preserve">LEMANCEL Clément              
C.LEMANCEL@elogie-siemp.paris </v>
          </cell>
          <cell r="L199" t="str">
            <v xml:space="preserve">PARIS Jacques                 
J.PARIS@elogie-siemp.paris    </v>
          </cell>
          <cell r="M199">
            <v>2</v>
          </cell>
          <cell r="N199">
            <v>7</v>
          </cell>
          <cell r="O199">
            <v>80</v>
          </cell>
          <cell r="P199">
            <v>224</v>
          </cell>
          <cell r="Q199">
            <v>9</v>
          </cell>
          <cell r="R199">
            <v>3</v>
          </cell>
          <cell r="S199">
            <v>17</v>
          </cell>
        </row>
        <row r="200">
          <cell r="A200">
            <v>2024</v>
          </cell>
          <cell r="B200" t="str">
            <v>Lot 7</v>
          </cell>
          <cell r="C200" t="str">
            <v>LSR</v>
          </cell>
          <cell r="D200" t="str">
            <v>Mono</v>
          </cell>
          <cell r="E200" t="str">
            <v>DT SUD</v>
          </cell>
          <cell r="F200" t="str">
            <v>Agence 75005-75012</v>
          </cell>
          <cell r="G200" t="str">
            <v>SAINT NICOLAS</v>
          </cell>
          <cell r="H200" t="str">
            <v>3 rue saint nicolas</v>
          </cell>
          <cell r="I200">
            <v>75012</v>
          </cell>
          <cell r="J200" t="str">
            <v>PARIS</v>
          </cell>
          <cell r="K200" t="str">
            <v xml:space="preserve">LEMANCEL Clément              
C.LEMANCEL@elogie-siemp.paris </v>
          </cell>
          <cell r="L200" t="str">
            <v>ROBILLART Christian           
C.ROBILLART@elogie-siemp.paris</v>
          </cell>
          <cell r="M200">
            <v>1</v>
          </cell>
          <cell r="N200">
            <v>1</v>
          </cell>
          <cell r="O200">
            <v>4</v>
          </cell>
          <cell r="P200">
            <v>17</v>
          </cell>
          <cell r="Q200">
            <v>1</v>
          </cell>
          <cell r="R200">
            <v>1</v>
          </cell>
          <cell r="S200">
            <v>19</v>
          </cell>
        </row>
        <row r="201">
          <cell r="A201">
            <v>2025</v>
          </cell>
          <cell r="B201" t="str">
            <v>Lot 7</v>
          </cell>
          <cell r="C201" t="str">
            <v>LSR</v>
          </cell>
          <cell r="E201" t="str">
            <v>DT SUD</v>
          </cell>
          <cell r="F201" t="str">
            <v>Agence 75005-75012</v>
          </cell>
          <cell r="H201" t="str">
            <v>15 rue de la Nativité</v>
          </cell>
          <cell r="I201">
            <v>75012</v>
          </cell>
          <cell r="J201" t="str">
            <v>PARIS</v>
          </cell>
          <cell r="K201" t="str">
            <v xml:space="preserve">LEMANCEL Clément              
C.LEMANCEL@elogie-siemp.paris </v>
          </cell>
          <cell r="L201" t="str">
            <v>FELIX NUNES Christophe        
C.FELIX-NUNES@elogie-siemp.par</v>
          </cell>
        </row>
        <row r="202">
          <cell r="A202">
            <v>2026</v>
          </cell>
          <cell r="B202" t="str">
            <v>Lot 7</v>
          </cell>
          <cell r="C202" t="str">
            <v>LSR</v>
          </cell>
          <cell r="D202" t="str">
            <v>Mono</v>
          </cell>
          <cell r="E202" t="str">
            <v>DT SUD</v>
          </cell>
          <cell r="F202" t="str">
            <v>Agence 75005-75012</v>
          </cell>
          <cell r="G202" t="str">
            <v>REUILLY</v>
          </cell>
          <cell r="H202" t="str">
            <v>22/26/28 rue antoine julien henard</v>
          </cell>
          <cell r="I202">
            <v>75012</v>
          </cell>
          <cell r="J202" t="str">
            <v>PARIS</v>
          </cell>
          <cell r="K202" t="str">
            <v xml:space="preserve">LEMANCEL Clément              
C.LEMANCEL@elogie-siemp.paris </v>
          </cell>
          <cell r="L202" t="str">
            <v>Sans gardien</v>
          </cell>
          <cell r="M202">
            <v>2</v>
          </cell>
          <cell r="N202">
            <v>2</v>
          </cell>
          <cell r="O202">
            <v>16</v>
          </cell>
          <cell r="P202">
            <v>47</v>
          </cell>
          <cell r="Q202">
            <v>2</v>
          </cell>
          <cell r="R202">
            <v>2</v>
          </cell>
          <cell r="S202">
            <v>68</v>
          </cell>
        </row>
        <row r="203">
          <cell r="A203">
            <v>2027</v>
          </cell>
          <cell r="B203" t="str">
            <v>Lot 7</v>
          </cell>
          <cell r="C203" t="str">
            <v>LSR</v>
          </cell>
          <cell r="D203" t="str">
            <v>Mono</v>
          </cell>
          <cell r="E203" t="str">
            <v>DT SUD</v>
          </cell>
          <cell r="F203" t="str">
            <v>Agence 75005-75012</v>
          </cell>
          <cell r="G203" t="str">
            <v>BARON LE ROY</v>
          </cell>
          <cell r="H203" t="str">
            <v>32 rue baron le roy</v>
          </cell>
          <cell r="I203">
            <v>75012</v>
          </cell>
          <cell r="J203" t="str">
            <v>PARIS</v>
          </cell>
          <cell r="K203" t="str">
            <v xml:space="preserve">LEMANCEL Clément              
C.LEMANCEL@elogie-siemp.paris </v>
          </cell>
          <cell r="L203" t="str">
            <v xml:space="preserve">BOUZON Jose Manuel            
JM.BOUZON@elogie-siemp.paris  </v>
          </cell>
          <cell r="M203">
            <v>3</v>
          </cell>
          <cell r="N203">
            <v>3</v>
          </cell>
          <cell r="O203">
            <v>24</v>
          </cell>
          <cell r="P203">
            <v>79</v>
          </cell>
          <cell r="Q203">
            <v>3</v>
          </cell>
          <cell r="R203">
            <v>1</v>
          </cell>
          <cell r="S203">
            <v>78</v>
          </cell>
        </row>
        <row r="204">
          <cell r="A204">
            <v>2028</v>
          </cell>
          <cell r="B204" t="str">
            <v>Lot 7</v>
          </cell>
          <cell r="C204" t="str">
            <v>LSR</v>
          </cell>
          <cell r="D204" t="str">
            <v>Mono</v>
          </cell>
          <cell r="E204" t="str">
            <v>DT SUD</v>
          </cell>
          <cell r="F204" t="str">
            <v>Agence 75005-75012</v>
          </cell>
          <cell r="G204" t="str">
            <v>54 TRUFFAUT - 12/14 LAME</v>
          </cell>
          <cell r="H204" t="str">
            <v>54/56 rue francois truffaut-12/14 rue gabriel lame</v>
          </cell>
          <cell r="I204">
            <v>75012</v>
          </cell>
          <cell r="J204" t="str">
            <v>PARIS</v>
          </cell>
          <cell r="K204" t="str">
            <v xml:space="preserve">LEMANCEL Clément              
C.LEMANCEL@elogie-siemp.paris </v>
          </cell>
          <cell r="L204" t="str">
            <v xml:space="preserve">BOUZON Jose Manuel            
JM.BOUZON@elogie-siemp.paris  </v>
          </cell>
          <cell r="M204">
            <v>4</v>
          </cell>
          <cell r="N204">
            <v>4</v>
          </cell>
          <cell r="O204">
            <v>26</v>
          </cell>
          <cell r="P204">
            <v>73</v>
          </cell>
          <cell r="Q204">
            <v>4</v>
          </cell>
          <cell r="R204">
            <v>4</v>
          </cell>
          <cell r="S204">
            <v>79</v>
          </cell>
        </row>
        <row r="205">
          <cell r="A205">
            <v>2029</v>
          </cell>
          <cell r="B205" t="str">
            <v>Lot 7</v>
          </cell>
          <cell r="C205" t="str">
            <v>LSR</v>
          </cell>
          <cell r="D205" t="str">
            <v>Mono</v>
          </cell>
          <cell r="E205" t="str">
            <v>DT SUD</v>
          </cell>
          <cell r="F205" t="str">
            <v>Agence 75005-75012</v>
          </cell>
          <cell r="G205" t="str">
            <v>59/61 PIROGUES - 2 LAME</v>
          </cell>
          <cell r="H205" t="str">
            <v>59/61 rue des pirogues de bercy-2 rue gabriel lame</v>
          </cell>
          <cell r="I205">
            <v>75012</v>
          </cell>
          <cell r="J205" t="str">
            <v>PARIS</v>
          </cell>
          <cell r="K205" t="str">
            <v xml:space="preserve">LEMANCEL Clément              
C.LEMANCEL@elogie-siemp.paris </v>
          </cell>
          <cell r="L205" t="str">
            <v xml:space="preserve">MATHIEU Alain                 
A.MATHIEU@elogie-siemp.paris  </v>
          </cell>
          <cell r="M205">
            <v>3</v>
          </cell>
          <cell r="N205">
            <v>2</v>
          </cell>
          <cell r="O205">
            <v>16</v>
          </cell>
          <cell r="P205">
            <v>57</v>
          </cell>
          <cell r="Q205">
            <v>3</v>
          </cell>
          <cell r="R205">
            <v>2</v>
          </cell>
          <cell r="S205">
            <v>89</v>
          </cell>
        </row>
        <row r="206">
          <cell r="A206">
            <v>2030</v>
          </cell>
          <cell r="B206" t="str">
            <v>Lot 7</v>
          </cell>
          <cell r="C206" t="str">
            <v>LSR</v>
          </cell>
          <cell r="D206" t="str">
            <v>Mono</v>
          </cell>
          <cell r="E206" t="str">
            <v>DT SUD</v>
          </cell>
          <cell r="F206" t="str">
            <v>Agence 75005-75012</v>
          </cell>
          <cell r="G206" t="str">
            <v>RENDEZ-VOUS</v>
          </cell>
          <cell r="H206" t="str">
            <v>24 rue de rendez vous</v>
          </cell>
          <cell r="I206">
            <v>75012</v>
          </cell>
          <cell r="J206" t="str">
            <v>PARIS</v>
          </cell>
          <cell r="K206" t="str">
            <v xml:space="preserve">LEMANCEL Clément              
C.LEMANCEL@elogie-siemp.paris </v>
          </cell>
          <cell r="L206" t="str">
            <v>CHARPENTIER Catherine         
C.CHARPENTIER@elogie-siemp.par</v>
          </cell>
          <cell r="M206">
            <v>1</v>
          </cell>
          <cell r="N206">
            <v>1</v>
          </cell>
          <cell r="O206">
            <v>5</v>
          </cell>
          <cell r="P206">
            <v>9</v>
          </cell>
          <cell r="Q206">
            <v>0</v>
          </cell>
          <cell r="R206">
            <v>1</v>
          </cell>
          <cell r="S206">
            <v>0</v>
          </cell>
        </row>
        <row r="207">
          <cell r="A207">
            <v>2031</v>
          </cell>
          <cell r="B207" t="str">
            <v>Lot 7</v>
          </cell>
          <cell r="C207" t="str">
            <v>LSR</v>
          </cell>
          <cell r="D207" t="str">
            <v>Mono</v>
          </cell>
          <cell r="E207" t="str">
            <v>DT SUD</v>
          </cell>
          <cell r="F207" t="str">
            <v>Agence 75005-75012</v>
          </cell>
          <cell r="G207" t="str">
            <v>DEBERGUE (6/11/11BIS)</v>
          </cell>
          <cell r="H207" t="str">
            <v>6/11/11bis cite debergue</v>
          </cell>
          <cell r="I207">
            <v>75012</v>
          </cell>
          <cell r="J207" t="str">
            <v>PARIS</v>
          </cell>
          <cell r="K207" t="str">
            <v xml:space="preserve">LEMANCEL Clément              
C.LEMANCEL@elogie-siemp.paris </v>
          </cell>
          <cell r="L207" t="str">
            <v>CHARPENTIER Catherine         
C.CHARPENTIER@elogie-siemp.par</v>
          </cell>
          <cell r="M207">
            <v>2</v>
          </cell>
          <cell r="N207">
            <v>3</v>
          </cell>
          <cell r="O207">
            <v>4</v>
          </cell>
          <cell r="P207">
            <v>12</v>
          </cell>
          <cell r="Q207">
            <v>0</v>
          </cell>
          <cell r="R207">
            <v>1</v>
          </cell>
          <cell r="S207">
            <v>0</v>
          </cell>
        </row>
        <row r="208">
          <cell r="A208">
            <v>2032</v>
          </cell>
          <cell r="B208" t="str">
            <v>Lot 7</v>
          </cell>
          <cell r="C208" t="str">
            <v>LSR</v>
          </cell>
          <cell r="D208" t="str">
            <v>Mono</v>
          </cell>
          <cell r="E208" t="str">
            <v>DT SUD</v>
          </cell>
          <cell r="F208" t="str">
            <v>Agence 75005-75012</v>
          </cell>
          <cell r="G208" t="str">
            <v>DEBERGUE (3 &amp; 7)</v>
          </cell>
          <cell r="H208" t="str">
            <v>3/7 cite debergue</v>
          </cell>
          <cell r="I208">
            <v>75012</v>
          </cell>
          <cell r="J208" t="str">
            <v>PARIS</v>
          </cell>
          <cell r="K208" t="str">
            <v xml:space="preserve">LEMANCEL Clément              
C.LEMANCEL@elogie-siemp.paris </v>
          </cell>
          <cell r="L208" t="str">
            <v>CHARPENTIER Catherine         
C.CHARPENTIER@elogie-siemp.par</v>
          </cell>
          <cell r="M208">
            <v>2</v>
          </cell>
          <cell r="N208">
            <v>2</v>
          </cell>
          <cell r="O208">
            <v>4</v>
          </cell>
          <cell r="P208">
            <v>14</v>
          </cell>
          <cell r="Q208">
            <v>0</v>
          </cell>
          <cell r="R208">
            <v>1</v>
          </cell>
          <cell r="S208">
            <v>0</v>
          </cell>
        </row>
        <row r="209">
          <cell r="A209">
            <v>2034</v>
          </cell>
          <cell r="B209" t="str">
            <v>Lot 7</v>
          </cell>
          <cell r="C209" t="str">
            <v>LSR</v>
          </cell>
          <cell r="D209" t="str">
            <v>Mono</v>
          </cell>
          <cell r="E209" t="str">
            <v>DT SUD</v>
          </cell>
          <cell r="F209" t="str">
            <v>Agence 75005-75012</v>
          </cell>
          <cell r="G209" t="str">
            <v>TOUL</v>
          </cell>
          <cell r="H209" t="str">
            <v>20/22 rue de toul</v>
          </cell>
          <cell r="I209">
            <v>75012</v>
          </cell>
          <cell r="J209" t="str">
            <v>PARIS</v>
          </cell>
          <cell r="K209" t="str">
            <v xml:space="preserve">LOISON Stève                  
S.LOISON@elogie-siemp.paris   </v>
          </cell>
          <cell r="L209" t="str">
            <v xml:space="preserve">SCHMIDT Elisabeth             
E.SCHMIDT@elogie-siemp.paris  </v>
          </cell>
          <cell r="M209">
            <v>1</v>
          </cell>
          <cell r="N209">
            <v>1</v>
          </cell>
          <cell r="O209">
            <v>5</v>
          </cell>
          <cell r="P209">
            <v>42</v>
          </cell>
          <cell r="Q209">
            <v>2</v>
          </cell>
          <cell r="R209">
            <v>1</v>
          </cell>
          <cell r="S209">
            <v>53</v>
          </cell>
        </row>
        <row r="210">
          <cell r="A210">
            <v>2035</v>
          </cell>
          <cell r="B210" t="str">
            <v>Lot 7</v>
          </cell>
          <cell r="C210" t="str">
            <v>LSR</v>
          </cell>
          <cell r="E210" t="str">
            <v>DT SUD</v>
          </cell>
          <cell r="F210" t="str">
            <v>Agence 75005-75012</v>
          </cell>
          <cell r="G210" t="str">
            <v>CORBINEAU</v>
          </cell>
          <cell r="H210" t="str">
            <v>7 rue Corbineau</v>
          </cell>
          <cell r="I210">
            <v>75012</v>
          </cell>
          <cell r="J210" t="str">
            <v>PARIS</v>
          </cell>
          <cell r="K210" t="str">
            <v>AUZANNEAU Alexandre           
A.AUZANNEAU@elogie-siemp.paris</v>
          </cell>
          <cell r="L210" t="str">
            <v xml:space="preserve">SERGEANT Alain                
A.SERGEANT@elogie-siemp.paris </v>
          </cell>
        </row>
        <row r="211">
          <cell r="A211">
            <v>2036</v>
          </cell>
          <cell r="B211" t="str">
            <v>Lot 7</v>
          </cell>
          <cell r="C211" t="str">
            <v>LSR</v>
          </cell>
          <cell r="E211" t="str">
            <v>DT SUD</v>
          </cell>
          <cell r="F211" t="str">
            <v>Agence 75005-75012</v>
          </cell>
          <cell r="G211" t="str">
            <v>PICPUS A.P</v>
          </cell>
          <cell r="H211" t="str">
            <v>90 Boulevard de Picpus</v>
          </cell>
          <cell r="I211">
            <v>75012</v>
          </cell>
          <cell r="J211" t="str">
            <v>PARIS</v>
          </cell>
          <cell r="K211" t="str">
            <v xml:space="preserve">LEMANCEL Clément              
C.LEMANCEL@elogie-siemp.paris </v>
          </cell>
          <cell r="L211" t="str">
            <v>CHARPENTIER Catherine         
C.CHARPENTIER@elogie-siemp.par</v>
          </cell>
        </row>
        <row r="212">
          <cell r="A212">
            <v>2037</v>
          </cell>
          <cell r="B212" t="str">
            <v>Lot 7</v>
          </cell>
          <cell r="C212" t="str">
            <v>LSR</v>
          </cell>
          <cell r="D212" t="str">
            <v>Mono</v>
          </cell>
          <cell r="E212" t="str">
            <v>DT SUD</v>
          </cell>
          <cell r="F212" t="str">
            <v>Agence 75005-75012</v>
          </cell>
          <cell r="G212" t="str">
            <v>TRAVERSIERE</v>
          </cell>
          <cell r="H212" t="str">
            <v>29 rue traversiere</v>
          </cell>
          <cell r="I212">
            <v>75012</v>
          </cell>
          <cell r="J212" t="str">
            <v>PARIS</v>
          </cell>
          <cell r="K212" t="str">
            <v xml:space="preserve">LEMANCEL Clément              
C.LEMANCEL@elogie-siemp.paris </v>
          </cell>
          <cell r="L212" t="str">
            <v>ROBILLART Christian           
C.ROBILLART@elogie-siemp.paris</v>
          </cell>
          <cell r="M212">
            <v>1</v>
          </cell>
          <cell r="N212">
            <v>1</v>
          </cell>
          <cell r="O212">
            <v>6</v>
          </cell>
          <cell r="P212">
            <v>10</v>
          </cell>
          <cell r="Q212">
            <v>2</v>
          </cell>
          <cell r="R212">
            <v>1</v>
          </cell>
          <cell r="S212">
            <v>12</v>
          </cell>
        </row>
        <row r="213">
          <cell r="A213">
            <v>2040</v>
          </cell>
          <cell r="B213" t="str">
            <v>Lot 7</v>
          </cell>
          <cell r="C213" t="str">
            <v>LSR</v>
          </cell>
          <cell r="D213" t="str">
            <v>Mono</v>
          </cell>
          <cell r="E213" t="str">
            <v>DT SUD</v>
          </cell>
          <cell r="F213" t="str">
            <v>Agence 75005-75012</v>
          </cell>
          <cell r="G213" t="str">
            <v>RENARD 1/3 - 2 SOULT</v>
          </cell>
          <cell r="H213" t="str">
            <v>1/3 place edouard renard-2 boulevard soult</v>
          </cell>
          <cell r="I213">
            <v>75012</v>
          </cell>
          <cell r="J213" t="str">
            <v>PARIS</v>
          </cell>
          <cell r="K213" t="str">
            <v xml:space="preserve">LOISON Stève                  
S.LOISON@elogie-siemp.paris   </v>
          </cell>
          <cell r="L213" t="str">
            <v xml:space="preserve">SISAVATH Ratchani             
R.SISAVATH@elogie-siemp.paris </v>
          </cell>
          <cell r="M213">
            <v>3</v>
          </cell>
          <cell r="N213">
            <v>3</v>
          </cell>
          <cell r="O213">
            <v>36</v>
          </cell>
          <cell r="P213">
            <v>90</v>
          </cell>
          <cell r="Q213">
            <v>6</v>
          </cell>
          <cell r="R213">
            <v>3</v>
          </cell>
          <cell r="S213">
            <v>0</v>
          </cell>
        </row>
        <row r="214">
          <cell r="A214">
            <v>2041</v>
          </cell>
          <cell r="B214" t="str">
            <v>Lot 7</v>
          </cell>
          <cell r="C214" t="str">
            <v>LSR</v>
          </cell>
          <cell r="E214" t="str">
            <v>DT SUD</v>
          </cell>
          <cell r="F214" t="str">
            <v>Agence 75005-75012</v>
          </cell>
          <cell r="G214" t="str">
            <v>13 ERNEST LACOSTE</v>
          </cell>
          <cell r="H214" t="str">
            <v>13 rue Ernest Lacoste</v>
          </cell>
          <cell r="I214">
            <v>75012</v>
          </cell>
          <cell r="J214" t="str">
            <v>PARIS</v>
          </cell>
          <cell r="K214" t="str">
            <v xml:space="preserve">LOISON Stève                  
S.LOISON@elogie-siemp.paris   </v>
          </cell>
          <cell r="L214" t="str">
            <v xml:space="preserve">SISAVATH Ratchani             
R.SISAVATH@elogie-siemp.paris </v>
          </cell>
        </row>
        <row r="215">
          <cell r="A215">
            <v>2046</v>
          </cell>
          <cell r="B215" t="str">
            <v>Lot 5</v>
          </cell>
          <cell r="C215" t="str">
            <v>CLEAN SERVICES</v>
          </cell>
          <cell r="D215" t="str">
            <v>Mono</v>
          </cell>
          <cell r="E215" t="str">
            <v>DT NORD</v>
          </cell>
          <cell r="F215" t="str">
            <v>Agence 75010-75011</v>
          </cell>
          <cell r="G215" t="str">
            <v>23 RUE GODEFROY CAVAIGNAC</v>
          </cell>
          <cell r="H215" t="str">
            <v>23 rue godefroy  cavaignac</v>
          </cell>
          <cell r="I215">
            <v>75011</v>
          </cell>
          <cell r="J215" t="str">
            <v>PARIS</v>
          </cell>
          <cell r="K215" t="str">
            <v xml:space="preserve">BOUCHER Franck                
F.BOUCHER@elogie-siemp.paris  </v>
          </cell>
          <cell r="L215" t="str">
            <v xml:space="preserve">TIRMONT Katie                 
K.TIRMONT@elogie-siemp.paris  </v>
          </cell>
          <cell r="M215">
            <v>1</v>
          </cell>
          <cell r="N215">
            <v>1</v>
          </cell>
          <cell r="O215">
            <v>3</v>
          </cell>
          <cell r="P215">
            <v>6</v>
          </cell>
          <cell r="Q215">
            <v>0</v>
          </cell>
          <cell r="R215">
            <v>1</v>
          </cell>
          <cell r="S215">
            <v>0</v>
          </cell>
        </row>
        <row r="216">
          <cell r="A216">
            <v>2048</v>
          </cell>
          <cell r="B216" t="str">
            <v>Lot 7</v>
          </cell>
          <cell r="C216" t="str">
            <v>LSR</v>
          </cell>
          <cell r="D216" t="str">
            <v>Mono</v>
          </cell>
          <cell r="E216" t="str">
            <v>DT SUD</v>
          </cell>
          <cell r="F216" t="str">
            <v>Agence 75005-75013</v>
          </cell>
          <cell r="G216" t="str">
            <v>ARNOLD NETTER</v>
          </cell>
          <cell r="H216" t="str">
            <v>64 Arnold Netter</v>
          </cell>
          <cell r="I216">
            <v>75012</v>
          </cell>
          <cell r="J216" t="str">
            <v>PARIS</v>
          </cell>
          <cell r="K216" t="str">
            <v xml:space="preserve">LEMANCEL Clément              
C.LEMANCEL@elogie-siemp.paris </v>
          </cell>
          <cell r="L216" t="str">
            <v>CHARPENTIER Catherine         
C.CHARPENTIER@elogie-siemp.par</v>
          </cell>
          <cell r="M216">
            <v>1</v>
          </cell>
          <cell r="N216">
            <v>1</v>
          </cell>
          <cell r="O216">
            <v>6</v>
          </cell>
          <cell r="P216">
            <v>9</v>
          </cell>
          <cell r="Q216">
            <v>1</v>
          </cell>
          <cell r="R216">
            <v>1</v>
          </cell>
          <cell r="S216">
            <v>0</v>
          </cell>
        </row>
        <row r="217">
          <cell r="A217">
            <v>3001</v>
          </cell>
          <cell r="B217" t="str">
            <v>Lot 7</v>
          </cell>
          <cell r="C217" t="str">
            <v>LSR</v>
          </cell>
          <cell r="D217" t="str">
            <v>Mono</v>
          </cell>
          <cell r="E217" t="str">
            <v>DT SUD</v>
          </cell>
          <cell r="F217" t="str">
            <v>Agence 75013</v>
          </cell>
          <cell r="G217" t="str">
            <v>ALBERT</v>
          </cell>
          <cell r="H217" t="str">
            <v>62 rue regnault/ 7 rue du dessous des berges/ 11 rue du dessous des berges</v>
          </cell>
          <cell r="I217">
            <v>75013</v>
          </cell>
          <cell r="J217" t="str">
            <v>PARIS</v>
          </cell>
          <cell r="K217" t="str">
            <v xml:space="preserve">DECKERS Allison               
A.DECKERS@elogie-siemp.paris  </v>
          </cell>
          <cell r="L217" t="str">
            <v xml:space="preserve">GRONIER Elodie                
E.GRONIER@elogie-siemp.paris  </v>
          </cell>
          <cell r="M217">
            <v>11</v>
          </cell>
          <cell r="N217">
            <v>11</v>
          </cell>
          <cell r="O217">
            <v>66</v>
          </cell>
          <cell r="P217">
            <v>286</v>
          </cell>
          <cell r="Q217">
            <v>11</v>
          </cell>
          <cell r="R217">
            <v>10</v>
          </cell>
          <cell r="S217">
            <v>0</v>
          </cell>
        </row>
        <row r="218">
          <cell r="A218">
            <v>3002</v>
          </cell>
          <cell r="B218" t="str">
            <v>Lot 7</v>
          </cell>
          <cell r="C218" t="str">
            <v>LSR</v>
          </cell>
          <cell r="E218" t="str">
            <v>DT SUD</v>
          </cell>
          <cell r="G218" t="str">
            <v>JEANNE D'ARC</v>
          </cell>
          <cell r="H218" t="str">
            <v>42 rue Jeanne d'Arc</v>
          </cell>
          <cell r="I218">
            <v>75013</v>
          </cell>
          <cell r="J218" t="str">
            <v>PARIS</v>
          </cell>
          <cell r="K218" t="str">
            <v xml:space="preserve">DECKERS Allison               
A.DECKERS@elogie-siemp.paris  </v>
          </cell>
          <cell r="L218" t="str">
            <v xml:space="preserve">CHAUVEAU Martine              
m.chauveau@elogie-siemp.paris </v>
          </cell>
          <cell r="M218">
            <v>1</v>
          </cell>
          <cell r="P218">
            <v>31</v>
          </cell>
        </row>
        <row r="219">
          <cell r="A219">
            <v>3003</v>
          </cell>
          <cell r="B219" t="str">
            <v>Lot 7</v>
          </cell>
          <cell r="C219" t="str">
            <v>LSR</v>
          </cell>
          <cell r="D219" t="str">
            <v>Mono</v>
          </cell>
          <cell r="E219" t="str">
            <v>DT SUD</v>
          </cell>
          <cell r="F219" t="str">
            <v>Agence 75013</v>
          </cell>
          <cell r="G219" t="str">
            <v>63/65 KELLERMANN/12 GOUTHIERE/7AM</v>
          </cell>
          <cell r="H219" t="str">
            <v>63/65 boulevard kellermann/ 7 rue aime morot/ 12 rue gouthiere</v>
          </cell>
          <cell r="I219">
            <v>75013</v>
          </cell>
          <cell r="J219" t="str">
            <v>PARIS</v>
          </cell>
          <cell r="K219" t="str">
            <v xml:space="preserve">GOBERT Quentin                
Q.GOBERT@elogie-siemp.paris   </v>
          </cell>
          <cell r="L219" t="str">
            <v xml:space="preserve">PLUTON Megane                 
M.PLUTON@elogie-siemp.paris   </v>
          </cell>
          <cell r="M219">
            <v>17</v>
          </cell>
          <cell r="N219">
            <v>17</v>
          </cell>
          <cell r="O219">
            <v>102</v>
          </cell>
          <cell r="P219">
            <v>545</v>
          </cell>
          <cell r="Q219">
            <v>17</v>
          </cell>
          <cell r="R219">
            <v>9</v>
          </cell>
          <cell r="S219">
            <v>28</v>
          </cell>
        </row>
        <row r="220">
          <cell r="A220">
            <v>3005</v>
          </cell>
          <cell r="B220" t="str">
            <v>Lot 7</v>
          </cell>
          <cell r="C220" t="str">
            <v>LSR</v>
          </cell>
          <cell r="D220" t="str">
            <v>Mono</v>
          </cell>
          <cell r="E220" t="str">
            <v>DT SUD</v>
          </cell>
          <cell r="F220" t="str">
            <v>Agence 75013</v>
          </cell>
          <cell r="G220" t="str">
            <v>KUSS</v>
          </cell>
          <cell r="H220" t="str">
            <v>10 rue kuss</v>
          </cell>
          <cell r="I220">
            <v>75013</v>
          </cell>
          <cell r="J220" t="str">
            <v>PARIS</v>
          </cell>
          <cell r="K220" t="str">
            <v xml:space="preserve">GOBERT Quentin                
Q.GOBERT@elogie-siemp.paris   </v>
          </cell>
          <cell r="L220" t="str">
            <v>DA COSTA FERREIRA Carlos Jorge
CJ.DA-COSTA-FERREIRA@elogie-si</v>
          </cell>
          <cell r="M220">
            <v>6</v>
          </cell>
          <cell r="N220">
            <v>6</v>
          </cell>
          <cell r="O220">
            <v>36</v>
          </cell>
          <cell r="P220">
            <v>156</v>
          </cell>
          <cell r="Q220">
            <v>6</v>
          </cell>
          <cell r="R220">
            <v>2</v>
          </cell>
          <cell r="S220">
            <v>0</v>
          </cell>
        </row>
        <row r="221">
          <cell r="A221">
            <v>3006</v>
          </cell>
          <cell r="B221" t="str">
            <v>Lot 7</v>
          </cell>
          <cell r="C221" t="str">
            <v>LSR</v>
          </cell>
          <cell r="E221" t="str">
            <v>DT SUD</v>
          </cell>
          <cell r="F221" t="str">
            <v>Agence 75013</v>
          </cell>
          <cell r="G221" t="str">
            <v>Italie</v>
          </cell>
          <cell r="H221" t="str">
            <v>8 Square Rosny Aine</v>
          </cell>
          <cell r="I221">
            <v>75013</v>
          </cell>
          <cell r="J221" t="str">
            <v>PARIS</v>
          </cell>
          <cell r="K221" t="str">
            <v xml:space="preserve">DECKERS Allison               
A.DECKERS@elogie-siemp.paris  </v>
          </cell>
          <cell r="L221" t="str">
            <v xml:space="preserve">MARTINS Marco                 
M.MARTINS@elogie-siemp.paris  </v>
          </cell>
        </row>
        <row r="222">
          <cell r="A222">
            <v>3007</v>
          </cell>
          <cell r="B222" t="str">
            <v>Lot 7</v>
          </cell>
          <cell r="C222" t="str">
            <v>LSR</v>
          </cell>
          <cell r="D222" t="str">
            <v>Mono</v>
          </cell>
          <cell r="E222" t="str">
            <v>DT SUD</v>
          </cell>
          <cell r="F222" t="str">
            <v>Agence 75013</v>
          </cell>
          <cell r="G222" t="str">
            <v>DUCHEFDELAVILLE 8/10</v>
          </cell>
          <cell r="H222" t="str">
            <v>8/10 rue duchefdelaville</v>
          </cell>
          <cell r="I222">
            <v>75013</v>
          </cell>
          <cell r="J222" t="str">
            <v>PARIS</v>
          </cell>
          <cell r="K222" t="str">
            <v xml:space="preserve">LEGRAND Pascal                
P.LEGRAND@elogie-siemp.paris  </v>
          </cell>
          <cell r="L222" t="str">
            <v>DA SILVA CRUZ Victor          
V.DA-SILVA-CRUZ@elogie-siemp.p</v>
          </cell>
          <cell r="M222">
            <v>3</v>
          </cell>
          <cell r="N222">
            <v>3</v>
          </cell>
          <cell r="O222">
            <v>18</v>
          </cell>
          <cell r="P222">
            <v>41</v>
          </cell>
          <cell r="Q222">
            <v>1</v>
          </cell>
          <cell r="R222">
            <v>3</v>
          </cell>
          <cell r="S222">
            <v>46</v>
          </cell>
        </row>
        <row r="223">
          <cell r="A223">
            <v>3008</v>
          </cell>
          <cell r="B223" t="str">
            <v>Lot 7</v>
          </cell>
          <cell r="C223" t="str">
            <v>LSR</v>
          </cell>
          <cell r="D223" t="str">
            <v>Mono</v>
          </cell>
          <cell r="E223" t="str">
            <v>DT SUD</v>
          </cell>
          <cell r="F223" t="str">
            <v>Agence 75013</v>
          </cell>
          <cell r="G223" t="str">
            <v>QUAI DE LA GARE</v>
          </cell>
          <cell r="H223" t="str">
            <v>69/71 quai de la gare</v>
          </cell>
          <cell r="I223">
            <v>75013</v>
          </cell>
          <cell r="J223" t="str">
            <v>PARIS</v>
          </cell>
          <cell r="K223" t="str">
            <v xml:space="preserve">LEGRAND Pascal                
P.LEGRAND@elogie-siemp.paris  </v>
          </cell>
          <cell r="L223" t="str">
            <v>FERREIRA Lucia Maria          
LM.FERREIRA@elogie-siemp.paris</v>
          </cell>
          <cell r="M223">
            <v>2</v>
          </cell>
          <cell r="N223">
            <v>2</v>
          </cell>
          <cell r="O223">
            <v>14</v>
          </cell>
          <cell r="P223">
            <v>80</v>
          </cell>
          <cell r="Q223">
            <v>3</v>
          </cell>
          <cell r="R223">
            <v>3</v>
          </cell>
          <cell r="S223">
            <v>73</v>
          </cell>
        </row>
        <row r="224">
          <cell r="A224">
            <v>3009</v>
          </cell>
          <cell r="B224" t="str">
            <v>Lot 7</v>
          </cell>
          <cell r="C224" t="str">
            <v>LSR</v>
          </cell>
          <cell r="E224" t="str">
            <v>DT SUD</v>
          </cell>
          <cell r="F224" t="str">
            <v>Agence 75013</v>
          </cell>
          <cell r="G224" t="str">
            <v>147 AVENUE D'Italie</v>
          </cell>
          <cell r="H224" t="str">
            <v>147 Avenue d'Italie</v>
          </cell>
          <cell r="I224">
            <v>75013</v>
          </cell>
          <cell r="J224" t="str">
            <v>PARIS</v>
          </cell>
          <cell r="K224" t="str">
            <v xml:space="preserve">DECKERS Allison               
A.DECKERS@elogie-siemp.paris  </v>
          </cell>
          <cell r="L224" t="str">
            <v xml:space="preserve">BECARD Sylvie                 
S.BECARD@elogie-siemp.paris   </v>
          </cell>
        </row>
        <row r="225">
          <cell r="A225">
            <v>3010</v>
          </cell>
          <cell r="B225" t="str">
            <v>Lot 7</v>
          </cell>
          <cell r="C225" t="str">
            <v>LSR</v>
          </cell>
          <cell r="E225" t="str">
            <v>DT SUD</v>
          </cell>
          <cell r="F225" t="str">
            <v>Agence 75013</v>
          </cell>
          <cell r="H225" t="str">
            <v>123 rue de Choisy</v>
          </cell>
          <cell r="I225">
            <v>75013</v>
          </cell>
          <cell r="J225" t="str">
            <v>PARIS</v>
          </cell>
          <cell r="K225" t="str">
            <v xml:space="preserve">GOBERT Quentin                
Q.GOBERT@elogie-siemp.paris   </v>
          </cell>
          <cell r="L225" t="str">
            <v>DUQUENNE Jean Michel          
JM.DUQUENNE@elogie-siemp.paris</v>
          </cell>
        </row>
        <row r="226">
          <cell r="A226">
            <v>3011</v>
          </cell>
          <cell r="B226" t="str">
            <v>Lot 7</v>
          </cell>
          <cell r="C226" t="str">
            <v>LSR</v>
          </cell>
          <cell r="D226" t="str">
            <v>Mono</v>
          </cell>
          <cell r="E226" t="str">
            <v>DT SUD</v>
          </cell>
          <cell r="F226" t="str">
            <v>Agence 75013</v>
          </cell>
          <cell r="G226" t="str">
            <v>CORVISART</v>
          </cell>
          <cell r="H226" t="str">
            <v>63/67/69 rue corvisart</v>
          </cell>
          <cell r="I226">
            <v>75013</v>
          </cell>
          <cell r="J226" t="str">
            <v>PARIS</v>
          </cell>
          <cell r="K226" t="str">
            <v xml:space="preserve">LEGRAND Pascal                
P.LEGRAND@elogie-siemp.paris  </v>
          </cell>
          <cell r="L226" t="str">
            <v>COSTENOBLE Nathalie           
N.COSTENOBLE@elogie-siemp.pari</v>
          </cell>
          <cell r="M226">
            <v>3</v>
          </cell>
          <cell r="N226">
            <v>3</v>
          </cell>
          <cell r="O226">
            <v>24</v>
          </cell>
          <cell r="P226">
            <v>46</v>
          </cell>
          <cell r="Q226">
            <v>3</v>
          </cell>
          <cell r="R226">
            <v>4</v>
          </cell>
          <cell r="S226">
            <v>51</v>
          </cell>
        </row>
        <row r="227">
          <cell r="A227">
            <v>3012</v>
          </cell>
          <cell r="B227" t="str">
            <v>Lot 7</v>
          </cell>
          <cell r="C227" t="str">
            <v>LSR</v>
          </cell>
          <cell r="D227" t="str">
            <v>Mono</v>
          </cell>
          <cell r="E227" t="str">
            <v>DT SUD</v>
          </cell>
          <cell r="F227" t="str">
            <v>Agence 75013</v>
          </cell>
          <cell r="G227" t="str">
            <v>TAGORE (5)</v>
          </cell>
          <cell r="H227" t="str">
            <v>5 rue tagore</v>
          </cell>
          <cell r="I227">
            <v>75013</v>
          </cell>
          <cell r="J227" t="str">
            <v>PARIS</v>
          </cell>
          <cell r="K227" t="str">
            <v xml:space="preserve">DECKERS Allison               
A.DECKERS@elogie-siemp.paris  </v>
          </cell>
          <cell r="L227" t="str">
            <v xml:space="preserve">BECARD Sylvie                 
S.BECARD@elogie-siemp.paris   </v>
          </cell>
          <cell r="M227">
            <v>2</v>
          </cell>
          <cell r="N227">
            <v>1</v>
          </cell>
          <cell r="O227">
            <v>8</v>
          </cell>
          <cell r="P227">
            <v>30</v>
          </cell>
          <cell r="Q227">
            <v>1</v>
          </cell>
          <cell r="R227">
            <v>1</v>
          </cell>
          <cell r="S227">
            <v>50</v>
          </cell>
        </row>
        <row r="228">
          <cell r="A228">
            <v>3013</v>
          </cell>
          <cell r="B228" t="str">
            <v>Lot 7</v>
          </cell>
          <cell r="C228" t="str">
            <v>LSR</v>
          </cell>
          <cell r="D228" t="str">
            <v>Mono</v>
          </cell>
          <cell r="E228" t="str">
            <v>DT SUD</v>
          </cell>
          <cell r="F228" t="str">
            <v>Agence 75013</v>
          </cell>
          <cell r="G228" t="str">
            <v>TAGORE (19)</v>
          </cell>
          <cell r="H228" t="str">
            <v>19 rue tagore</v>
          </cell>
          <cell r="I228">
            <v>75013</v>
          </cell>
          <cell r="J228" t="str">
            <v>PARIS</v>
          </cell>
          <cell r="K228" t="str">
            <v xml:space="preserve">DECKERS Allison               
A.DECKERS@elogie-siemp.paris  </v>
          </cell>
          <cell r="L228" t="str">
            <v xml:space="preserve">BECARD Sylvie                 
S.BECARD@elogie-siemp.paris   </v>
          </cell>
          <cell r="M228">
            <v>2</v>
          </cell>
          <cell r="N228">
            <v>2</v>
          </cell>
          <cell r="O228">
            <v>16</v>
          </cell>
          <cell r="P228">
            <v>35</v>
          </cell>
          <cell r="Q228">
            <v>2</v>
          </cell>
          <cell r="R228">
            <v>1</v>
          </cell>
          <cell r="S228">
            <v>56</v>
          </cell>
        </row>
        <row r="229">
          <cell r="A229">
            <v>3014</v>
          </cell>
          <cell r="B229" t="str">
            <v>Lot 7</v>
          </cell>
          <cell r="C229" t="str">
            <v>LSR</v>
          </cell>
          <cell r="D229" t="str">
            <v>Mono</v>
          </cell>
          <cell r="E229" t="str">
            <v>DT SUD</v>
          </cell>
          <cell r="F229" t="str">
            <v>Agence 75013</v>
          </cell>
          <cell r="G229" t="str">
            <v>MASSENA (22)</v>
          </cell>
          <cell r="H229" t="str">
            <v>22 boulevard massena</v>
          </cell>
          <cell r="I229">
            <v>75013</v>
          </cell>
          <cell r="J229" t="str">
            <v>PARIS</v>
          </cell>
          <cell r="K229" t="str">
            <v xml:space="preserve">DECKERS Allison               
A.DECKERS@elogie-siemp.paris  </v>
          </cell>
          <cell r="L229" t="str">
            <v xml:space="preserve">DUNDAR Emine                  
E.DUNDAR@elogie-siemp.paris   </v>
          </cell>
          <cell r="M229">
            <v>2</v>
          </cell>
          <cell r="N229">
            <v>2</v>
          </cell>
          <cell r="O229">
            <v>7</v>
          </cell>
          <cell r="P229">
            <v>6</v>
          </cell>
          <cell r="Q229">
            <v>1</v>
          </cell>
          <cell r="R229">
            <v>2</v>
          </cell>
          <cell r="S229">
            <v>0</v>
          </cell>
        </row>
        <row r="230">
          <cell r="A230">
            <v>3015</v>
          </cell>
          <cell r="B230" t="str">
            <v>Lot 7</v>
          </cell>
          <cell r="C230" t="str">
            <v>LSR</v>
          </cell>
          <cell r="D230" t="str">
            <v>Mono</v>
          </cell>
          <cell r="E230" t="str">
            <v>DT SUD</v>
          </cell>
          <cell r="F230" t="str">
            <v>Agence 75013</v>
          </cell>
          <cell r="G230" t="str">
            <v>DESSOUS DES BERGES (12/14)</v>
          </cell>
          <cell r="H230" t="str">
            <v xml:space="preserve">12/14 rue du dessous des berges </v>
          </cell>
          <cell r="I230">
            <v>75013</v>
          </cell>
          <cell r="J230" t="str">
            <v>PARIS</v>
          </cell>
          <cell r="K230" t="str">
            <v xml:space="preserve">DECKERS Allison               
A.DECKERS@elogie-siemp.paris  </v>
          </cell>
          <cell r="L230" t="str">
            <v xml:space="preserve">DUNDAR Emine                  
E.DUNDAR@elogie-siemp.paris   </v>
          </cell>
          <cell r="M230">
            <v>1</v>
          </cell>
          <cell r="N230">
            <v>1</v>
          </cell>
          <cell r="O230">
            <v>5</v>
          </cell>
          <cell r="P230">
            <v>9</v>
          </cell>
          <cell r="Q230">
            <v>1</v>
          </cell>
          <cell r="R230">
            <v>1</v>
          </cell>
          <cell r="S230">
            <v>0</v>
          </cell>
        </row>
        <row r="231">
          <cell r="A231">
            <v>3016</v>
          </cell>
          <cell r="B231" t="str">
            <v>Lot 7</v>
          </cell>
          <cell r="C231" t="str">
            <v>LSR</v>
          </cell>
          <cell r="D231" t="str">
            <v>Mono</v>
          </cell>
          <cell r="E231" t="str">
            <v>DT SUD</v>
          </cell>
          <cell r="F231" t="str">
            <v>Agence 75013</v>
          </cell>
          <cell r="G231" t="str">
            <v>VINCENT AURIOL</v>
          </cell>
          <cell r="H231" t="str">
            <v>36/38/42 boulevard vincent auriol</v>
          </cell>
          <cell r="I231">
            <v>75013</v>
          </cell>
          <cell r="J231" t="str">
            <v>PARIS</v>
          </cell>
          <cell r="K231" t="str">
            <v xml:space="preserve">LEGRAND Pascal                
P.LEGRAND@elogie-siemp.paris  </v>
          </cell>
          <cell r="L231" t="str">
            <v>DA SILVA CRUZ Victor          
V.DA-SILVA-CRUZ@elogie-siemp.p</v>
          </cell>
          <cell r="M231">
            <v>3</v>
          </cell>
          <cell r="N231">
            <v>3</v>
          </cell>
          <cell r="O231">
            <v>18</v>
          </cell>
          <cell r="P231">
            <v>123</v>
          </cell>
          <cell r="Q231">
            <v>3</v>
          </cell>
          <cell r="R231">
            <v>4</v>
          </cell>
          <cell r="S231">
            <v>125</v>
          </cell>
        </row>
        <row r="232">
          <cell r="A232">
            <v>3018</v>
          </cell>
          <cell r="B232" t="str">
            <v>Lot 7</v>
          </cell>
          <cell r="C232" t="str">
            <v>LSR</v>
          </cell>
          <cell r="D232" t="str">
            <v>Mono</v>
          </cell>
          <cell r="E232" t="str">
            <v>DT SUD</v>
          </cell>
          <cell r="F232" t="str">
            <v>Agence 75013</v>
          </cell>
          <cell r="G232" t="str">
            <v>-</v>
          </cell>
          <cell r="H232" t="str">
            <v>24-30 rue Paul Bourget</v>
          </cell>
          <cell r="I232">
            <v>75013</v>
          </cell>
          <cell r="J232" t="str">
            <v>PARIS</v>
          </cell>
          <cell r="K232" t="str">
            <v xml:space="preserve">DECKERS Allison               
A.DECKERS@elogie-siemp.paris  </v>
          </cell>
          <cell r="L232" t="str">
            <v xml:space="preserve">MARTINS Marco                 
M.MARTINS@elogie-siemp.paris  </v>
          </cell>
          <cell r="M232">
            <v>2</v>
          </cell>
          <cell r="N232">
            <v>2</v>
          </cell>
          <cell r="O232">
            <v>14</v>
          </cell>
          <cell r="P232">
            <v>62</v>
          </cell>
          <cell r="Q232">
            <v>2</v>
          </cell>
          <cell r="R232">
            <v>4</v>
          </cell>
          <cell r="S232">
            <v>46</v>
          </cell>
        </row>
        <row r="233">
          <cell r="A233">
            <v>4001</v>
          </cell>
          <cell r="B233" t="str">
            <v>Lot 6</v>
          </cell>
          <cell r="C233" t="str">
            <v>SATURNE</v>
          </cell>
          <cell r="D233" t="str">
            <v>Mono</v>
          </cell>
          <cell r="E233" t="str">
            <v>DT SUD</v>
          </cell>
          <cell r="F233" t="str">
            <v>Agence 75014-75015-75016</v>
          </cell>
          <cell r="G233" t="str">
            <v>DAREAU</v>
          </cell>
          <cell r="H233" t="str">
            <v>7/9 passage dareau</v>
          </cell>
          <cell r="I233">
            <v>75014</v>
          </cell>
          <cell r="J233" t="str">
            <v>PARIS</v>
          </cell>
          <cell r="K233" t="str">
            <v xml:space="preserve">FILY Christelle               
C.FILY@elogie-siemp.paris     </v>
          </cell>
          <cell r="L233" t="str">
            <v xml:space="preserve">JEAN Lozanne                  
l.jean@elogie-siemp.paris     </v>
          </cell>
          <cell r="M233">
            <v>1</v>
          </cell>
          <cell r="N233">
            <v>1</v>
          </cell>
          <cell r="O233">
            <v>3</v>
          </cell>
          <cell r="P233">
            <v>10</v>
          </cell>
          <cell r="Q233">
            <v>1</v>
          </cell>
          <cell r="R233">
            <v>1</v>
          </cell>
          <cell r="S233">
            <v>10</v>
          </cell>
        </row>
        <row r="234">
          <cell r="A234">
            <v>4002</v>
          </cell>
          <cell r="B234" t="str">
            <v>Lot 6</v>
          </cell>
          <cell r="C234" t="str">
            <v>SATURNE</v>
          </cell>
          <cell r="D234" t="str">
            <v>Mono</v>
          </cell>
          <cell r="E234" t="str">
            <v>DT SUD</v>
          </cell>
          <cell r="F234" t="str">
            <v>Agence 75014-75015-75016</v>
          </cell>
          <cell r="G234" t="str">
            <v>MOUCHEZ AMIRAL</v>
          </cell>
          <cell r="H234" t="str">
            <v>64/66 rue de l amiral mouchez</v>
          </cell>
          <cell r="I234">
            <v>75014</v>
          </cell>
          <cell r="J234" t="str">
            <v>PARIS</v>
          </cell>
          <cell r="K234" t="str">
            <v xml:space="preserve">FILY Christelle               
C.FILY@elogie-siemp.paris     </v>
          </cell>
          <cell r="L234" t="str">
            <v xml:space="preserve">PAVY Myriam                   
M.PAVY@elogie-siemp.paris     </v>
          </cell>
          <cell r="M234">
            <v>4</v>
          </cell>
          <cell r="N234">
            <v>4</v>
          </cell>
          <cell r="O234">
            <v>21</v>
          </cell>
          <cell r="P234">
            <v>69</v>
          </cell>
          <cell r="Q234">
            <v>3</v>
          </cell>
          <cell r="R234">
            <v>2</v>
          </cell>
          <cell r="S234">
            <v>79</v>
          </cell>
        </row>
        <row r="235">
          <cell r="A235">
            <v>4003</v>
          </cell>
          <cell r="B235" t="str">
            <v>Lot 6</v>
          </cell>
          <cell r="C235" t="str">
            <v>SATURNE</v>
          </cell>
          <cell r="D235" t="str">
            <v>Mono</v>
          </cell>
          <cell r="E235" t="str">
            <v>DT SUD</v>
          </cell>
          <cell r="F235" t="str">
            <v>Agence 75014-75015-75016</v>
          </cell>
          <cell r="G235" t="str">
            <v>ALESIA MONTSOURIS</v>
          </cell>
          <cell r="H235" t="str">
            <v>11 ter-11 quater rue d'Alésia</v>
          </cell>
          <cell r="I235">
            <v>75014</v>
          </cell>
          <cell r="J235" t="str">
            <v>PARIS</v>
          </cell>
          <cell r="K235" t="str">
            <v xml:space="preserve">FILY Christelle               
C.FILY@elogie-siemp.paris     </v>
          </cell>
          <cell r="L235" t="str">
            <v xml:space="preserve">JEAN Lozanne                  
l.jean@elogie-siemp.paris     </v>
          </cell>
          <cell r="M235">
            <v>2</v>
          </cell>
          <cell r="N235">
            <v>2</v>
          </cell>
          <cell r="P235">
            <v>42</v>
          </cell>
          <cell r="Q235">
            <v>2</v>
          </cell>
          <cell r="R235">
            <v>2</v>
          </cell>
          <cell r="S235">
            <v>50</v>
          </cell>
        </row>
        <row r="236">
          <cell r="A236">
            <v>4004</v>
          </cell>
          <cell r="B236" t="str">
            <v>Lot 6</v>
          </cell>
          <cell r="C236" t="str">
            <v>SATURNE</v>
          </cell>
          <cell r="D236" t="str">
            <v>Mono</v>
          </cell>
          <cell r="E236" t="str">
            <v>DT SUD</v>
          </cell>
          <cell r="F236" t="str">
            <v>Agence 75014-75015-75016</v>
          </cell>
          <cell r="G236" t="str">
            <v>DIDOT / MALLEBAY</v>
          </cell>
          <cell r="H236" t="str">
            <v>88 rue didot / 1 a 7 villa mallebay</v>
          </cell>
          <cell r="I236">
            <v>75014</v>
          </cell>
          <cell r="J236" t="str">
            <v>PARIS</v>
          </cell>
          <cell r="K236" t="str">
            <v xml:space="preserve">FILY Christelle               
C.FILY@elogie-siemp.paris     </v>
          </cell>
          <cell r="L236" t="str">
            <v>BOURGOING Nathalie            
N.BOURGOING@elogie-siemp.paris</v>
          </cell>
          <cell r="M236">
            <v>1</v>
          </cell>
          <cell r="N236">
            <v>2</v>
          </cell>
          <cell r="O236">
            <v>3</v>
          </cell>
          <cell r="P236">
            <v>6</v>
          </cell>
          <cell r="Q236">
            <v>0</v>
          </cell>
          <cell r="R236">
            <v>1</v>
          </cell>
          <cell r="S236">
            <v>0</v>
          </cell>
        </row>
        <row r="237">
          <cell r="A237">
            <v>4006</v>
          </cell>
          <cell r="B237" t="str">
            <v>Lot 6</v>
          </cell>
          <cell r="C237" t="str">
            <v>SATURNE</v>
          </cell>
          <cell r="D237" t="str">
            <v>Mono</v>
          </cell>
          <cell r="E237" t="str">
            <v>DT SUD</v>
          </cell>
          <cell r="F237" t="str">
            <v>Agence 75014-75015-75016</v>
          </cell>
          <cell r="G237" t="str">
            <v>32/36 RUE DE L'OUEST</v>
          </cell>
          <cell r="H237" t="str">
            <v>32/36 rue de l'ouest</v>
          </cell>
          <cell r="I237">
            <v>75014</v>
          </cell>
          <cell r="J237" t="str">
            <v>PARIS</v>
          </cell>
          <cell r="K237" t="str">
            <v>AUZANNEAU Alexandre           
A.AUZANNEAU@elogie-siemp.paris</v>
          </cell>
          <cell r="L237" t="str">
            <v xml:space="preserve">DURO Antony                   
a.duro@elogie-siemp.paris     </v>
          </cell>
          <cell r="M237">
            <v>2</v>
          </cell>
          <cell r="N237">
            <v>2</v>
          </cell>
          <cell r="O237">
            <v>10</v>
          </cell>
          <cell r="P237">
            <v>35</v>
          </cell>
          <cell r="Q237">
            <v>2</v>
          </cell>
          <cell r="R237">
            <v>3</v>
          </cell>
          <cell r="S237">
            <v>40</v>
          </cell>
        </row>
        <row r="238">
          <cell r="A238">
            <v>4007</v>
          </cell>
          <cell r="B238" t="str">
            <v>Lot 6</v>
          </cell>
          <cell r="C238" t="str">
            <v>SATURNE</v>
          </cell>
          <cell r="D238" t="str">
            <v>Mono</v>
          </cell>
          <cell r="E238" t="str">
            <v>DT SUD</v>
          </cell>
          <cell r="F238" t="str">
            <v>Agence 75014-75015-75016</v>
          </cell>
          <cell r="G238" t="str">
            <v>8/10 RUE DU TEXEL</v>
          </cell>
          <cell r="H238" t="str">
            <v>8/10 rue du texel</v>
          </cell>
          <cell r="I238">
            <v>75014</v>
          </cell>
          <cell r="J238" t="str">
            <v>PARIS</v>
          </cell>
          <cell r="K238" t="str">
            <v xml:space="preserve">FILY Christelle               
C.FILY@elogie-siemp.paris     </v>
          </cell>
          <cell r="L238" t="str">
            <v xml:space="preserve">DURO Antony                   
a.duro@elogie-siemp.paris     </v>
          </cell>
          <cell r="M238">
            <v>1</v>
          </cell>
          <cell r="N238">
            <v>1</v>
          </cell>
          <cell r="O238">
            <v>5</v>
          </cell>
          <cell r="P238">
            <v>29</v>
          </cell>
          <cell r="Q238">
            <v>1</v>
          </cell>
          <cell r="R238">
            <v>1</v>
          </cell>
          <cell r="S238">
            <v>28</v>
          </cell>
        </row>
        <row r="239">
          <cell r="A239">
            <v>4008</v>
          </cell>
          <cell r="B239" t="str">
            <v>Lot 6</v>
          </cell>
          <cell r="C239" t="str">
            <v>SATURNE</v>
          </cell>
          <cell r="D239" t="str">
            <v>Mono</v>
          </cell>
          <cell r="E239" t="str">
            <v>DT SUD</v>
          </cell>
          <cell r="F239" t="str">
            <v>Agence 75014-75015-75016</v>
          </cell>
          <cell r="G239" t="str">
            <v>169 RUE DU CHÂTEAU</v>
          </cell>
          <cell r="H239" t="str">
            <v>169 rue du chateau</v>
          </cell>
          <cell r="I239">
            <v>75014</v>
          </cell>
          <cell r="J239" t="str">
            <v>PARIS</v>
          </cell>
          <cell r="K239" t="str">
            <v xml:space="preserve">FILY Christelle               
C.FILY@elogie-siemp.paris     </v>
          </cell>
          <cell r="L239" t="str">
            <v xml:space="preserve">DURO Antony                   
a.duro@elogie-siemp.paris     </v>
          </cell>
          <cell r="M239">
            <v>1</v>
          </cell>
          <cell r="N239">
            <v>1</v>
          </cell>
          <cell r="O239">
            <v>5</v>
          </cell>
          <cell r="P239">
            <v>9</v>
          </cell>
          <cell r="Q239">
            <v>1</v>
          </cell>
          <cell r="R239">
            <v>1</v>
          </cell>
          <cell r="S239">
            <v>0</v>
          </cell>
        </row>
        <row r="240">
          <cell r="A240">
            <v>4009</v>
          </cell>
          <cell r="B240" t="str">
            <v>Lot 6</v>
          </cell>
          <cell r="C240" t="str">
            <v>SATURNE</v>
          </cell>
          <cell r="D240" t="str">
            <v>Mono</v>
          </cell>
          <cell r="E240" t="str">
            <v>DT SUD</v>
          </cell>
          <cell r="F240" t="str">
            <v>Agence 75014-75015-75016</v>
          </cell>
          <cell r="G240" t="str">
            <v>19 MORERE</v>
          </cell>
          <cell r="H240" t="str">
            <v>19 rue morere</v>
          </cell>
          <cell r="I240">
            <v>75014</v>
          </cell>
          <cell r="J240" t="str">
            <v>PARIS</v>
          </cell>
          <cell r="K240" t="str">
            <v xml:space="preserve">FILY Christelle               
C.FILY@elogie-siemp.paris     </v>
          </cell>
          <cell r="L240" t="str">
            <v>BOURGOING Nathalie            
N.BOURGOING@elogie-siemp.paris</v>
          </cell>
          <cell r="M240">
            <v>1</v>
          </cell>
          <cell r="N240">
            <v>1</v>
          </cell>
          <cell r="O240">
            <v>5</v>
          </cell>
          <cell r="P240">
            <v>12</v>
          </cell>
          <cell r="Q240">
            <v>1</v>
          </cell>
          <cell r="R240">
            <v>1</v>
          </cell>
          <cell r="S240">
            <v>0</v>
          </cell>
        </row>
        <row r="241">
          <cell r="A241">
            <v>4010</v>
          </cell>
          <cell r="B241" t="str">
            <v>Lot 6</v>
          </cell>
          <cell r="C241" t="str">
            <v>SATURNE</v>
          </cell>
          <cell r="D241" t="str">
            <v>Mono</v>
          </cell>
          <cell r="E241" t="str">
            <v>DT SUD</v>
          </cell>
          <cell r="F241" t="str">
            <v>Agence 75014-75015-75016</v>
          </cell>
          <cell r="G241" t="str">
            <v>6 IMPASSE FLORIMONT</v>
          </cell>
          <cell r="H241" t="str">
            <v>6 impasse florimont</v>
          </cell>
          <cell r="I241">
            <v>75014</v>
          </cell>
          <cell r="J241" t="str">
            <v>PARIS</v>
          </cell>
          <cell r="K241" t="str">
            <v xml:space="preserve">FILY Christelle               
C.FILY@elogie-siemp.paris     </v>
          </cell>
          <cell r="L241" t="str">
            <v xml:space="preserve">DURO Antony                   
a.duro@elogie-siemp.paris     </v>
          </cell>
          <cell r="M241">
            <v>1</v>
          </cell>
          <cell r="N241">
            <v>1</v>
          </cell>
          <cell r="O241">
            <v>2</v>
          </cell>
          <cell r="P241">
            <v>4</v>
          </cell>
          <cell r="Q241">
            <v>0</v>
          </cell>
          <cell r="R241">
            <v>1</v>
          </cell>
          <cell r="S241">
            <v>0</v>
          </cell>
        </row>
        <row r="242">
          <cell r="A242">
            <v>4013</v>
          </cell>
          <cell r="B242" t="str">
            <v>Lot 6</v>
          </cell>
          <cell r="C242" t="str">
            <v>SATURNE</v>
          </cell>
          <cell r="D242" t="str">
            <v>Mono</v>
          </cell>
          <cell r="E242" t="str">
            <v>DT SUD</v>
          </cell>
          <cell r="F242" t="str">
            <v>Agence 75014-75015-75016</v>
          </cell>
          <cell r="G242" t="str">
            <v>71 RUE DE LA CONVENTION</v>
          </cell>
          <cell r="H242" t="str">
            <v>71 rue de la convention</v>
          </cell>
          <cell r="I242">
            <v>75015</v>
          </cell>
          <cell r="J242" t="str">
            <v>PARIS</v>
          </cell>
          <cell r="K242" t="str">
            <v xml:space="preserve">GUEYE N'deye                  
N.GUEYE@elogie-siemp.paris    </v>
          </cell>
          <cell r="L242" t="str">
            <v xml:space="preserve">DORÉ Nadine                   
N.DORE@elogie-siemp.paris     </v>
          </cell>
          <cell r="M242">
            <v>5</v>
          </cell>
          <cell r="N242">
            <v>5</v>
          </cell>
          <cell r="O242">
            <v>30</v>
          </cell>
          <cell r="P242">
            <v>129</v>
          </cell>
          <cell r="Q242">
            <v>5</v>
          </cell>
          <cell r="R242">
            <v>4</v>
          </cell>
          <cell r="S242">
            <v>0</v>
          </cell>
        </row>
        <row r="243">
          <cell r="A243">
            <v>4014</v>
          </cell>
          <cell r="B243" t="str">
            <v>Lot 6</v>
          </cell>
          <cell r="C243" t="str">
            <v>SATURNE</v>
          </cell>
          <cell r="D243" t="str">
            <v>Mono</v>
          </cell>
          <cell r="E243" t="str">
            <v>DT SUD</v>
          </cell>
          <cell r="F243" t="str">
            <v>Agence 75014-75015-75016</v>
          </cell>
          <cell r="G243" t="str">
            <v>73 RUE DE LA CONVENTION</v>
          </cell>
          <cell r="H243" t="str">
            <v>73 rue de la convention</v>
          </cell>
          <cell r="I243">
            <v>75015</v>
          </cell>
          <cell r="J243" t="str">
            <v>PARIS</v>
          </cell>
          <cell r="K243" t="str">
            <v>-</v>
          </cell>
          <cell r="L243" t="str">
            <v>-</v>
          </cell>
          <cell r="M243">
            <v>1</v>
          </cell>
          <cell r="N243">
            <v>2</v>
          </cell>
          <cell r="O243">
            <v>16</v>
          </cell>
          <cell r="P243">
            <v>44</v>
          </cell>
          <cell r="Q243">
            <v>2</v>
          </cell>
          <cell r="R243">
            <v>1</v>
          </cell>
          <cell r="S243">
            <v>8</v>
          </cell>
        </row>
        <row r="244">
          <cell r="A244">
            <v>4015</v>
          </cell>
          <cell r="B244" t="str">
            <v>Lot 6</v>
          </cell>
          <cell r="C244" t="str">
            <v>SATURNE</v>
          </cell>
          <cell r="D244" t="str">
            <v>Mono</v>
          </cell>
          <cell r="E244" t="str">
            <v>DT SUD</v>
          </cell>
          <cell r="F244" t="str">
            <v>Agence 75014-75015-75016</v>
          </cell>
          <cell r="G244" t="str">
            <v>228-230 RUE LECOURBE</v>
          </cell>
          <cell r="H244" t="str">
            <v>228/230 rue lecourbe</v>
          </cell>
          <cell r="I244">
            <v>75015</v>
          </cell>
          <cell r="J244" t="str">
            <v>PARIS</v>
          </cell>
          <cell r="K244" t="str">
            <v xml:space="preserve">GUEYE N'deye                  
N.GUEYE@elogie-siemp.paris    </v>
          </cell>
          <cell r="L244" t="str">
            <v>MARTINS DE JESUS Victor       
V.MARTINS-DE-JESUS@elogie-siem</v>
          </cell>
          <cell r="M244">
            <v>2</v>
          </cell>
          <cell r="N244">
            <v>5</v>
          </cell>
          <cell r="O244">
            <v>36</v>
          </cell>
          <cell r="P244">
            <v>76</v>
          </cell>
          <cell r="Q244">
            <v>5</v>
          </cell>
          <cell r="R244">
            <v>2</v>
          </cell>
          <cell r="S244">
            <v>0</v>
          </cell>
        </row>
        <row r="245">
          <cell r="A245">
            <v>4016</v>
          </cell>
          <cell r="B245" t="str">
            <v>Lot 6</v>
          </cell>
          <cell r="C245" t="str">
            <v>SATURNE</v>
          </cell>
          <cell r="E245" t="str">
            <v>DT SUD</v>
          </cell>
          <cell r="F245" t="str">
            <v>Agence 75014-75015-75016</v>
          </cell>
          <cell r="H245" t="str">
            <v>13 rue Jules Simon</v>
          </cell>
          <cell r="I245">
            <v>75015</v>
          </cell>
          <cell r="J245" t="str">
            <v>PARIS</v>
          </cell>
          <cell r="K245" t="str">
            <v xml:space="preserve">GUEYE N'deye                  
N.GUEYE@elogie-siemp.paris    </v>
          </cell>
          <cell r="L245" t="str">
            <v>MARQUES AFONSO Luzia Da Nativi
LDN.MARQUES-AFONSO@elogie-siem</v>
          </cell>
          <cell r="M245" t="str">
            <v>-</v>
          </cell>
          <cell r="N245" t="str">
            <v>-</v>
          </cell>
          <cell r="O245" t="str">
            <v>-</v>
          </cell>
          <cell r="P245" t="str">
            <v>-</v>
          </cell>
          <cell r="Q245" t="str">
            <v>-</v>
          </cell>
          <cell r="R245" t="str">
            <v>-</v>
          </cell>
          <cell r="S245" t="str">
            <v>-</v>
          </cell>
        </row>
        <row r="246">
          <cell r="A246">
            <v>4017</v>
          </cell>
          <cell r="B246" t="str">
            <v>Lot 6</v>
          </cell>
          <cell r="C246" t="str">
            <v>SATURNE</v>
          </cell>
          <cell r="D246" t="str">
            <v>Mono</v>
          </cell>
          <cell r="E246" t="str">
            <v>DT SUD</v>
          </cell>
          <cell r="F246" t="str">
            <v>Agence 75014-75015-75016</v>
          </cell>
          <cell r="G246" t="str">
            <v>2 RUE COURNOT</v>
          </cell>
          <cell r="H246" t="str">
            <v>2 rue cournot</v>
          </cell>
          <cell r="I246">
            <v>75015</v>
          </cell>
          <cell r="J246" t="str">
            <v>PARIS</v>
          </cell>
          <cell r="K246" t="str">
            <v xml:space="preserve">GUEYE N'deye                  
N.GUEYE@elogie-siemp.paris    </v>
          </cell>
          <cell r="L246" t="str">
            <v>ESSOMBA EFOUDOU Etienne Fred  
EF.ESSOMBA-EFOUDOU@elogie-siem</v>
          </cell>
          <cell r="M246">
            <v>1</v>
          </cell>
          <cell r="N246">
            <v>4</v>
          </cell>
          <cell r="O246">
            <v>28</v>
          </cell>
          <cell r="P246">
            <v>98</v>
          </cell>
          <cell r="Q246">
            <v>4</v>
          </cell>
          <cell r="R246">
            <v>1</v>
          </cell>
          <cell r="S246">
            <v>0</v>
          </cell>
        </row>
        <row r="247">
          <cell r="A247">
            <v>4018</v>
          </cell>
          <cell r="B247" t="str">
            <v>Lot 6</v>
          </cell>
          <cell r="C247" t="str">
            <v>SATURNE</v>
          </cell>
          <cell r="D247" t="str">
            <v>Mono</v>
          </cell>
          <cell r="E247" t="str">
            <v>DT SUD</v>
          </cell>
          <cell r="F247" t="str">
            <v>Agence 75014-75015-75016</v>
          </cell>
          <cell r="G247" t="str">
            <v>SAINT-LAMBERT</v>
          </cell>
          <cell r="H247" t="str">
            <v>9/15/17 rue du dr j clemenceau/ 10-12 rue peclet/ 1 rue l. seche/ 2-2bis rue petel</v>
          </cell>
          <cell r="I247">
            <v>75015</v>
          </cell>
          <cell r="J247" t="str">
            <v>PARIS</v>
          </cell>
          <cell r="K247" t="str">
            <v xml:space="preserve">GUEYE N'deye                  
N.GUEYE@elogie-siemp.paris    </v>
          </cell>
          <cell r="L247" t="str">
            <v xml:space="preserve">GOMES Isabel                  
I.GOMES@elogie-siemp.paris    </v>
          </cell>
          <cell r="M247">
            <v>7</v>
          </cell>
          <cell r="N247">
            <v>11</v>
          </cell>
          <cell r="O247">
            <v>86</v>
          </cell>
          <cell r="P247">
            <v>284</v>
          </cell>
          <cell r="Q247">
            <v>13</v>
          </cell>
          <cell r="R247">
            <v>7</v>
          </cell>
          <cell r="S247">
            <v>0</v>
          </cell>
        </row>
        <row r="248">
          <cell r="A248">
            <v>4022</v>
          </cell>
          <cell r="B248" t="str">
            <v>Lot 6</v>
          </cell>
          <cell r="C248" t="str">
            <v>SATURNE</v>
          </cell>
          <cell r="D248" t="str">
            <v>Mono</v>
          </cell>
          <cell r="E248" t="str">
            <v>DT SUD</v>
          </cell>
          <cell r="F248" t="str">
            <v>Agence 75014-75015-75016</v>
          </cell>
          <cell r="G248" t="str">
            <v>FALGUIERE</v>
          </cell>
          <cell r="H248" t="str">
            <v>29 rue falguiere</v>
          </cell>
          <cell r="I248">
            <v>75015</v>
          </cell>
          <cell r="J248" t="str">
            <v>PARIS</v>
          </cell>
          <cell r="K248" t="str">
            <v xml:space="preserve">PARTEL Alann                  
A.PARTEL@elogie-siemp.paris   </v>
          </cell>
          <cell r="L248" t="str">
            <v>Sans gardien</v>
          </cell>
          <cell r="M248">
            <v>1</v>
          </cell>
          <cell r="N248">
            <v>1</v>
          </cell>
          <cell r="O248">
            <v>6</v>
          </cell>
          <cell r="P248">
            <v>20</v>
          </cell>
          <cell r="Q248">
            <v>2</v>
          </cell>
          <cell r="R248">
            <v>2</v>
          </cell>
          <cell r="S248">
            <v>0</v>
          </cell>
        </row>
        <row r="249">
          <cell r="A249">
            <v>4024</v>
          </cell>
          <cell r="B249" t="str">
            <v>Lot 6</v>
          </cell>
          <cell r="C249" t="str">
            <v>SATURNE</v>
          </cell>
          <cell r="D249" t="str">
            <v>Mono</v>
          </cell>
          <cell r="E249" t="str">
            <v>DT SUD</v>
          </cell>
          <cell r="F249" t="str">
            <v>Agence 75014-75015-75016</v>
          </cell>
          <cell r="G249" t="str">
            <v>RENAN</v>
          </cell>
          <cell r="H249" t="str">
            <v>4 rue ernest renan</v>
          </cell>
          <cell r="I249">
            <v>75015</v>
          </cell>
          <cell r="J249" t="str">
            <v>PARIS</v>
          </cell>
          <cell r="K249" t="str">
            <v xml:space="preserve">PARTEL Alann                  
A.PARTEL@elogie-siemp.paris   </v>
          </cell>
          <cell r="L249" t="str">
            <v>Sans gardien</v>
          </cell>
          <cell r="M249">
            <v>2</v>
          </cell>
          <cell r="N249">
            <v>2</v>
          </cell>
          <cell r="O249">
            <v>12</v>
          </cell>
          <cell r="P249">
            <v>28</v>
          </cell>
          <cell r="Q249">
            <v>0</v>
          </cell>
          <cell r="R249">
            <v>1</v>
          </cell>
          <cell r="S249">
            <v>0</v>
          </cell>
        </row>
        <row r="250">
          <cell r="A250">
            <v>4025</v>
          </cell>
          <cell r="B250" t="str">
            <v>Lot 6</v>
          </cell>
          <cell r="C250" t="str">
            <v>SATURNE</v>
          </cell>
          <cell r="D250" t="str">
            <v>Mono</v>
          </cell>
          <cell r="E250" t="str">
            <v>DT SUD</v>
          </cell>
          <cell r="F250" t="str">
            <v>Agence 75014-75015-75016</v>
          </cell>
          <cell r="G250" t="str">
            <v>OUESSANT</v>
          </cell>
          <cell r="H250" t="str">
            <v>21 rue d ouessant</v>
          </cell>
          <cell r="I250">
            <v>75015</v>
          </cell>
          <cell r="J250" t="str">
            <v>PARIS</v>
          </cell>
          <cell r="K250" t="str">
            <v xml:space="preserve">PARTEL Alann                  
A.PARTEL@elogie-siemp.paris   </v>
          </cell>
          <cell r="L250" t="str">
            <v xml:space="preserve">LIBOTEAN Zoia                 
Z.LIBOTEAN@elogie-siemp.paris </v>
          </cell>
          <cell r="M250">
            <v>1</v>
          </cell>
          <cell r="N250">
            <v>1</v>
          </cell>
          <cell r="O250">
            <v>6</v>
          </cell>
          <cell r="P250">
            <v>16</v>
          </cell>
          <cell r="Q250">
            <v>0</v>
          </cell>
          <cell r="R250">
            <v>1</v>
          </cell>
          <cell r="S250">
            <v>0</v>
          </cell>
        </row>
        <row r="251">
          <cell r="A251">
            <v>4028</v>
          </cell>
          <cell r="B251" t="str">
            <v>Lot 6</v>
          </cell>
          <cell r="C251" t="str">
            <v>SATURNE</v>
          </cell>
          <cell r="D251" t="str">
            <v>Mono</v>
          </cell>
          <cell r="E251" t="str">
            <v>DT SUD</v>
          </cell>
          <cell r="F251" t="str">
            <v>Agence 75014-75015-75016</v>
          </cell>
          <cell r="G251" t="str">
            <v>85 RUE FONDARY</v>
          </cell>
          <cell r="H251" t="str">
            <v>85 rue fondary</v>
          </cell>
          <cell r="I251">
            <v>75015</v>
          </cell>
          <cell r="J251" t="str">
            <v>PARIS</v>
          </cell>
          <cell r="K251" t="str">
            <v xml:space="preserve">PARTEL Alann                  
A.PARTEL@elogie-siemp.paris   </v>
          </cell>
          <cell r="L251" t="str">
            <v xml:space="preserve">SOMBRAY Celine                
c.sombray@elogie-siemp.paris  </v>
          </cell>
          <cell r="M251">
            <v>1</v>
          </cell>
          <cell r="N251">
            <v>2</v>
          </cell>
          <cell r="O251">
            <v>7</v>
          </cell>
          <cell r="P251">
            <v>21</v>
          </cell>
          <cell r="Q251">
            <v>0</v>
          </cell>
          <cell r="R251">
            <v>1</v>
          </cell>
          <cell r="S251">
            <v>0</v>
          </cell>
        </row>
        <row r="252">
          <cell r="A252">
            <v>4029</v>
          </cell>
          <cell r="B252" t="str">
            <v>Lot 6</v>
          </cell>
          <cell r="C252" t="str">
            <v>SATURNE</v>
          </cell>
          <cell r="D252" t="str">
            <v>Mono</v>
          </cell>
          <cell r="E252" t="str">
            <v>DT SUD</v>
          </cell>
          <cell r="F252" t="str">
            <v>Agence 75014-75015-75016</v>
          </cell>
          <cell r="G252" t="str">
            <v>124 RUE BLOMET</v>
          </cell>
          <cell r="H252" t="str">
            <v>124 rue blomet</v>
          </cell>
          <cell r="I252">
            <v>75015</v>
          </cell>
          <cell r="J252" t="str">
            <v>PARIS</v>
          </cell>
          <cell r="K252" t="str">
            <v xml:space="preserve">GUEYE N'deye                  
N.GUEYE@elogie-siemp.paris    </v>
          </cell>
          <cell r="L252" t="str">
            <v>MARTINS DE JESUS Victor       
V.MARTINS-DE-JESUS@elogie-siem</v>
          </cell>
          <cell r="M252">
            <v>1</v>
          </cell>
          <cell r="N252">
            <v>1</v>
          </cell>
          <cell r="O252">
            <v>5</v>
          </cell>
          <cell r="P252">
            <v>10</v>
          </cell>
          <cell r="Q252">
            <v>2</v>
          </cell>
          <cell r="R252">
            <v>1</v>
          </cell>
          <cell r="S252">
            <v>12</v>
          </cell>
        </row>
        <row r="253">
          <cell r="A253">
            <v>4030</v>
          </cell>
          <cell r="B253" t="str">
            <v>Lot 6</v>
          </cell>
          <cell r="C253" t="str">
            <v>SATURNE</v>
          </cell>
          <cell r="D253" t="str">
            <v>Copro</v>
          </cell>
          <cell r="E253" t="str">
            <v>DT SUD</v>
          </cell>
          <cell r="F253" t="str">
            <v>Agence 75014-75015-75016</v>
          </cell>
          <cell r="G253" t="str">
            <v>VAUGIRARD</v>
          </cell>
          <cell r="H253" t="str">
            <v>242  rue de vaugirard</v>
          </cell>
          <cell r="I253">
            <v>75015</v>
          </cell>
          <cell r="J253" t="str">
            <v>PARIS</v>
          </cell>
          <cell r="K253" t="str">
            <v xml:space="preserve">GUEYE N'deye                  
N.GUEYE@elogie-siemp.paris    </v>
          </cell>
          <cell r="L253" t="str">
            <v>MARTINS DE JESUS Victor       
V.MARTINS-DE-JESUS@elogie-siem</v>
          </cell>
          <cell r="M253">
            <v>1</v>
          </cell>
          <cell r="N253">
            <v>1</v>
          </cell>
          <cell r="O253">
            <v>6</v>
          </cell>
          <cell r="P253">
            <v>23</v>
          </cell>
          <cell r="Q253">
            <v>1</v>
          </cell>
          <cell r="R253">
            <v>1</v>
          </cell>
          <cell r="S253">
            <v>0</v>
          </cell>
        </row>
        <row r="254">
          <cell r="A254">
            <v>4031</v>
          </cell>
          <cell r="B254" t="str">
            <v>Lot 6</v>
          </cell>
          <cell r="C254" t="str">
            <v>SATURNE</v>
          </cell>
          <cell r="D254" t="str">
            <v>Mono</v>
          </cell>
          <cell r="E254" t="str">
            <v>DT SUD</v>
          </cell>
          <cell r="F254" t="str">
            <v>Agence 75014-75015-75016</v>
          </cell>
          <cell r="G254" t="str">
            <v>5/13 VILLA MONT TONNERRE</v>
          </cell>
          <cell r="H254" t="str">
            <v>5/13 villa mont tonnerre</v>
          </cell>
          <cell r="I254">
            <v>75015</v>
          </cell>
          <cell r="J254" t="str">
            <v>PARIS</v>
          </cell>
          <cell r="K254" t="str">
            <v xml:space="preserve">PARTEL Alann                  
A.PARTEL@elogie-siemp.paris   </v>
          </cell>
          <cell r="L254" t="str">
            <v>Sans gardien</v>
          </cell>
          <cell r="M254">
            <v>1</v>
          </cell>
          <cell r="N254">
            <v>1</v>
          </cell>
          <cell r="O254">
            <v>2</v>
          </cell>
          <cell r="P254">
            <v>18</v>
          </cell>
          <cell r="Q254">
            <v>1</v>
          </cell>
          <cell r="R254">
            <v>1</v>
          </cell>
          <cell r="S254">
            <v>39</v>
          </cell>
        </row>
        <row r="255">
          <cell r="A255">
            <v>4034</v>
          </cell>
          <cell r="B255" t="str">
            <v>Lot 6</v>
          </cell>
          <cell r="C255" t="str">
            <v>SATURNE</v>
          </cell>
          <cell r="E255" t="str">
            <v>DT SUD</v>
          </cell>
          <cell r="F255" t="str">
            <v>Agence 75014-75015-75016</v>
          </cell>
          <cell r="H255" t="str">
            <v>32-36 rue Croix Nivert
50 rue Letellier</v>
          </cell>
          <cell r="I255">
            <v>75015</v>
          </cell>
          <cell r="J255" t="str">
            <v>PARIS</v>
          </cell>
          <cell r="K255" t="str">
            <v xml:space="preserve">PARTEL Alann                  
A.PARTEL@elogie-siemp.paris   </v>
          </cell>
          <cell r="L255" t="str">
            <v xml:space="preserve">SOMBRAY Celine                
c.sombray@elogie-siemp.paris  </v>
          </cell>
          <cell r="M255" t="str">
            <v>-</v>
          </cell>
          <cell r="N255" t="str">
            <v>-</v>
          </cell>
          <cell r="O255" t="str">
            <v>-</v>
          </cell>
          <cell r="P255" t="str">
            <v>-</v>
          </cell>
          <cell r="Q255" t="str">
            <v>-</v>
          </cell>
          <cell r="R255" t="str">
            <v>-</v>
          </cell>
          <cell r="S255" t="str">
            <v>-</v>
          </cell>
        </row>
        <row r="256">
          <cell r="A256">
            <v>4037</v>
          </cell>
          <cell r="B256" t="str">
            <v>Lot 6</v>
          </cell>
          <cell r="C256" t="str">
            <v>SATURNE</v>
          </cell>
          <cell r="D256" t="str">
            <v>Mono</v>
          </cell>
          <cell r="E256" t="str">
            <v>DT SUD</v>
          </cell>
          <cell r="F256" t="str">
            <v>Agence 75014-75015-75016</v>
          </cell>
          <cell r="G256" t="str">
            <v>13 RUE D'ALLERAY</v>
          </cell>
          <cell r="H256" t="str">
            <v>13 rue d alleray</v>
          </cell>
          <cell r="I256">
            <v>75015</v>
          </cell>
          <cell r="J256" t="str">
            <v>PARIS</v>
          </cell>
          <cell r="K256" t="str">
            <v xml:space="preserve">GUEYE N'deye                  
N.GUEYE@elogie-siemp.paris    </v>
          </cell>
          <cell r="L256" t="str">
            <v>ESSOMBA EFOUDOU Etienne Fred  
EF.ESSOMBA-EFOUDOU@elogie-siem</v>
          </cell>
          <cell r="M256">
            <v>1</v>
          </cell>
          <cell r="N256">
            <v>1</v>
          </cell>
          <cell r="O256">
            <v>5</v>
          </cell>
          <cell r="P256">
            <v>13</v>
          </cell>
          <cell r="Q256">
            <v>1</v>
          </cell>
          <cell r="R256">
            <v>1</v>
          </cell>
          <cell r="S256">
            <v>18</v>
          </cell>
        </row>
        <row r="257">
          <cell r="A257">
            <v>4039</v>
          </cell>
          <cell r="B257" t="str">
            <v>Lot 6</v>
          </cell>
          <cell r="C257" t="str">
            <v>SATURNE</v>
          </cell>
          <cell r="D257" t="str">
            <v>Mono</v>
          </cell>
          <cell r="E257" t="str">
            <v>DT SUD</v>
          </cell>
          <cell r="F257" t="str">
            <v>Agence 75014-75015-75016</v>
          </cell>
          <cell r="G257" t="str">
            <v>16 RUE CAMULOGENE</v>
          </cell>
          <cell r="H257" t="str">
            <v>16 rue camulogene</v>
          </cell>
          <cell r="I257">
            <v>75015</v>
          </cell>
          <cell r="J257" t="str">
            <v>PARIS</v>
          </cell>
          <cell r="K257" t="str">
            <v xml:space="preserve">GUEYE N'deye                  
N.GUEYE@elogie-siemp.paris    </v>
          </cell>
          <cell r="L257" t="str">
            <v xml:space="preserve">DURO Pierre                   
P.DURO@elogie-siemp.paris     </v>
          </cell>
          <cell r="M257">
            <v>1</v>
          </cell>
          <cell r="N257">
            <v>1</v>
          </cell>
          <cell r="O257">
            <v>3</v>
          </cell>
          <cell r="P257">
            <v>7</v>
          </cell>
          <cell r="Q257">
            <v>0</v>
          </cell>
          <cell r="R257">
            <v>1</v>
          </cell>
          <cell r="S257">
            <v>0</v>
          </cell>
        </row>
        <row r="258">
          <cell r="A258">
            <v>4040</v>
          </cell>
          <cell r="B258" t="str">
            <v>Lot 6</v>
          </cell>
          <cell r="C258" t="str">
            <v>SATURNE</v>
          </cell>
          <cell r="D258" t="str">
            <v>Mono</v>
          </cell>
          <cell r="E258" t="str">
            <v>DT SUD</v>
          </cell>
          <cell r="F258" t="str">
            <v>Agence 75014-75015-75016</v>
          </cell>
          <cell r="G258" t="str">
            <v>126/130 RUE BRANCION</v>
          </cell>
          <cell r="H258" t="str">
            <v>126/130 rue brancion</v>
          </cell>
          <cell r="I258">
            <v>75015</v>
          </cell>
          <cell r="J258" t="str">
            <v>PARIS</v>
          </cell>
          <cell r="K258" t="str">
            <v xml:space="preserve">GUEYE N'deye                  
N.GUEYE@elogie-siemp.paris    </v>
          </cell>
          <cell r="L258" t="str">
            <v xml:space="preserve">DURO Pierre                   
P.DURO@elogie-siemp.paris     </v>
          </cell>
          <cell r="M258">
            <v>1</v>
          </cell>
          <cell r="N258">
            <v>1</v>
          </cell>
          <cell r="O258">
            <v>7</v>
          </cell>
          <cell r="P258">
            <v>29</v>
          </cell>
          <cell r="Q258">
            <v>2</v>
          </cell>
          <cell r="R258">
            <v>3</v>
          </cell>
          <cell r="S258">
            <v>0</v>
          </cell>
        </row>
        <row r="259">
          <cell r="A259">
            <v>4041</v>
          </cell>
          <cell r="B259" t="str">
            <v>Lot 6</v>
          </cell>
          <cell r="C259" t="str">
            <v>SATURNE</v>
          </cell>
          <cell r="D259" t="str">
            <v>Mono</v>
          </cell>
          <cell r="E259" t="str">
            <v>DT SUD</v>
          </cell>
          <cell r="F259" t="str">
            <v>Agence 75014-75015-75016</v>
          </cell>
          <cell r="G259" t="str">
            <v>135/137/141 RUE BRANCION</v>
          </cell>
          <cell r="H259" t="str">
            <v>135/137/141 rue brancion</v>
          </cell>
          <cell r="I259">
            <v>75015</v>
          </cell>
          <cell r="J259" t="str">
            <v>PARIS</v>
          </cell>
          <cell r="K259" t="str">
            <v xml:space="preserve">GUEYE N'deye                  
N.GUEYE@elogie-siemp.paris    </v>
          </cell>
          <cell r="L259" t="str">
            <v xml:space="preserve">DURO Pierre                   
P.DURO@elogie-siemp.paris     </v>
          </cell>
          <cell r="M259">
            <v>1</v>
          </cell>
          <cell r="N259">
            <v>3</v>
          </cell>
          <cell r="O259">
            <v>14</v>
          </cell>
          <cell r="P259">
            <v>30</v>
          </cell>
          <cell r="Q259">
            <v>3</v>
          </cell>
          <cell r="R259">
            <v>3</v>
          </cell>
          <cell r="S259">
            <v>82</v>
          </cell>
        </row>
        <row r="260">
          <cell r="A260">
            <v>4042</v>
          </cell>
          <cell r="B260" t="str">
            <v>Lot 6</v>
          </cell>
          <cell r="C260" t="str">
            <v>SATURNE</v>
          </cell>
          <cell r="D260" t="str">
            <v>Mono</v>
          </cell>
          <cell r="E260" t="str">
            <v>DT SUD</v>
          </cell>
          <cell r="F260" t="str">
            <v>Agence 75014-75015-75016</v>
          </cell>
          <cell r="G260" t="str">
            <v>169 BIS BOULEVARD LEFEBVRE</v>
          </cell>
          <cell r="H260" t="str">
            <v>169 bis boulevard lefebvre</v>
          </cell>
          <cell r="I260">
            <v>75015</v>
          </cell>
          <cell r="J260" t="str">
            <v>PARIS</v>
          </cell>
          <cell r="K260" t="str">
            <v xml:space="preserve">GUEYE N'deye                  
N.GUEYE@elogie-siemp.paris    </v>
          </cell>
          <cell r="L260" t="str">
            <v xml:space="preserve">DURO Pierre                   
P.DURO@elogie-siemp.paris     </v>
          </cell>
          <cell r="M260">
            <v>1</v>
          </cell>
          <cell r="N260">
            <v>1</v>
          </cell>
          <cell r="O260">
            <v>2</v>
          </cell>
          <cell r="P260">
            <v>2</v>
          </cell>
          <cell r="Q260">
            <v>0</v>
          </cell>
          <cell r="R260">
            <v>1</v>
          </cell>
          <cell r="S260">
            <v>0</v>
          </cell>
        </row>
        <row r="261">
          <cell r="A261">
            <v>4043</v>
          </cell>
          <cell r="B261" t="str">
            <v>Lot 6</v>
          </cell>
          <cell r="C261" t="str">
            <v>SATURNE</v>
          </cell>
          <cell r="D261" t="str">
            <v>Mono</v>
          </cell>
          <cell r="E261" t="str">
            <v>DT SUD</v>
          </cell>
          <cell r="F261" t="str">
            <v>Agence 75014-75015-75016</v>
          </cell>
          <cell r="G261" t="str">
            <v>119/127 RUE BRANCION</v>
          </cell>
          <cell r="H261" t="str">
            <v>119/127 rue brancion</v>
          </cell>
          <cell r="I261">
            <v>75015</v>
          </cell>
          <cell r="J261" t="str">
            <v>PARIS</v>
          </cell>
          <cell r="K261" t="str">
            <v xml:space="preserve">GUEYE N'deye                  
N.GUEYE@elogie-siemp.paris    </v>
          </cell>
          <cell r="L261" t="str">
            <v xml:space="preserve">DURO Pierre                   
P.DURO@elogie-siemp.paris     </v>
          </cell>
          <cell r="M261">
            <v>1</v>
          </cell>
          <cell r="N261">
            <v>2</v>
          </cell>
          <cell r="O261">
            <v>8</v>
          </cell>
          <cell r="P261">
            <v>16</v>
          </cell>
          <cell r="Q261">
            <v>2</v>
          </cell>
          <cell r="R261">
            <v>2</v>
          </cell>
          <cell r="S261">
            <v>0</v>
          </cell>
        </row>
        <row r="262">
          <cell r="A262">
            <v>4044</v>
          </cell>
          <cell r="B262" t="str">
            <v>Lot 6</v>
          </cell>
          <cell r="C262" t="str">
            <v>SATURNE</v>
          </cell>
          <cell r="D262" t="str">
            <v>Mono</v>
          </cell>
          <cell r="E262" t="str">
            <v>DT SUD</v>
          </cell>
          <cell r="F262" t="str">
            <v>Agence 75014-75015-75016</v>
          </cell>
          <cell r="G262" t="str">
            <v>121 RUE BRANCION</v>
          </cell>
          <cell r="H262" t="str">
            <v>121 rue brancion</v>
          </cell>
          <cell r="I262">
            <v>75015</v>
          </cell>
          <cell r="J262" t="str">
            <v>PARIS</v>
          </cell>
          <cell r="K262" t="str">
            <v xml:space="preserve">GUEYE N'deye                  
N.GUEYE@elogie-siemp.paris    </v>
          </cell>
          <cell r="L262" t="str">
            <v xml:space="preserve">DURO Pierre                   
P.DURO@elogie-siemp.paris     </v>
          </cell>
          <cell r="M262">
            <v>1</v>
          </cell>
          <cell r="N262">
            <v>1</v>
          </cell>
          <cell r="O262">
            <v>3</v>
          </cell>
          <cell r="P262">
            <v>3</v>
          </cell>
          <cell r="Q262">
            <v>0</v>
          </cell>
          <cell r="R262">
            <v>1</v>
          </cell>
          <cell r="S262">
            <v>0</v>
          </cell>
        </row>
        <row r="263">
          <cell r="A263">
            <v>4046</v>
          </cell>
          <cell r="B263" t="str">
            <v>Lot 6</v>
          </cell>
          <cell r="C263" t="str">
            <v>SATURNE</v>
          </cell>
          <cell r="D263" t="str">
            <v>Mono</v>
          </cell>
          <cell r="E263" t="str">
            <v>DT SUD</v>
          </cell>
          <cell r="F263" t="str">
            <v>Agence 75014-75015-75016</v>
          </cell>
          <cell r="G263" t="str">
            <v>44 RUE DE LA FEDERATION</v>
          </cell>
          <cell r="H263" t="str">
            <v>44 rue de la federation</v>
          </cell>
          <cell r="I263">
            <v>75015</v>
          </cell>
          <cell r="J263" t="str">
            <v>PARIS</v>
          </cell>
          <cell r="K263" t="str">
            <v>AUZANNEAU Alexandre           
A.AUZANNEAU@elogie-siemp.paris</v>
          </cell>
          <cell r="L263" t="str">
            <v xml:space="preserve">ARNOULT Mireille              
m.arnoult@elogie-siemp.paris  </v>
          </cell>
          <cell r="M263">
            <v>1</v>
          </cell>
          <cell r="N263">
            <v>1</v>
          </cell>
          <cell r="O263">
            <v>3</v>
          </cell>
          <cell r="P263">
            <v>6</v>
          </cell>
          <cell r="Q263">
            <v>0</v>
          </cell>
          <cell r="R263">
            <v>1</v>
          </cell>
          <cell r="S263">
            <v>0</v>
          </cell>
        </row>
        <row r="264">
          <cell r="A264">
            <v>4047</v>
          </cell>
          <cell r="B264" t="str">
            <v>Lot 6</v>
          </cell>
          <cell r="C264" t="str">
            <v>SATURNE</v>
          </cell>
          <cell r="D264" t="str">
            <v>Mono</v>
          </cell>
          <cell r="E264" t="str">
            <v>DT SUD</v>
          </cell>
          <cell r="F264" t="str">
            <v>Agence 75014-75015-75016</v>
          </cell>
          <cell r="G264" t="str">
            <v>GRENELLE</v>
          </cell>
          <cell r="H264" t="str">
            <v>80 boulevard de grenelle</v>
          </cell>
          <cell r="I264">
            <v>75015</v>
          </cell>
          <cell r="J264" t="str">
            <v>PARIS</v>
          </cell>
          <cell r="K264" t="str">
            <v xml:space="preserve">PARTEL Alann                  
A.PARTEL@elogie-siemp.paris   </v>
          </cell>
          <cell r="L264" t="str">
            <v xml:space="preserve">LIBOTEAN Zoia                 
Z.LIBOTEAN@elogie-siemp.paris </v>
          </cell>
          <cell r="M264">
            <v>2</v>
          </cell>
          <cell r="N264">
            <v>2</v>
          </cell>
          <cell r="O264">
            <v>5</v>
          </cell>
          <cell r="P264">
            <v>7</v>
          </cell>
          <cell r="Q264">
            <v>0</v>
          </cell>
          <cell r="R264">
            <v>1</v>
          </cell>
          <cell r="S264">
            <v>0</v>
          </cell>
        </row>
        <row r="265">
          <cell r="A265">
            <v>4049</v>
          </cell>
          <cell r="B265" t="str">
            <v>Lot 6</v>
          </cell>
          <cell r="C265" t="str">
            <v>SATURNE</v>
          </cell>
          <cell r="D265" t="str">
            <v>Mono</v>
          </cell>
          <cell r="E265" t="str">
            <v>DT SUD</v>
          </cell>
          <cell r="F265" t="str">
            <v>Agence 75014-75015-75016</v>
          </cell>
          <cell r="G265" t="str">
            <v>CASTAGNARY 68</v>
          </cell>
          <cell r="H265" t="str">
            <v>68 rue castagnary</v>
          </cell>
          <cell r="I265">
            <v>75015</v>
          </cell>
          <cell r="J265" t="str">
            <v>PARIS</v>
          </cell>
          <cell r="K265" t="str">
            <v xml:space="preserve">GUEYE N'deye                  
N.GUEYE@elogie-siemp.paris    </v>
          </cell>
          <cell r="L265" t="str">
            <v xml:space="preserve">DURO Pierre                   
P.DURO@elogie-siemp.paris     </v>
          </cell>
          <cell r="M265">
            <v>1</v>
          </cell>
          <cell r="N265">
            <v>1</v>
          </cell>
          <cell r="O265">
            <v>5</v>
          </cell>
          <cell r="P265">
            <v>5</v>
          </cell>
          <cell r="Q265">
            <v>1</v>
          </cell>
          <cell r="R265">
            <v>1</v>
          </cell>
          <cell r="S265">
            <v>0</v>
          </cell>
        </row>
        <row r="266">
          <cell r="A266">
            <v>4050</v>
          </cell>
          <cell r="B266" t="str">
            <v>Lot 6</v>
          </cell>
          <cell r="C266" t="str">
            <v>SATURNE</v>
          </cell>
          <cell r="D266" t="str">
            <v>Mono</v>
          </cell>
          <cell r="E266" t="str">
            <v>DT SUD</v>
          </cell>
          <cell r="F266" t="str">
            <v>Agence 75014-75015-75016</v>
          </cell>
          <cell r="G266" t="str">
            <v>CONVENTION 66 (PLOT B LACORDAIRE</v>
          </cell>
          <cell r="H266" t="str">
            <v>66 rue de la convention</v>
          </cell>
          <cell r="I266">
            <v>75015</v>
          </cell>
          <cell r="J266" t="str">
            <v>PARIS</v>
          </cell>
          <cell r="K266" t="str">
            <v xml:space="preserve">GUEYE N'deye                  
N.GUEYE@elogie-siemp.paris    </v>
          </cell>
          <cell r="L266" t="str">
            <v xml:space="preserve">BONHOMME Brigitte             
B.BONHOMME@elogie-siemp.paris </v>
          </cell>
          <cell r="M266">
            <v>1</v>
          </cell>
          <cell r="N266">
            <v>1</v>
          </cell>
          <cell r="O266">
            <v>3</v>
          </cell>
          <cell r="P266">
            <v>20</v>
          </cell>
          <cell r="Q266">
            <v>1</v>
          </cell>
          <cell r="R266">
            <v>2</v>
          </cell>
          <cell r="S266">
            <v>56</v>
          </cell>
        </row>
        <row r="267">
          <cell r="A267">
            <v>4051</v>
          </cell>
          <cell r="B267" t="str">
            <v>Lot 6</v>
          </cell>
          <cell r="C267" t="str">
            <v>SATURNE</v>
          </cell>
          <cell r="D267" t="str">
            <v>Mono</v>
          </cell>
          <cell r="E267" t="str">
            <v>DT SUD</v>
          </cell>
          <cell r="F267" t="str">
            <v>Agence 75014-75015-75016</v>
          </cell>
          <cell r="G267" t="str">
            <v>HAMEAU</v>
          </cell>
          <cell r="H267" t="str">
            <v>23 rue du Hameau</v>
          </cell>
          <cell r="I267">
            <v>75015</v>
          </cell>
          <cell r="J267" t="str">
            <v>PARIS</v>
          </cell>
          <cell r="K267" t="str">
            <v xml:space="preserve">GUEYE N'deye                  
N.GUEYE@elogie-siemp.paris    </v>
          </cell>
          <cell r="L267" t="str">
            <v xml:space="preserve">ROELANTS Gilles               
G.ROELANTS@elogie-siemp.paris </v>
          </cell>
          <cell r="M267">
            <v>1</v>
          </cell>
          <cell r="N267">
            <v>1</v>
          </cell>
          <cell r="P267">
            <v>20</v>
          </cell>
          <cell r="R267">
            <v>2</v>
          </cell>
        </row>
        <row r="268">
          <cell r="A268">
            <v>4052</v>
          </cell>
          <cell r="B268" t="str">
            <v>Lot 6</v>
          </cell>
          <cell r="C268" t="str">
            <v>SATURNE</v>
          </cell>
          <cell r="D268" t="str">
            <v>Mono</v>
          </cell>
          <cell r="E268" t="str">
            <v>DT SUD</v>
          </cell>
          <cell r="F268" t="str">
            <v>Agence 75014-75015-75016</v>
          </cell>
          <cell r="G268" t="str">
            <v>CONVENTION 80 (PLOT A LOURMEL)</v>
          </cell>
          <cell r="H268" t="str">
            <v>80/84 rue de la convention</v>
          </cell>
          <cell r="I268">
            <v>75015</v>
          </cell>
          <cell r="J268" t="str">
            <v>PARIS</v>
          </cell>
          <cell r="K268" t="str">
            <v>AUZANNEAU Alexandre           
A.AUZANNEAU@elogie-siemp.paris</v>
          </cell>
          <cell r="L268" t="str">
            <v xml:space="preserve">BONHOMME Brigitte             
B.BONHOMME@elogie-siemp.paris </v>
          </cell>
          <cell r="M268">
            <v>1</v>
          </cell>
          <cell r="N268">
            <v>1</v>
          </cell>
          <cell r="O268">
            <v>5</v>
          </cell>
          <cell r="P268">
            <v>16</v>
          </cell>
          <cell r="Q268">
            <v>2</v>
          </cell>
          <cell r="R268">
            <v>2</v>
          </cell>
          <cell r="S268">
            <v>0</v>
          </cell>
        </row>
        <row r="269">
          <cell r="A269">
            <v>4053</v>
          </cell>
          <cell r="B269" t="str">
            <v>Lot 6</v>
          </cell>
          <cell r="C269" t="str">
            <v>SATURNE</v>
          </cell>
          <cell r="D269" t="str">
            <v>Mono</v>
          </cell>
          <cell r="E269" t="str">
            <v>DT SUD</v>
          </cell>
          <cell r="F269" t="str">
            <v>Agence 75014-75015-75016</v>
          </cell>
          <cell r="G269" t="str">
            <v>132 CASTAGNARY</v>
          </cell>
          <cell r="H269" t="str">
            <v>132 rue castagnary</v>
          </cell>
          <cell r="I269">
            <v>75015</v>
          </cell>
          <cell r="J269" t="str">
            <v>PARIS</v>
          </cell>
          <cell r="K269" t="str">
            <v xml:space="preserve">GUEYE N'deye                  
N.GUEYE@elogie-siemp.paris    </v>
          </cell>
          <cell r="L269" t="str">
            <v xml:space="preserve">DURO Pierre                   
P.DURO@elogie-siemp.paris     </v>
          </cell>
          <cell r="M269">
            <v>1</v>
          </cell>
          <cell r="N269">
            <v>1</v>
          </cell>
          <cell r="O269">
            <v>3</v>
          </cell>
          <cell r="P269">
            <v>5</v>
          </cell>
          <cell r="Q269">
            <v>0</v>
          </cell>
          <cell r="R269">
            <v>1</v>
          </cell>
          <cell r="S269">
            <v>0</v>
          </cell>
        </row>
        <row r="270">
          <cell r="A270">
            <v>4054</v>
          </cell>
          <cell r="B270" t="str">
            <v>Lot 6</v>
          </cell>
          <cell r="C270" t="str">
            <v>SATURNE</v>
          </cell>
          <cell r="D270" t="str">
            <v>Mono</v>
          </cell>
          <cell r="E270" t="str">
            <v>DT SUD</v>
          </cell>
          <cell r="F270" t="str">
            <v>Agence 75014-75015-75016</v>
          </cell>
          <cell r="G270" t="str">
            <v>139-141 CASTAGNARY</v>
          </cell>
          <cell r="H270" t="str">
            <v>139-141 rue castagnary</v>
          </cell>
          <cell r="I270">
            <v>75015</v>
          </cell>
          <cell r="J270" t="str">
            <v>PARIS</v>
          </cell>
          <cell r="K270" t="str">
            <v xml:space="preserve">GUEYE N'deye                  
N.GUEYE@elogie-siemp.paris    </v>
          </cell>
          <cell r="L270" t="str">
            <v xml:space="preserve">DURO Pierre                   
P.DURO@elogie-siemp.paris     </v>
          </cell>
          <cell r="M270">
            <v>1</v>
          </cell>
          <cell r="N270">
            <v>1</v>
          </cell>
          <cell r="O270">
            <v>4</v>
          </cell>
          <cell r="P270">
            <v>16</v>
          </cell>
          <cell r="Q270">
            <v>1</v>
          </cell>
          <cell r="R270">
            <v>2</v>
          </cell>
          <cell r="S270">
            <v>15</v>
          </cell>
        </row>
        <row r="271">
          <cell r="A271">
            <v>4055</v>
          </cell>
          <cell r="B271" t="str">
            <v>Lot 6</v>
          </cell>
          <cell r="C271" t="str">
            <v>SATURNE</v>
          </cell>
          <cell r="D271" t="str">
            <v>Mono</v>
          </cell>
          <cell r="E271" t="str">
            <v>DT SUD</v>
          </cell>
          <cell r="F271" t="str">
            <v>Agence 75014-75015-75016</v>
          </cell>
          <cell r="G271" t="str">
            <v>CASTAGNARY 72</v>
          </cell>
          <cell r="H271" t="str">
            <v>72 rue castagnary</v>
          </cell>
          <cell r="I271">
            <v>75015</v>
          </cell>
          <cell r="J271" t="str">
            <v>PARIS</v>
          </cell>
          <cell r="K271" t="str">
            <v xml:space="preserve">GUEYE N'deye                  
N.GUEYE@elogie-siemp.paris    </v>
          </cell>
          <cell r="L271" t="str">
            <v xml:space="preserve">DURO Pierre                   
P.DURO@elogie-siemp.paris     </v>
          </cell>
          <cell r="M271">
            <v>1</v>
          </cell>
          <cell r="N271">
            <v>1</v>
          </cell>
          <cell r="O271">
            <v>5</v>
          </cell>
          <cell r="P271">
            <v>10</v>
          </cell>
          <cell r="Q271">
            <v>1</v>
          </cell>
          <cell r="R271">
            <v>1</v>
          </cell>
          <cell r="S271">
            <v>0</v>
          </cell>
        </row>
        <row r="272">
          <cell r="A272">
            <v>4056</v>
          </cell>
          <cell r="B272" t="str">
            <v>Lot 6</v>
          </cell>
          <cell r="C272" t="str">
            <v>SATURNE</v>
          </cell>
          <cell r="D272" t="str">
            <v>Mono</v>
          </cell>
          <cell r="E272" t="str">
            <v>DT SUD</v>
          </cell>
          <cell r="F272" t="str">
            <v>Agence 75014-75015-75016</v>
          </cell>
          <cell r="G272" t="str">
            <v>131-133 CASTAGNARY</v>
          </cell>
          <cell r="H272" t="str">
            <v>131-133 rue castagnary</v>
          </cell>
          <cell r="I272">
            <v>75015</v>
          </cell>
          <cell r="J272" t="str">
            <v>PARIS</v>
          </cell>
          <cell r="K272" t="str">
            <v xml:space="preserve">GUEYE N'deye                  
N.GUEYE@elogie-siemp.paris    </v>
          </cell>
          <cell r="L272" t="str">
            <v xml:space="preserve">DURO Pierre                   
P.DURO@elogie-siemp.paris     </v>
          </cell>
          <cell r="M272">
            <v>1</v>
          </cell>
          <cell r="N272">
            <v>1</v>
          </cell>
          <cell r="O272">
            <v>4</v>
          </cell>
          <cell r="P272">
            <v>10</v>
          </cell>
          <cell r="Q272">
            <v>1</v>
          </cell>
          <cell r="R272">
            <v>1</v>
          </cell>
          <cell r="S272">
            <v>0</v>
          </cell>
        </row>
        <row r="273">
          <cell r="A273">
            <v>4058</v>
          </cell>
          <cell r="B273" t="str">
            <v>Lot 3</v>
          </cell>
          <cell r="C273" t="str">
            <v>LA RATIONNELLE</v>
          </cell>
          <cell r="D273" t="str">
            <v>Mono</v>
          </cell>
          <cell r="E273" t="str">
            <v>DT SUD</v>
          </cell>
          <cell r="F273" t="str">
            <v>Agence 91-94</v>
          </cell>
          <cell r="G273" t="str">
            <v>FONTENAY AUX ROSES</v>
          </cell>
          <cell r="H273" t="str">
            <v>2/4/6/8/10/12/14 allee des peupliers-4/4bis avenue lombart</v>
          </cell>
          <cell r="I273">
            <v>92260</v>
          </cell>
          <cell r="J273" t="str">
            <v>FONTENAY AUX ROSES</v>
          </cell>
          <cell r="K273" t="str">
            <v xml:space="preserve">OBERTO Alisson                
A.OBERTO@elogie-siemp.paris   </v>
          </cell>
          <cell r="L273" t="str">
            <v>DA SILVA GONCALVES Augustinha 
AP.DA-SILVA-GONCALVES@elogie-s</v>
          </cell>
          <cell r="M273">
            <v>6</v>
          </cell>
          <cell r="N273">
            <v>9</v>
          </cell>
          <cell r="O273">
            <v>33</v>
          </cell>
          <cell r="P273">
            <v>102</v>
          </cell>
          <cell r="Q273">
            <v>0</v>
          </cell>
          <cell r="R273">
            <v>6</v>
          </cell>
          <cell r="S273">
            <v>81</v>
          </cell>
        </row>
        <row r="274">
          <cell r="A274">
            <v>4059</v>
          </cell>
          <cell r="B274" t="str">
            <v>Lot 3</v>
          </cell>
          <cell r="C274" t="str">
            <v>LA RATIONNELLE</v>
          </cell>
          <cell r="D274" t="str">
            <v>Mono</v>
          </cell>
          <cell r="E274" t="str">
            <v>DT SUD</v>
          </cell>
          <cell r="F274" t="str">
            <v>Agence 91-94</v>
          </cell>
          <cell r="G274" t="str">
            <v>VILLEJUIF</v>
          </cell>
          <cell r="H274" t="str">
            <v>70/88 rue de chevilly</v>
          </cell>
          <cell r="I274">
            <v>94800</v>
          </cell>
          <cell r="J274" t="str">
            <v>VILLEJUIF</v>
          </cell>
          <cell r="K274" t="str">
            <v xml:space="preserve">OBERTO Alisson                
A.OBERTO@elogie-siemp.paris   </v>
          </cell>
          <cell r="L274" t="str">
            <v xml:space="preserve">LECUL Tanguy                  
t.lecul@elogie-siemp.paris    </v>
          </cell>
          <cell r="M274">
            <v>7</v>
          </cell>
          <cell r="N274">
            <v>13</v>
          </cell>
          <cell r="O274">
            <v>48</v>
          </cell>
          <cell r="P274">
            <v>123</v>
          </cell>
          <cell r="Q274">
            <v>0</v>
          </cell>
          <cell r="R274">
            <v>3</v>
          </cell>
          <cell r="S274">
            <v>138</v>
          </cell>
        </row>
        <row r="275">
          <cell r="A275">
            <v>4062</v>
          </cell>
          <cell r="B275" t="str">
            <v>Lot 6</v>
          </cell>
          <cell r="C275" t="str">
            <v>SATURNE</v>
          </cell>
          <cell r="D275" t="str">
            <v>Mono</v>
          </cell>
          <cell r="E275" t="str">
            <v>DT SUD</v>
          </cell>
          <cell r="F275" t="str">
            <v>Agence 75014-75015-75016</v>
          </cell>
          <cell r="G275" t="str">
            <v>55 ALESIA</v>
          </cell>
          <cell r="H275" t="str">
            <v>55 rue d'Alésia</v>
          </cell>
          <cell r="I275">
            <v>75015</v>
          </cell>
          <cell r="J275" t="str">
            <v>PARIS</v>
          </cell>
          <cell r="K275" t="str">
            <v xml:space="preserve">FILY Christelle               
C.FILY@elogie-siemp.paris     </v>
          </cell>
          <cell r="L275" t="str">
            <v xml:space="preserve">JEAN Lozanne                  
l.jean@elogie-siemp.paris     </v>
          </cell>
          <cell r="M275">
            <v>1</v>
          </cell>
          <cell r="N275">
            <v>1</v>
          </cell>
          <cell r="P275">
            <v>8</v>
          </cell>
          <cell r="R275">
            <v>2</v>
          </cell>
        </row>
        <row r="276">
          <cell r="A276">
            <v>4063</v>
          </cell>
          <cell r="B276" t="str">
            <v>Lot 6</v>
          </cell>
          <cell r="C276" t="str">
            <v>SATURNE</v>
          </cell>
          <cell r="D276" t="str">
            <v>Mono</v>
          </cell>
          <cell r="E276" t="str">
            <v>DT SUD</v>
          </cell>
          <cell r="F276" t="str">
            <v>Agence 75014-75015-75016</v>
          </cell>
          <cell r="H276" t="str">
            <v>85 Cévennes</v>
          </cell>
          <cell r="I276">
            <v>75015</v>
          </cell>
          <cell r="J276" t="str">
            <v>PARIS</v>
          </cell>
          <cell r="K276" t="str">
            <v xml:space="preserve">GUEYE N'deye                  
N.GUEYE@elogie-siemp.paris    </v>
          </cell>
          <cell r="L276" t="str">
            <v xml:space="preserve">BONHOMME Brigitte             
B.BONHOMME@elogie-siemp.paris </v>
          </cell>
          <cell r="M276" t="str">
            <v>-</v>
          </cell>
          <cell r="N276" t="str">
            <v>-</v>
          </cell>
          <cell r="O276" t="str">
            <v>-</v>
          </cell>
          <cell r="P276" t="str">
            <v>-</v>
          </cell>
          <cell r="Q276" t="str">
            <v>-</v>
          </cell>
          <cell r="R276" t="str">
            <v>-</v>
          </cell>
          <cell r="S276" t="str">
            <v>-</v>
          </cell>
        </row>
        <row r="277">
          <cell r="A277">
            <v>4064</v>
          </cell>
          <cell r="B277" t="str">
            <v>Lot 6</v>
          </cell>
          <cell r="C277" t="str">
            <v>SATURNE</v>
          </cell>
          <cell r="D277" t="str">
            <v>Mono</v>
          </cell>
          <cell r="E277" t="str">
            <v>DT SUD</v>
          </cell>
          <cell r="F277" t="str">
            <v>Agence 75014-75015-75016</v>
          </cell>
          <cell r="G277" t="str">
            <v>-</v>
          </cell>
          <cell r="H277" t="str">
            <v>88 rue bis Castagnary</v>
          </cell>
          <cell r="I277">
            <v>75015</v>
          </cell>
          <cell r="J277" t="str">
            <v>PARIS</v>
          </cell>
          <cell r="K277" t="str">
            <v xml:space="preserve">GUEYE N'deye                  
N.GUEYE@elogie-siemp.paris    </v>
          </cell>
          <cell r="L277" t="str">
            <v xml:space="preserve">DURO Pierre                   
P.DURO@elogie-siemp.paris     </v>
          </cell>
          <cell r="M277">
            <v>1</v>
          </cell>
          <cell r="N277">
            <v>1</v>
          </cell>
          <cell r="O277">
            <v>4</v>
          </cell>
          <cell r="P277">
            <v>10</v>
          </cell>
          <cell r="Q277">
            <v>0</v>
          </cell>
          <cell r="R277">
            <v>1</v>
          </cell>
          <cell r="S277">
            <v>0</v>
          </cell>
        </row>
        <row r="278">
          <cell r="A278">
            <v>4067</v>
          </cell>
          <cell r="B278" t="str">
            <v>Lot 6</v>
          </cell>
          <cell r="C278" t="str">
            <v>SATURNE</v>
          </cell>
          <cell r="D278" t="str">
            <v>Mono</v>
          </cell>
          <cell r="E278" t="str">
            <v>DT SUD</v>
          </cell>
          <cell r="F278" t="str">
            <v>Agence 75014-75015-75016</v>
          </cell>
          <cell r="G278" t="str">
            <v>LETELLIER (57)</v>
          </cell>
          <cell r="H278" t="str">
            <v>57 rue letellier</v>
          </cell>
          <cell r="I278">
            <v>75015</v>
          </cell>
          <cell r="J278" t="str">
            <v>PARIS</v>
          </cell>
          <cell r="K278" t="str">
            <v xml:space="preserve">GUEYE N'deye                  
N.GUEYE@elogie-siemp.paris    </v>
          </cell>
          <cell r="L278" t="str">
            <v xml:space="preserve">SOMBRAY Celine                
c.sombray@elogie-siemp.paris  </v>
          </cell>
          <cell r="M278">
            <v>1</v>
          </cell>
          <cell r="N278">
            <v>1</v>
          </cell>
          <cell r="O278">
            <v>3</v>
          </cell>
          <cell r="P278">
            <v>4</v>
          </cell>
          <cell r="Q278">
            <v>0</v>
          </cell>
          <cell r="R278">
            <v>1</v>
          </cell>
          <cell r="S278">
            <v>0</v>
          </cell>
        </row>
        <row r="279">
          <cell r="A279">
            <v>4068</v>
          </cell>
          <cell r="B279" t="str">
            <v>Lot 6</v>
          </cell>
          <cell r="C279" t="str">
            <v>SATURNE</v>
          </cell>
          <cell r="D279" t="str">
            <v>Mono</v>
          </cell>
          <cell r="E279" t="str">
            <v>DT SUD</v>
          </cell>
          <cell r="F279" t="str">
            <v>Agence 75014-75015-75017</v>
          </cell>
          <cell r="G279" t="str">
            <v>LAKANAL</v>
          </cell>
          <cell r="H279" t="str">
            <v>28 rue Lakanal</v>
          </cell>
          <cell r="I279">
            <v>75015</v>
          </cell>
          <cell r="J279" t="str">
            <v>PARIS</v>
          </cell>
          <cell r="K279" t="str">
            <v xml:space="preserve">PARTEL Alann                  
A.PARTEL@elogie-siemp.paris   </v>
          </cell>
          <cell r="L279" t="str">
            <v xml:space="preserve">OUATTARA Lansina              
L.OUATTARA@elogie-siemp.paris </v>
          </cell>
          <cell r="M279">
            <v>1</v>
          </cell>
          <cell r="N279">
            <v>1</v>
          </cell>
          <cell r="O279">
            <v>4</v>
          </cell>
          <cell r="P279">
            <v>10</v>
          </cell>
          <cell r="Q279">
            <v>1</v>
          </cell>
          <cell r="R279">
            <v>2</v>
          </cell>
          <cell r="S279">
            <v>0</v>
          </cell>
        </row>
        <row r="280">
          <cell r="A280">
            <v>4070</v>
          </cell>
          <cell r="B280" t="str">
            <v>Lot 6</v>
          </cell>
          <cell r="C280" t="str">
            <v>SATURNE</v>
          </cell>
          <cell r="D280" t="str">
            <v>Mono</v>
          </cell>
          <cell r="E280" t="str">
            <v>DT SUD</v>
          </cell>
          <cell r="F280" t="str">
            <v>Agence 75014-75015-75016</v>
          </cell>
          <cell r="G280" t="str">
            <v>-</v>
          </cell>
          <cell r="H280" t="str">
            <v>8 rue Rosa Bonheur</v>
          </cell>
          <cell r="I280">
            <v>75015</v>
          </cell>
          <cell r="J280" t="str">
            <v>PARIS</v>
          </cell>
          <cell r="K280" t="str">
            <v xml:space="preserve">PARTEL Alann                  
A.PARTEL@elogie-siemp.paris   </v>
          </cell>
          <cell r="L280" t="str">
            <v>Sans gardien</v>
          </cell>
          <cell r="M280">
            <v>1</v>
          </cell>
          <cell r="N280">
            <v>1</v>
          </cell>
          <cell r="O280">
            <v>6</v>
          </cell>
          <cell r="P280">
            <v>11</v>
          </cell>
          <cell r="Q280">
            <v>1</v>
          </cell>
          <cell r="R280">
            <v>1</v>
          </cell>
          <cell r="S280">
            <v>0</v>
          </cell>
        </row>
        <row r="281">
          <cell r="A281">
            <v>4072</v>
          </cell>
          <cell r="B281" t="str">
            <v>Lot 6</v>
          </cell>
          <cell r="C281" t="str">
            <v>SATURNE</v>
          </cell>
          <cell r="D281" t="str">
            <v>Mono</v>
          </cell>
          <cell r="E281" t="str">
            <v>DT SUD</v>
          </cell>
          <cell r="F281" t="str">
            <v>Agence 75014-75015-75016</v>
          </cell>
          <cell r="G281" t="str">
            <v>-</v>
          </cell>
          <cell r="H281" t="str">
            <v>76 rue Mademoiselle</v>
          </cell>
          <cell r="I281">
            <v>75015</v>
          </cell>
          <cell r="J281" t="str">
            <v>PARIS</v>
          </cell>
          <cell r="K281" t="str">
            <v xml:space="preserve">PARTEL Alann                  
A.PARTEL@elogie-siemp.paris   </v>
          </cell>
          <cell r="L281" t="str">
            <v>MARTINS DE JESUS Victor       
V.MARTINS-DE-JESUS@elogie-siem</v>
          </cell>
          <cell r="M281">
            <v>1</v>
          </cell>
          <cell r="N281">
            <v>1</v>
          </cell>
          <cell r="O281">
            <v>6</v>
          </cell>
          <cell r="P281">
            <v>16</v>
          </cell>
          <cell r="Q281">
            <v>0</v>
          </cell>
          <cell r="R281">
            <v>1</v>
          </cell>
          <cell r="S281">
            <v>0</v>
          </cell>
        </row>
        <row r="282">
          <cell r="A282">
            <v>4075</v>
          </cell>
          <cell r="B282" t="str">
            <v>Lot 6</v>
          </cell>
          <cell r="C282" t="str">
            <v>SATURNE</v>
          </cell>
          <cell r="D282" t="str">
            <v>Mono</v>
          </cell>
          <cell r="E282" t="str">
            <v>DT SUD</v>
          </cell>
          <cell r="F282" t="str">
            <v>Agence 75014-75015-75016</v>
          </cell>
          <cell r="G282" t="str">
            <v>-</v>
          </cell>
          <cell r="H282" t="str">
            <v>141 rue Croix Nivert</v>
          </cell>
          <cell r="I282">
            <v>75015</v>
          </cell>
          <cell r="J282" t="str">
            <v>PARIS</v>
          </cell>
          <cell r="K282" t="str">
            <v xml:space="preserve">GUEYE N'deye                  
N.GUEYE@elogie-siemp.paris    </v>
          </cell>
          <cell r="L282" t="str">
            <v>ESSOMBA EFOUDOU Etienne Fred  
EF.ESSOMBA-EFOUDOU@elogie-siem</v>
          </cell>
          <cell r="M282" t="str">
            <v>-</v>
          </cell>
          <cell r="N282" t="str">
            <v>-</v>
          </cell>
          <cell r="O282" t="str">
            <v>-</v>
          </cell>
          <cell r="P282" t="str">
            <v>-</v>
          </cell>
          <cell r="Q282" t="str">
            <v>-</v>
          </cell>
          <cell r="R282" t="str">
            <v>-</v>
          </cell>
          <cell r="S282" t="str">
            <v>-</v>
          </cell>
        </row>
        <row r="283">
          <cell r="A283">
            <v>5001</v>
          </cell>
          <cell r="B283" t="str">
            <v>Lot 6</v>
          </cell>
          <cell r="C283" t="str">
            <v>SATURNE</v>
          </cell>
          <cell r="D283" t="str">
            <v>Mono</v>
          </cell>
          <cell r="E283" t="str">
            <v>DT SUD</v>
          </cell>
          <cell r="F283" t="str">
            <v>Agence 75014-75015-75016</v>
          </cell>
          <cell r="G283" t="str">
            <v>LEBLANC 40/42</v>
          </cell>
          <cell r="H283" t="str">
            <v>40-42 rue Leblanc</v>
          </cell>
          <cell r="I283">
            <v>75015</v>
          </cell>
          <cell r="J283" t="str">
            <v>PARIS</v>
          </cell>
          <cell r="K283" t="str">
            <v xml:space="preserve">GUEYE N'deye                  
N.GUEYE@elogie-siemp.paris    </v>
          </cell>
          <cell r="L283" t="str">
            <v xml:space="preserve">YOUNES Kathleen               
K.YOUNES@elogie-siemp.paris   </v>
          </cell>
          <cell r="M283" t="str">
            <v>-</v>
          </cell>
          <cell r="N283" t="str">
            <v>-</v>
          </cell>
          <cell r="O283" t="str">
            <v>-</v>
          </cell>
          <cell r="P283">
            <v>52</v>
          </cell>
          <cell r="Q283" t="str">
            <v>-</v>
          </cell>
          <cell r="R283">
            <v>1</v>
          </cell>
          <cell r="S283">
            <v>78</v>
          </cell>
        </row>
        <row r="284">
          <cell r="A284">
            <v>5002</v>
          </cell>
          <cell r="B284" t="str">
            <v>Lot 6</v>
          </cell>
          <cell r="C284" t="str">
            <v>SATURNE</v>
          </cell>
          <cell r="D284" t="str">
            <v>Mono</v>
          </cell>
          <cell r="E284" t="str">
            <v>DT SUD</v>
          </cell>
          <cell r="F284" t="str">
            <v>Agence 75014-75015-75016</v>
          </cell>
          <cell r="G284" t="str">
            <v>CAUCHY 14/18</v>
          </cell>
          <cell r="H284" t="str">
            <v>14/18 rue cauchy-7 rue du mont aigoual</v>
          </cell>
          <cell r="I284">
            <v>75015</v>
          </cell>
          <cell r="J284" t="str">
            <v>PARIS</v>
          </cell>
          <cell r="K284" t="str">
            <v xml:space="preserve">GUEYE N'deye                  
N.GUEYE@elogie-siemp.paris    </v>
          </cell>
          <cell r="L284" t="str">
            <v>ELFALLAHI Hafid               
H.ELFALLAHI@elogie-siemp.paris</v>
          </cell>
          <cell r="M284">
            <v>1</v>
          </cell>
          <cell r="N284">
            <v>4</v>
          </cell>
          <cell r="O284">
            <v>28</v>
          </cell>
          <cell r="P284">
            <v>92</v>
          </cell>
          <cell r="Q284">
            <v>4</v>
          </cell>
          <cell r="R284">
            <v>2</v>
          </cell>
          <cell r="S284">
            <v>97</v>
          </cell>
        </row>
        <row r="285">
          <cell r="A285">
            <v>5003</v>
          </cell>
          <cell r="B285" t="str">
            <v>Lot 6</v>
          </cell>
          <cell r="C285" t="str">
            <v>SATURNE</v>
          </cell>
          <cell r="D285" t="str">
            <v>Mono</v>
          </cell>
          <cell r="E285" t="str">
            <v>DT SUD</v>
          </cell>
          <cell r="F285" t="str">
            <v>Agence 75014-75015-75016</v>
          </cell>
          <cell r="G285" t="str">
            <v>MONTAGNE DE LA FAGE 25/27</v>
          </cell>
          <cell r="H285" t="str">
            <v>25/27 rue de la montagne de la fage</v>
          </cell>
          <cell r="I285">
            <v>75015</v>
          </cell>
          <cell r="J285" t="str">
            <v>PARIS</v>
          </cell>
          <cell r="K285" t="str">
            <v xml:space="preserve">GUEYE N'deye                  
N.GUEYE@elogie-siemp.paris    </v>
          </cell>
          <cell r="L285" t="str">
            <v xml:space="preserve">ROELANTS Gilles               
G.ROELANTS@elogie-siemp.paris </v>
          </cell>
          <cell r="M285">
            <v>1</v>
          </cell>
          <cell r="N285">
            <v>5</v>
          </cell>
          <cell r="O285">
            <v>20</v>
          </cell>
          <cell r="P285">
            <v>67</v>
          </cell>
          <cell r="Q285">
            <v>5</v>
          </cell>
          <cell r="R285">
            <v>2</v>
          </cell>
          <cell r="S285">
            <v>101</v>
          </cell>
        </row>
        <row r="286">
          <cell r="A286">
            <v>5005</v>
          </cell>
          <cell r="B286" t="str">
            <v>Lot 6</v>
          </cell>
          <cell r="C286" t="str">
            <v>SATURNE</v>
          </cell>
          <cell r="D286" t="str">
            <v>Mono</v>
          </cell>
          <cell r="E286" t="str">
            <v>DT SUD</v>
          </cell>
          <cell r="F286" t="str">
            <v>Agence 75014-75015-75016</v>
          </cell>
          <cell r="G286" t="str">
            <v>LEBLANC 68/76</v>
          </cell>
          <cell r="H286" t="str">
            <v>68/76 rue leblanc</v>
          </cell>
          <cell r="I286">
            <v>75015</v>
          </cell>
          <cell r="J286" t="str">
            <v>PARIS</v>
          </cell>
          <cell r="K286" t="str">
            <v xml:space="preserve">GUEYE N'deye                  
N.GUEYE@elogie-siemp.paris    </v>
          </cell>
          <cell r="L286" t="str">
            <v xml:space="preserve">YOUNES Kathleen               
K.YOUNES@elogie-siemp.paris   </v>
          </cell>
          <cell r="M286">
            <v>4</v>
          </cell>
          <cell r="N286">
            <v>4</v>
          </cell>
          <cell r="O286">
            <v>20</v>
          </cell>
          <cell r="P286">
            <v>46</v>
          </cell>
          <cell r="Q286">
            <v>4</v>
          </cell>
          <cell r="R286">
            <v>5</v>
          </cell>
          <cell r="S286">
            <v>51</v>
          </cell>
        </row>
        <row r="287">
          <cell r="A287">
            <v>5006</v>
          </cell>
          <cell r="B287" t="str">
            <v>Lot 6</v>
          </cell>
          <cell r="C287" t="str">
            <v>SATURNE</v>
          </cell>
          <cell r="D287" t="str">
            <v>Mono</v>
          </cell>
          <cell r="E287" t="str">
            <v>DT SUD</v>
          </cell>
          <cell r="F287" t="str">
            <v>Agence 75014-75015-75016</v>
          </cell>
          <cell r="G287" t="str">
            <v>AUTEUIL</v>
          </cell>
          <cell r="H287" t="str">
            <v>164 quai louis bleriot</v>
          </cell>
          <cell r="I287">
            <v>75016</v>
          </cell>
          <cell r="J287" t="str">
            <v>PARIS</v>
          </cell>
          <cell r="K287" t="str">
            <v xml:space="preserve">PARTEL Alann                  
A.PARTEL@elogie-siemp.paris   </v>
          </cell>
          <cell r="L287" t="str">
            <v>FERNANDEZ Jose Antonio        
JA.FERNANDEZ@elogie-siemp.pari</v>
          </cell>
          <cell r="M287">
            <v>6</v>
          </cell>
          <cell r="N287">
            <v>6</v>
          </cell>
          <cell r="O287">
            <v>8</v>
          </cell>
          <cell r="P287">
            <v>129</v>
          </cell>
          <cell r="Q287">
            <v>7</v>
          </cell>
          <cell r="R287">
            <v>3</v>
          </cell>
          <cell r="S287">
            <v>33</v>
          </cell>
        </row>
        <row r="288">
          <cell r="A288">
            <v>5008</v>
          </cell>
          <cell r="B288" t="str">
            <v>Lot 6</v>
          </cell>
          <cell r="C288" t="str">
            <v>SATURNE</v>
          </cell>
          <cell r="D288" t="str">
            <v>Mono</v>
          </cell>
          <cell r="E288" t="str">
            <v>DT SUD</v>
          </cell>
          <cell r="F288" t="str">
            <v>Agence 75014-75015-75016</v>
          </cell>
          <cell r="G288" t="str">
            <v>PARC DES PRINCES</v>
          </cell>
          <cell r="H288" t="str">
            <v>2-4 place du gal stefanik
3 place du général Stéfanik</v>
          </cell>
          <cell r="I288">
            <v>75016</v>
          </cell>
          <cell r="J288" t="str">
            <v>PARIS</v>
          </cell>
          <cell r="K288" t="str">
            <v xml:space="preserve">PARTEL Alann                  
A.PARTEL@elogie-siemp.paris   </v>
          </cell>
          <cell r="L288" t="str">
            <v xml:space="preserve">MORAIS Maria Delphina         
md.morais@elogie-siemp.paris  </v>
          </cell>
          <cell r="M288">
            <v>1</v>
          </cell>
          <cell r="N288">
            <v>2</v>
          </cell>
          <cell r="O288" t="str">
            <v>8+8</v>
          </cell>
          <cell r="P288">
            <v>38</v>
          </cell>
          <cell r="Q288">
            <v>2</v>
          </cell>
          <cell r="R288">
            <v>1</v>
          </cell>
          <cell r="S288">
            <v>0</v>
          </cell>
        </row>
        <row r="289">
          <cell r="A289">
            <v>5009</v>
          </cell>
          <cell r="B289" t="str">
            <v>Lot 6</v>
          </cell>
          <cell r="C289" t="str">
            <v>SATURNE</v>
          </cell>
          <cell r="D289" t="str">
            <v>Mono</v>
          </cell>
          <cell r="E289" t="str">
            <v>DT SUD</v>
          </cell>
          <cell r="F289" t="str">
            <v>Agence 75014-75015-75016</v>
          </cell>
          <cell r="G289" t="str">
            <v>MICHEL ANGE</v>
          </cell>
          <cell r="H289" t="str">
            <v>116/118 rue michel ange</v>
          </cell>
          <cell r="I289">
            <v>75016</v>
          </cell>
          <cell r="J289" t="str">
            <v>PARIS</v>
          </cell>
          <cell r="K289" t="str">
            <v xml:space="preserve">PARTEL Alann                  
A.PARTEL@elogie-siemp.paris   </v>
          </cell>
          <cell r="L289" t="str">
            <v>DA COSTA RIBEIRO MARCELINO Aid
AM.DACOSTA-RIBEIRO-MARCELINO@e</v>
          </cell>
          <cell r="M289">
            <v>1</v>
          </cell>
          <cell r="N289">
            <v>1</v>
          </cell>
          <cell r="O289">
            <v>5</v>
          </cell>
          <cell r="P289">
            <v>20</v>
          </cell>
          <cell r="Q289">
            <v>2</v>
          </cell>
          <cell r="R289">
            <v>1</v>
          </cell>
          <cell r="S289">
            <v>0</v>
          </cell>
        </row>
        <row r="290">
          <cell r="A290">
            <v>5010</v>
          </cell>
          <cell r="B290" t="str">
            <v>Lot 4</v>
          </cell>
          <cell r="C290" t="str">
            <v>SATURNE</v>
          </cell>
          <cell r="D290" t="str">
            <v>Mono</v>
          </cell>
          <cell r="E290" t="str">
            <v>DT NORD</v>
          </cell>
          <cell r="F290" t="str">
            <v>Agence 75017-75018-92</v>
          </cell>
          <cell r="G290" t="str">
            <v>CLICHY I</v>
          </cell>
          <cell r="H290" t="str">
            <v xml:space="preserve">3-11 rue emile level/ 4-6 rue boulay </v>
          </cell>
          <cell r="I290">
            <v>75017</v>
          </cell>
          <cell r="J290" t="str">
            <v>PARIS</v>
          </cell>
          <cell r="K290" t="str">
            <v xml:space="preserve">FOURNIER Erika                
E.FOURNIER@elogie-siemp.paris </v>
          </cell>
          <cell r="L290" t="str">
            <v>ZIVANOVIC Mirjana             
M.ZIVANOVIC@elogie-siemp.paris</v>
          </cell>
          <cell r="M290">
            <v>4</v>
          </cell>
          <cell r="N290">
            <v>9</v>
          </cell>
          <cell r="O290">
            <v>54</v>
          </cell>
          <cell r="P290">
            <v>204</v>
          </cell>
          <cell r="Q290">
            <v>9</v>
          </cell>
          <cell r="R290">
            <v>0</v>
          </cell>
          <cell r="S290">
            <v>9</v>
          </cell>
        </row>
        <row r="291">
          <cell r="A291">
            <v>5010</v>
          </cell>
          <cell r="B291" t="str">
            <v xml:space="preserve">Lot 4 </v>
          </cell>
          <cell r="C291" t="str">
            <v>Régie Passerelles 17</v>
          </cell>
          <cell r="D291" t="str">
            <v>Mono</v>
          </cell>
          <cell r="E291" t="str">
            <v>DT NORD</v>
          </cell>
          <cell r="F291" t="str">
            <v>Agence 17e,18e et Courbevoie</v>
          </cell>
          <cell r="G291" t="str">
            <v>CLICHY 1</v>
          </cell>
          <cell r="H291" t="str">
            <v>3-11 rue Emile Level // 4-10 rue Boulay</v>
          </cell>
          <cell r="I291">
            <v>75017</v>
          </cell>
          <cell r="J291" t="str">
            <v>PARIS</v>
          </cell>
          <cell r="M291">
            <v>4</v>
          </cell>
          <cell r="N291">
            <v>9</v>
          </cell>
          <cell r="O291">
            <v>54</v>
          </cell>
          <cell r="P291">
            <v>204</v>
          </cell>
          <cell r="Q291">
            <v>9</v>
          </cell>
          <cell r="R291">
            <v>0</v>
          </cell>
          <cell r="S291">
            <v>9</v>
          </cell>
        </row>
        <row r="292">
          <cell r="A292">
            <v>5011</v>
          </cell>
          <cell r="B292" t="str">
            <v>Lot 4</v>
          </cell>
          <cell r="C292" t="str">
            <v>SATURNE</v>
          </cell>
          <cell r="D292" t="str">
            <v>Mono</v>
          </cell>
          <cell r="E292" t="str">
            <v>DT NORD</v>
          </cell>
          <cell r="F292" t="str">
            <v>Agence 75017-75018-92</v>
          </cell>
          <cell r="G292" t="str">
            <v>CLICHY II</v>
          </cell>
          <cell r="H292" t="str">
            <v>174 avenue de clichy/ 1-12 rue paulm bodin/ 1-3 rue ernest gouin/ 2 rue boulay</v>
          </cell>
          <cell r="I292">
            <v>75017</v>
          </cell>
          <cell r="J292" t="str">
            <v>PARIS</v>
          </cell>
          <cell r="K292" t="str">
            <v xml:space="preserve">FOURNIER Erika                
E.FOURNIER@elogie-siemp.paris </v>
          </cell>
          <cell r="L292" t="str">
            <v>ZIVANOVIC Mirjana             
M.ZIVANOVIC@elogie-siemp.paris</v>
          </cell>
          <cell r="M292">
            <v>4</v>
          </cell>
          <cell r="N292">
            <v>16</v>
          </cell>
          <cell r="O292">
            <v>98</v>
          </cell>
          <cell r="P292">
            <v>420</v>
          </cell>
          <cell r="Q292">
            <v>18</v>
          </cell>
          <cell r="R292">
            <v>0</v>
          </cell>
          <cell r="S292">
            <v>0</v>
          </cell>
        </row>
        <row r="293">
          <cell r="A293">
            <v>5012</v>
          </cell>
          <cell r="B293" t="str">
            <v>Lot 4</v>
          </cell>
          <cell r="C293" t="str">
            <v>SATURNE</v>
          </cell>
          <cell r="D293" t="str">
            <v>Mono</v>
          </cell>
          <cell r="E293" t="str">
            <v>DT NORD</v>
          </cell>
          <cell r="F293" t="str">
            <v>Agence 75017-75018-92</v>
          </cell>
          <cell r="G293" t="str">
            <v>JONQUIERE</v>
          </cell>
          <cell r="H293" t="str">
            <v>90 rue de la jonquiere</v>
          </cell>
          <cell r="I293">
            <v>75017</v>
          </cell>
          <cell r="J293" t="str">
            <v>PARIS</v>
          </cell>
          <cell r="K293" t="str">
            <v xml:space="preserve">FOURNIER Erika                
E.FOURNIER@elogie-siemp.paris </v>
          </cell>
          <cell r="L293" t="str">
            <v xml:space="preserve">FERREIRA Almerinda            
A.FERREIRA@elogie-siemp.paris </v>
          </cell>
          <cell r="M293">
            <v>1</v>
          </cell>
          <cell r="N293">
            <v>2</v>
          </cell>
          <cell r="O293">
            <v>12</v>
          </cell>
          <cell r="P293">
            <v>44</v>
          </cell>
          <cell r="Q293">
            <v>2</v>
          </cell>
          <cell r="R293">
            <v>0</v>
          </cell>
          <cell r="S293">
            <v>0</v>
          </cell>
        </row>
        <row r="294">
          <cell r="A294">
            <v>5013</v>
          </cell>
          <cell r="B294" t="str">
            <v>Lot 4</v>
          </cell>
          <cell r="C294" t="str">
            <v>SATURNE</v>
          </cell>
          <cell r="D294" t="str">
            <v>Mono</v>
          </cell>
          <cell r="E294" t="str">
            <v>DT NORD</v>
          </cell>
          <cell r="F294" t="str">
            <v>Agence 75017-75018-93</v>
          </cell>
          <cell r="G294" t="str">
            <v>105 ROME</v>
          </cell>
          <cell r="H294" t="str">
            <v>105 rue de Rome</v>
          </cell>
          <cell r="I294">
            <v>75017</v>
          </cell>
          <cell r="J294" t="str">
            <v>PARIS</v>
          </cell>
          <cell r="K294" t="str">
            <v xml:space="preserve">FOURNIER Erika                
E.FOURNIER@elogie-siemp.paris </v>
          </cell>
          <cell r="L294" t="str">
            <v>CORRÉA LOIAZA Alexander       
a.correa-loiaza@elogie-siemp.p</v>
          </cell>
          <cell r="M294">
            <v>1</v>
          </cell>
          <cell r="N294">
            <v>1</v>
          </cell>
          <cell r="O294">
            <v>6</v>
          </cell>
          <cell r="P294">
            <v>9</v>
          </cell>
          <cell r="Q294">
            <v>0</v>
          </cell>
          <cell r="R294">
            <v>0</v>
          </cell>
          <cell r="S294">
            <v>0</v>
          </cell>
        </row>
        <row r="295">
          <cell r="A295">
            <v>5014</v>
          </cell>
          <cell r="B295" t="str">
            <v>Lot 4</v>
          </cell>
          <cell r="C295" t="str">
            <v>SATURNE</v>
          </cell>
          <cell r="D295" t="str">
            <v>Mono</v>
          </cell>
          <cell r="E295" t="str">
            <v>DT NORD</v>
          </cell>
          <cell r="F295" t="str">
            <v>Agence 75017-75018-92</v>
          </cell>
          <cell r="G295" t="str">
            <v>TRIOMPHE</v>
          </cell>
          <cell r="H295" t="str">
            <v>3 rue de l arc de triomphe</v>
          </cell>
          <cell r="I295">
            <v>75017</v>
          </cell>
          <cell r="J295" t="str">
            <v>PARIS</v>
          </cell>
          <cell r="K295" t="str">
            <v xml:space="preserve">FOURNIER Erika                
E.FOURNIER@elogie-siemp.paris </v>
          </cell>
          <cell r="L295" t="str">
            <v>CORRÉA LOIAZA Alexander       
a.correa-loiaza@elogie-siemp.p</v>
          </cell>
          <cell r="M295">
            <v>1</v>
          </cell>
          <cell r="N295">
            <v>1</v>
          </cell>
          <cell r="O295">
            <v>6</v>
          </cell>
          <cell r="P295">
            <v>12</v>
          </cell>
          <cell r="Q295">
            <v>0</v>
          </cell>
          <cell r="R295">
            <v>2</v>
          </cell>
          <cell r="S295">
            <v>0</v>
          </cell>
        </row>
        <row r="296">
          <cell r="A296">
            <v>5015</v>
          </cell>
          <cell r="B296" t="str">
            <v>Lot 4</v>
          </cell>
          <cell r="C296" t="str">
            <v>SATURNE</v>
          </cell>
          <cell r="D296" t="str">
            <v>Mono</v>
          </cell>
          <cell r="E296" t="str">
            <v>DT NORD</v>
          </cell>
          <cell r="F296" t="str">
            <v>Agence 75017-75018-92</v>
          </cell>
          <cell r="G296" t="str">
            <v>COURBEVOIE</v>
          </cell>
          <cell r="H296" t="str">
            <v>12/14/16 passage hanriot-15/21 rue jean baptiste charcot</v>
          </cell>
          <cell r="I296">
            <v>92400</v>
          </cell>
          <cell r="J296" t="str">
            <v>COURBEVOIE</v>
          </cell>
          <cell r="K296" t="str">
            <v xml:space="preserve">FOURNIER Erika                
E.FOURNIER@elogie-siemp.paris </v>
          </cell>
          <cell r="L296" t="str">
            <v xml:space="preserve">HANANE Abdelkader             
A.HANANE@elogie-siemp.paris   </v>
          </cell>
          <cell r="M296">
            <v>2</v>
          </cell>
          <cell r="N296">
            <v>3</v>
          </cell>
          <cell r="O296">
            <v>13</v>
          </cell>
          <cell r="P296">
            <v>47</v>
          </cell>
          <cell r="Q296">
            <v>2</v>
          </cell>
          <cell r="R296">
            <v>1</v>
          </cell>
          <cell r="S296">
            <v>55</v>
          </cell>
        </row>
        <row r="297">
          <cell r="A297">
            <v>5016</v>
          </cell>
          <cell r="B297" t="str">
            <v>Lot 6</v>
          </cell>
          <cell r="C297" t="str">
            <v>SATURNE</v>
          </cell>
          <cell r="D297" t="str">
            <v>Mono</v>
          </cell>
          <cell r="E297" t="str">
            <v>DT SUD</v>
          </cell>
          <cell r="F297" t="str">
            <v>Agence 75014-75015-75016</v>
          </cell>
          <cell r="G297" t="str">
            <v>15/17 RUE GROS</v>
          </cell>
          <cell r="H297" t="str">
            <v>15/17 rue gros</v>
          </cell>
          <cell r="I297">
            <v>75016</v>
          </cell>
          <cell r="J297" t="str">
            <v>PARIS</v>
          </cell>
          <cell r="K297" t="str">
            <v xml:space="preserve">PARTEL Alann                  
A.PARTEL@elogie-siemp.paris   </v>
          </cell>
          <cell r="L297" t="str">
            <v>FERNANDEZ Jose Antonio        
JA.FERNANDEZ@elogie-siemp.pari</v>
          </cell>
          <cell r="M297">
            <v>1</v>
          </cell>
          <cell r="N297">
            <v>1</v>
          </cell>
          <cell r="O297">
            <v>4</v>
          </cell>
          <cell r="P297">
            <v>6</v>
          </cell>
          <cell r="Q297">
            <v>0</v>
          </cell>
          <cell r="R297">
            <v>1</v>
          </cell>
          <cell r="S297">
            <v>0</v>
          </cell>
        </row>
        <row r="298">
          <cell r="A298">
            <v>5017</v>
          </cell>
          <cell r="B298" t="str">
            <v xml:space="preserve">Lot 4 </v>
          </cell>
          <cell r="C298" t="str">
            <v>Régie Passerelles 17</v>
          </cell>
          <cell r="D298" t="str">
            <v>Mono</v>
          </cell>
          <cell r="E298" t="str">
            <v>DT NORD</v>
          </cell>
          <cell r="F298" t="str">
            <v>Agence 17e,18e et Courbevoie</v>
          </cell>
          <cell r="G298" t="str">
            <v>9-15 place Françoise Dorin</v>
          </cell>
          <cell r="H298" t="str">
            <v>9-15 place Françoise Dorin</v>
          </cell>
          <cell r="I298">
            <v>75017</v>
          </cell>
          <cell r="J298" t="str">
            <v>PARIS</v>
          </cell>
          <cell r="M298">
            <v>1</v>
          </cell>
          <cell r="P298">
            <v>79</v>
          </cell>
          <cell r="S298">
            <v>0</v>
          </cell>
        </row>
        <row r="299">
          <cell r="A299">
            <v>5021</v>
          </cell>
          <cell r="B299" t="str">
            <v>Lot 4</v>
          </cell>
          <cell r="C299" t="str">
            <v>SATURNE</v>
          </cell>
          <cell r="D299" t="str">
            <v>Mono</v>
          </cell>
          <cell r="E299" t="str">
            <v>DT SUD</v>
          </cell>
          <cell r="F299" t="str">
            <v>Agence 75017-75018-92</v>
          </cell>
          <cell r="G299" t="str">
            <v>98 DAMES</v>
          </cell>
          <cell r="H299" t="str">
            <v>98 rue des Dames</v>
          </cell>
          <cell r="I299">
            <v>75017</v>
          </cell>
          <cell r="J299" t="str">
            <v>PARIS</v>
          </cell>
          <cell r="K299" t="str">
            <v xml:space="preserve">FOURNIER Erika                
E.FOURNIER@elogie-siemp.paris </v>
          </cell>
          <cell r="L299" t="str">
            <v>CORRÉA LOIAZA Alexander       
a.correa-loiaza@elogie-siemp.p</v>
          </cell>
          <cell r="M299">
            <v>4</v>
          </cell>
          <cell r="N299">
            <v>6</v>
          </cell>
          <cell r="O299" t="str">
            <v>5+1+1+2+3+3</v>
          </cell>
          <cell r="P299">
            <v>29</v>
          </cell>
          <cell r="Q299">
            <v>0</v>
          </cell>
          <cell r="R299">
            <v>2</v>
          </cell>
          <cell r="S299">
            <v>0</v>
          </cell>
        </row>
        <row r="300">
          <cell r="A300">
            <v>5023</v>
          </cell>
          <cell r="B300" t="str">
            <v>Lot 6</v>
          </cell>
          <cell r="C300" t="str">
            <v>SATURNE</v>
          </cell>
          <cell r="D300" t="str">
            <v>Mono</v>
          </cell>
          <cell r="E300" t="str">
            <v>DT SUD</v>
          </cell>
          <cell r="F300" t="str">
            <v>Agence 75014-75015-75016</v>
          </cell>
          <cell r="G300" t="str">
            <v>CHARDON LAGACHE</v>
          </cell>
          <cell r="H300" t="str">
            <v>95 rue chardon lagache</v>
          </cell>
          <cell r="I300">
            <v>75016</v>
          </cell>
          <cell r="J300" t="str">
            <v>PARIS</v>
          </cell>
          <cell r="K300" t="str">
            <v xml:space="preserve">PARTEL Alann                  
A.PARTEL@elogie-siemp.paris   </v>
          </cell>
          <cell r="L300" t="str">
            <v>FERNANDEZ Jose Antonio        
JA.FERNANDEZ@elogie-siemp.pari</v>
          </cell>
          <cell r="M300">
            <v>1</v>
          </cell>
          <cell r="N300">
            <v>1</v>
          </cell>
          <cell r="O300">
            <v>7</v>
          </cell>
          <cell r="P300">
            <v>8</v>
          </cell>
          <cell r="Q300">
            <v>1</v>
          </cell>
          <cell r="R300">
            <v>1</v>
          </cell>
          <cell r="S300">
            <v>0</v>
          </cell>
        </row>
        <row r="301">
          <cell r="A301">
            <v>5026</v>
          </cell>
          <cell r="B301" t="str">
            <v>Lot 4</v>
          </cell>
          <cell r="C301" t="str">
            <v>SATURNE</v>
          </cell>
          <cell r="D301" t="str">
            <v>Mono</v>
          </cell>
          <cell r="E301" t="str">
            <v>DT NORD</v>
          </cell>
          <cell r="F301" t="str">
            <v>Agence 75017-75018-92</v>
          </cell>
          <cell r="G301" t="str">
            <v>GUY MOQUET</v>
          </cell>
          <cell r="H301" t="str">
            <v>62 rue Guy Moquet</v>
          </cell>
          <cell r="I301">
            <v>75017</v>
          </cell>
          <cell r="J301" t="str">
            <v>PARIS</v>
          </cell>
          <cell r="K301" t="str">
            <v xml:space="preserve">FOURNIER Erika                
E.FOURNIER@elogie-siemp.paris </v>
          </cell>
          <cell r="L301" t="str">
            <v>CORRÉA LOIAZA Alexander       
a.correa-loiaza@elogie-siemp.p</v>
          </cell>
        </row>
        <row r="302">
          <cell r="A302">
            <v>6001</v>
          </cell>
          <cell r="B302" t="str">
            <v>Lot 5</v>
          </cell>
          <cell r="C302" t="str">
            <v>CLEAN SERVICES</v>
          </cell>
          <cell r="D302" t="str">
            <v>Mono</v>
          </cell>
          <cell r="E302" t="str">
            <v>DT NORD</v>
          </cell>
          <cell r="F302" t="str">
            <v>Agence 75010-75011</v>
          </cell>
          <cell r="G302" t="str">
            <v>AQUEDUC</v>
          </cell>
          <cell r="H302" t="str">
            <v>15 rue de l aqueduc</v>
          </cell>
          <cell r="I302">
            <v>75010</v>
          </cell>
          <cell r="J302" t="str">
            <v>PARIS</v>
          </cell>
          <cell r="K302" t="str">
            <v xml:space="preserve">NAVARRO Hélène                
H.NAVARRO@elogie-siemp.paris  </v>
          </cell>
          <cell r="L302" t="str">
            <v xml:space="preserve">TCHOUDJA Joceline             
J.TCHOUDJA@elogie-siemp.paris </v>
          </cell>
          <cell r="M302">
            <v>2</v>
          </cell>
          <cell r="N302">
            <v>2</v>
          </cell>
          <cell r="O302">
            <v>12</v>
          </cell>
          <cell r="P302">
            <v>23</v>
          </cell>
          <cell r="Q302">
            <v>1</v>
          </cell>
          <cell r="R302">
            <v>1</v>
          </cell>
          <cell r="S302">
            <v>0</v>
          </cell>
        </row>
        <row r="303">
          <cell r="A303">
            <v>6002</v>
          </cell>
          <cell r="B303" t="str">
            <v>Lot 5</v>
          </cell>
          <cell r="C303" t="str">
            <v>CLEAN SERVICES</v>
          </cell>
          <cell r="D303" t="str">
            <v>Mono</v>
          </cell>
          <cell r="E303" t="str">
            <v>DT NORD</v>
          </cell>
          <cell r="F303" t="str">
            <v>Agence 75010-75011</v>
          </cell>
          <cell r="G303" t="str">
            <v>HAUTEVILLE (3BIS)</v>
          </cell>
          <cell r="H303" t="str">
            <v>3b cite d hauteville</v>
          </cell>
          <cell r="I303">
            <v>75010</v>
          </cell>
          <cell r="J303" t="str">
            <v>PARIS</v>
          </cell>
          <cell r="K303" t="str">
            <v xml:space="preserve">NAVARRO Hélène                
H.NAVARRO@elogie-siemp.paris  </v>
          </cell>
          <cell r="L303" t="str">
            <v xml:space="preserve">DEREPPER Arnaud               
A.DEREPPER@elogie-siemp.paris </v>
          </cell>
          <cell r="M303">
            <v>1</v>
          </cell>
          <cell r="N303">
            <v>1</v>
          </cell>
          <cell r="O303">
            <v>6</v>
          </cell>
          <cell r="P303">
            <v>13</v>
          </cell>
          <cell r="Q303">
            <v>1</v>
          </cell>
          <cell r="R303">
            <v>1</v>
          </cell>
          <cell r="S303">
            <v>0</v>
          </cell>
        </row>
        <row r="304">
          <cell r="A304">
            <v>6004</v>
          </cell>
          <cell r="B304" t="str">
            <v>Lot 5</v>
          </cell>
          <cell r="C304" t="str">
            <v>CLEAN SERVICES</v>
          </cell>
          <cell r="D304" t="str">
            <v>Mono</v>
          </cell>
          <cell r="E304" t="str">
            <v>DT NORD</v>
          </cell>
          <cell r="F304" t="str">
            <v>Agence 75010-75011</v>
          </cell>
          <cell r="G304" t="str">
            <v>STRASBOURG (2 BLD)</v>
          </cell>
          <cell r="H304" t="str">
            <v>2 boulevard de strasbourg</v>
          </cell>
          <cell r="I304">
            <v>75010</v>
          </cell>
          <cell r="J304" t="str">
            <v>PARIS</v>
          </cell>
          <cell r="K304" t="str">
            <v xml:space="preserve">NAVARRO Hélène                
H.NAVARRO@elogie-siemp.paris  </v>
          </cell>
          <cell r="L304" t="str">
            <v>BEN YOUNES Hamida             
H.BEN-YOUNES@elogie-siemp.pari</v>
          </cell>
          <cell r="M304">
            <v>2</v>
          </cell>
          <cell r="N304">
            <v>1</v>
          </cell>
          <cell r="O304">
            <v>12</v>
          </cell>
          <cell r="P304">
            <v>19</v>
          </cell>
          <cell r="Q304">
            <v>0</v>
          </cell>
          <cell r="R304">
            <v>1</v>
          </cell>
          <cell r="S304">
            <v>0</v>
          </cell>
        </row>
        <row r="305">
          <cell r="A305">
            <v>6005</v>
          </cell>
          <cell r="B305" t="str">
            <v>Lot 4</v>
          </cell>
          <cell r="C305" t="str">
            <v>SATURNE</v>
          </cell>
          <cell r="D305" t="str">
            <v>Mono</v>
          </cell>
          <cell r="E305" t="str">
            <v>DT NORD</v>
          </cell>
          <cell r="F305" t="str">
            <v>Agence 75017-75018-92</v>
          </cell>
          <cell r="G305" t="str">
            <v>HEGESIPPE MOREAU 18</v>
          </cell>
          <cell r="H305" t="str">
            <v>18 rue hegesippe moreau</v>
          </cell>
          <cell r="I305">
            <v>75018</v>
          </cell>
          <cell r="J305" t="str">
            <v>PARIS</v>
          </cell>
          <cell r="K305" t="str">
            <v xml:space="preserve">REMERAND Emilie               
E.REMERAND@elogie-siemp.paris </v>
          </cell>
          <cell r="L305" t="str">
            <v xml:space="preserve">TAVEAU François               
F.TAVEAU@elogie-siemp.paris   </v>
          </cell>
          <cell r="M305">
            <v>1</v>
          </cell>
          <cell r="N305">
            <v>1</v>
          </cell>
          <cell r="O305">
            <v>5</v>
          </cell>
          <cell r="P305">
            <v>5</v>
          </cell>
          <cell r="Q305">
            <v>1</v>
          </cell>
          <cell r="R305">
            <v>1</v>
          </cell>
          <cell r="S305">
            <v>0</v>
          </cell>
        </row>
        <row r="306">
          <cell r="A306">
            <v>6006</v>
          </cell>
          <cell r="B306" t="str">
            <v>Lot 4</v>
          </cell>
          <cell r="C306" t="str">
            <v>SATURNE</v>
          </cell>
          <cell r="D306" t="str">
            <v>Mono</v>
          </cell>
          <cell r="E306" t="str">
            <v>DT NORD</v>
          </cell>
          <cell r="F306" t="str">
            <v>Agence 75017-75018-92</v>
          </cell>
          <cell r="G306" t="str">
            <v>BURQ</v>
          </cell>
          <cell r="H306" t="str">
            <v>10 rue burq</v>
          </cell>
          <cell r="I306">
            <v>75018</v>
          </cell>
          <cell r="J306" t="str">
            <v>PARIS</v>
          </cell>
          <cell r="K306" t="str">
            <v xml:space="preserve">REMERAND Emilie               
E.REMERAND@elogie-siemp.paris </v>
          </cell>
          <cell r="L306" t="str">
            <v xml:space="preserve">TAVEAU François               
F.TAVEAU@elogie-siemp.paris   </v>
          </cell>
          <cell r="M306">
            <v>1</v>
          </cell>
          <cell r="N306">
            <v>1</v>
          </cell>
          <cell r="O306">
            <v>5</v>
          </cell>
          <cell r="P306">
            <v>11</v>
          </cell>
          <cell r="Q306">
            <v>1</v>
          </cell>
          <cell r="R306">
            <v>1</v>
          </cell>
          <cell r="S306">
            <v>0</v>
          </cell>
        </row>
        <row r="307">
          <cell r="A307">
            <v>6007</v>
          </cell>
          <cell r="B307" t="str">
            <v>Lot 4</v>
          </cell>
          <cell r="C307" t="str">
            <v>SATURNE</v>
          </cell>
          <cell r="D307" t="str">
            <v>Mono</v>
          </cell>
          <cell r="E307" t="str">
            <v>DT NORD</v>
          </cell>
          <cell r="F307" t="str">
            <v>Agence 75017-75018-92</v>
          </cell>
          <cell r="G307" t="str">
            <v>COUSTOU</v>
          </cell>
          <cell r="H307" t="str">
            <v>2 bis/2 ter rue coustou</v>
          </cell>
          <cell r="I307">
            <v>75018</v>
          </cell>
          <cell r="J307" t="str">
            <v>PARIS</v>
          </cell>
          <cell r="K307" t="str">
            <v xml:space="preserve">REMERAND Emilie               
E.REMERAND@elogie-siemp.paris </v>
          </cell>
          <cell r="L307" t="str">
            <v xml:space="preserve">TAVEAU François               
F.TAVEAU@elogie-siemp.paris   </v>
          </cell>
          <cell r="M307">
            <v>2</v>
          </cell>
          <cell r="N307">
            <v>2</v>
          </cell>
          <cell r="O307">
            <v>8</v>
          </cell>
          <cell r="P307">
            <v>36</v>
          </cell>
          <cell r="Q307">
            <v>1</v>
          </cell>
          <cell r="R307">
            <v>1</v>
          </cell>
          <cell r="S307">
            <v>0</v>
          </cell>
        </row>
        <row r="308">
          <cell r="A308">
            <v>6008</v>
          </cell>
          <cell r="B308" t="str">
            <v>Lot 4</v>
          </cell>
          <cell r="C308" t="str">
            <v>SATURNE</v>
          </cell>
          <cell r="D308" t="str">
            <v>Mono</v>
          </cell>
          <cell r="E308" t="str">
            <v>DT NORD</v>
          </cell>
          <cell r="F308" t="str">
            <v>Agence 75017-75018-92</v>
          </cell>
          <cell r="G308" t="str">
            <v>MARCADET</v>
          </cell>
          <cell r="H308" t="str">
            <v>169 rue marcadet</v>
          </cell>
          <cell r="I308">
            <v>75018</v>
          </cell>
          <cell r="J308" t="str">
            <v>PARIS</v>
          </cell>
          <cell r="K308" t="str">
            <v xml:space="preserve">REMERAND Emilie               
E.REMERAND@elogie-siemp.paris </v>
          </cell>
          <cell r="L308" t="str">
            <v xml:space="preserve">AZA Yanick                    
Y.AZA@elogie-siemp.paris      </v>
          </cell>
          <cell r="M308">
            <v>3</v>
          </cell>
          <cell r="N308">
            <v>2</v>
          </cell>
          <cell r="O308">
            <v>9</v>
          </cell>
          <cell r="P308">
            <v>44</v>
          </cell>
          <cell r="Q308">
            <v>1</v>
          </cell>
          <cell r="R308">
            <v>2</v>
          </cell>
          <cell r="S308">
            <v>52</v>
          </cell>
        </row>
        <row r="309">
          <cell r="A309">
            <v>6009</v>
          </cell>
          <cell r="B309" t="str">
            <v>Lot 4</v>
          </cell>
          <cell r="C309" t="str">
            <v>SATURNE</v>
          </cell>
          <cell r="D309" t="str">
            <v>Mono</v>
          </cell>
          <cell r="E309" t="str">
            <v>DT NORD</v>
          </cell>
          <cell r="F309" t="str">
            <v>Agence 75017-75018-92</v>
          </cell>
          <cell r="G309" t="str">
            <v>-</v>
          </cell>
          <cell r="H309" t="str">
            <v>19 rue Caulaincourt</v>
          </cell>
          <cell r="I309">
            <v>75018</v>
          </cell>
          <cell r="J309" t="str">
            <v>PARIS</v>
          </cell>
          <cell r="K309" t="str">
            <v xml:space="preserve">REMERAND Emilie               
E.REMERAND@elogie-siemp.paris </v>
          </cell>
          <cell r="L309" t="str">
            <v xml:space="preserve">TAVEAU François               
F.TAVEAU@elogie-siemp.paris   </v>
          </cell>
          <cell r="M309">
            <v>1</v>
          </cell>
          <cell r="N309">
            <v>1</v>
          </cell>
          <cell r="O309">
            <v>6</v>
          </cell>
          <cell r="P309">
            <v>13</v>
          </cell>
          <cell r="Q309">
            <v>0</v>
          </cell>
          <cell r="R309">
            <v>1</v>
          </cell>
          <cell r="S309">
            <v>0</v>
          </cell>
        </row>
        <row r="310">
          <cell r="A310">
            <v>6010</v>
          </cell>
          <cell r="B310" t="str">
            <v>Lot 4</v>
          </cell>
          <cell r="C310" t="str">
            <v>SATURNE</v>
          </cell>
          <cell r="D310" t="str">
            <v>Mono</v>
          </cell>
          <cell r="E310" t="str">
            <v>DT NORD</v>
          </cell>
          <cell r="F310" t="str">
            <v>Agence 75017-75018-92</v>
          </cell>
          <cell r="G310" t="str">
            <v>POTEAU (23)</v>
          </cell>
          <cell r="H310" t="str">
            <v>23 rue du poteau</v>
          </cell>
          <cell r="I310">
            <v>75018</v>
          </cell>
          <cell r="J310" t="str">
            <v>PARIS</v>
          </cell>
          <cell r="K310" t="str">
            <v xml:space="preserve">REMERAND Emilie               
E.REMERAND@elogie-siemp.paris </v>
          </cell>
          <cell r="L310" t="str">
            <v>BENGUESMIA CHADLY Tahar       
T.BENGUESMIA-CHADLY@elogie-sie</v>
          </cell>
          <cell r="M310">
            <v>2</v>
          </cell>
          <cell r="N310">
            <v>2</v>
          </cell>
          <cell r="O310">
            <v>5</v>
          </cell>
          <cell r="P310">
            <v>10</v>
          </cell>
          <cell r="Q310">
            <v>0</v>
          </cell>
          <cell r="R310">
            <v>1</v>
          </cell>
          <cell r="S310">
            <v>0</v>
          </cell>
        </row>
        <row r="311">
          <cell r="A311">
            <v>6012</v>
          </cell>
          <cell r="B311" t="str">
            <v>Lot 4</v>
          </cell>
          <cell r="C311" t="str">
            <v>SATURNE</v>
          </cell>
          <cell r="E311" t="str">
            <v>DT NORD</v>
          </cell>
          <cell r="F311" t="str">
            <v>Agence 75008-75009-75019</v>
          </cell>
          <cell r="H311" t="str">
            <v>62 rue de l'Ourcq
143 rue Flandres</v>
          </cell>
          <cell r="I311">
            <v>75019</v>
          </cell>
          <cell r="J311" t="str">
            <v>PARIS</v>
          </cell>
          <cell r="K311" t="str">
            <v>LALLEMENT Emeline             
e.lallement@elogie-siemp.paris</v>
          </cell>
          <cell r="L311" t="str">
            <v xml:space="preserve">DEBACKER David                
D.DEBACKER@elogie-siemp.paris </v>
          </cell>
        </row>
        <row r="312">
          <cell r="A312">
            <v>6013</v>
          </cell>
          <cell r="B312" t="str">
            <v>Lot 4</v>
          </cell>
          <cell r="C312" t="str">
            <v>SATURNE</v>
          </cell>
          <cell r="D312" t="str">
            <v>Mono</v>
          </cell>
          <cell r="E312" t="str">
            <v>DT NORD</v>
          </cell>
          <cell r="F312" t="str">
            <v>Agence 75008-75009-75019</v>
          </cell>
          <cell r="G312" t="str">
            <v>AURIC-HAUTPOUL</v>
          </cell>
          <cell r="H312" t="str">
            <v>4/8 rue georges auric-51 rue d hautpoul</v>
          </cell>
          <cell r="I312">
            <v>75019</v>
          </cell>
          <cell r="J312" t="str">
            <v>PARIS</v>
          </cell>
          <cell r="K312" t="str">
            <v xml:space="preserve">BOURDIN Lionel                
L.BOURDIN@elogie-siemp.paris  </v>
          </cell>
          <cell r="L312" t="str">
            <v>MARTINS PINELO Lilia Maria    
LM.MARTINS-PINELO@elogie-siemp</v>
          </cell>
          <cell r="M312">
            <v>3</v>
          </cell>
          <cell r="N312">
            <v>3</v>
          </cell>
          <cell r="O312">
            <v>20</v>
          </cell>
          <cell r="P312">
            <v>79</v>
          </cell>
          <cell r="Q312">
            <v>3</v>
          </cell>
          <cell r="R312">
            <v>3</v>
          </cell>
          <cell r="S312">
            <v>104</v>
          </cell>
        </row>
        <row r="313">
          <cell r="A313">
            <v>6014</v>
          </cell>
          <cell r="B313" t="str">
            <v>Lot 7</v>
          </cell>
          <cell r="C313" t="str">
            <v>Régie 19ème</v>
          </cell>
          <cell r="D313" t="str">
            <v>Monopropriété</v>
          </cell>
          <cell r="E313" t="str">
            <v>DT NORD</v>
          </cell>
          <cell r="F313" t="str">
            <v>Agence 8e,9e,19e</v>
          </cell>
          <cell r="G313" t="str">
            <v>CRIMEE 124</v>
          </cell>
          <cell r="H313" t="str">
            <v>184 rue de Crimée // 111-115 avenue de Flandre</v>
          </cell>
          <cell r="I313">
            <v>75019</v>
          </cell>
          <cell r="J313" t="str">
            <v>PARIS</v>
          </cell>
          <cell r="K313" t="str">
            <v>LALLEMENT Emeline             
e.lallement@elogie-siemp.paris</v>
          </cell>
          <cell r="L313" t="str">
            <v xml:space="preserve">DEBACKER David                
D.DEBACKER@elogie-siemp.paris </v>
          </cell>
          <cell r="M313">
            <v>1</v>
          </cell>
          <cell r="N313">
            <v>1</v>
          </cell>
          <cell r="O313">
            <v>5</v>
          </cell>
          <cell r="P313">
            <v>20</v>
          </cell>
          <cell r="Q313">
            <v>1</v>
          </cell>
          <cell r="R313">
            <v>2</v>
          </cell>
          <cell r="S313" t="str">
            <v>-</v>
          </cell>
        </row>
        <row r="314">
          <cell r="A314">
            <v>6015</v>
          </cell>
          <cell r="B314" t="str">
            <v>Lot 4</v>
          </cell>
          <cell r="C314" t="str">
            <v>SATURNE</v>
          </cell>
          <cell r="D314" t="str">
            <v>Mono</v>
          </cell>
          <cell r="E314" t="str">
            <v>DT NORD</v>
          </cell>
          <cell r="F314" t="str">
            <v>Agence 75008-75009-75019</v>
          </cell>
          <cell r="G314" t="str">
            <v>DUVERGIER</v>
          </cell>
          <cell r="H314" t="str">
            <v>10 rue duvergier</v>
          </cell>
          <cell r="I314">
            <v>75019</v>
          </cell>
          <cell r="J314" t="str">
            <v>PARIS</v>
          </cell>
          <cell r="K314" t="str">
            <v>LALLEMENT Emeline             
e.lallement@elogie-siemp.paris</v>
          </cell>
          <cell r="L314" t="str">
            <v xml:space="preserve">DEBACKER David                
D.DEBACKER@elogie-siemp.paris </v>
          </cell>
          <cell r="M314">
            <v>2</v>
          </cell>
          <cell r="N314">
            <v>2</v>
          </cell>
          <cell r="O314">
            <v>7</v>
          </cell>
          <cell r="P314">
            <v>22</v>
          </cell>
          <cell r="Q314">
            <v>1</v>
          </cell>
          <cell r="R314">
            <v>1</v>
          </cell>
          <cell r="S314">
            <v>0</v>
          </cell>
        </row>
        <row r="315">
          <cell r="A315">
            <v>6017</v>
          </cell>
          <cell r="B315" t="str">
            <v>Lot 5</v>
          </cell>
          <cell r="C315" t="str">
            <v>CLEAN SERVICES</v>
          </cell>
          <cell r="D315" t="str">
            <v>Mono</v>
          </cell>
          <cell r="E315" t="str">
            <v>DT NORD</v>
          </cell>
          <cell r="F315" t="str">
            <v>Agence 75020</v>
          </cell>
          <cell r="G315" t="str">
            <v>GAMBETTA 8</v>
          </cell>
          <cell r="H315" t="str">
            <v>8 avenue gambetta</v>
          </cell>
          <cell r="I315">
            <v>75020</v>
          </cell>
          <cell r="J315" t="str">
            <v>PARIS</v>
          </cell>
          <cell r="K315" t="str">
            <v xml:space="preserve">ROGER Amandine                
A.ROGER@elogie-siemp.paris    </v>
          </cell>
          <cell r="L315" t="str">
            <v xml:space="preserve">ALVES Adelaide                
A.ALVES@elogie-siemp.paris    </v>
          </cell>
          <cell r="M315">
            <v>1</v>
          </cell>
          <cell r="N315">
            <v>7</v>
          </cell>
          <cell r="O315">
            <v>7</v>
          </cell>
          <cell r="P315">
            <v>32</v>
          </cell>
          <cell r="Q315">
            <v>1</v>
          </cell>
          <cell r="R315">
            <v>1</v>
          </cell>
          <cell r="S315">
            <v>3</v>
          </cell>
        </row>
        <row r="316">
          <cell r="A316">
            <v>6018</v>
          </cell>
          <cell r="B316" t="str">
            <v>Lot 5</v>
          </cell>
          <cell r="C316" t="str">
            <v>CLEAN SERVICES</v>
          </cell>
          <cell r="D316" t="str">
            <v>Mono</v>
          </cell>
          <cell r="E316" t="str">
            <v>DT NORD</v>
          </cell>
          <cell r="F316" t="str">
            <v>Agence 75020</v>
          </cell>
          <cell r="G316" t="str">
            <v>GAMBETTA 10/16</v>
          </cell>
          <cell r="H316" t="str">
            <v>10-16 avenue gambetta</v>
          </cell>
          <cell r="I316">
            <v>75020</v>
          </cell>
          <cell r="J316" t="str">
            <v>PARIS</v>
          </cell>
          <cell r="K316" t="str">
            <v xml:space="preserve">ROGER Amandine                
A.ROGER@elogie-siemp.paris    </v>
          </cell>
          <cell r="L316" t="str">
            <v xml:space="preserve">ALVES Adelaide                
A.ALVES@elogie-siemp.paris    </v>
          </cell>
          <cell r="M316">
            <v>4</v>
          </cell>
          <cell r="N316">
            <v>4</v>
          </cell>
          <cell r="O316">
            <v>42</v>
          </cell>
          <cell r="P316">
            <v>121</v>
          </cell>
          <cell r="Q316">
            <v>6</v>
          </cell>
          <cell r="R316">
            <v>4</v>
          </cell>
          <cell r="S316">
            <v>18</v>
          </cell>
        </row>
        <row r="317">
          <cell r="A317">
            <v>6019</v>
          </cell>
          <cell r="B317" t="str">
            <v>Lot 5</v>
          </cell>
          <cell r="C317" t="str">
            <v>CLEAN SERVICES</v>
          </cell>
          <cell r="D317" t="str">
            <v>Mono</v>
          </cell>
          <cell r="E317" t="str">
            <v>DT NORD</v>
          </cell>
          <cell r="F317" t="str">
            <v>Agence 75020</v>
          </cell>
          <cell r="G317" t="str">
            <v>VINCENNES I</v>
          </cell>
          <cell r="H317" t="str">
            <v>1/3/5 rue lucien et sacha guitry</v>
          </cell>
          <cell r="I317">
            <v>75020</v>
          </cell>
          <cell r="J317" t="str">
            <v>PARIS</v>
          </cell>
          <cell r="K317" t="str">
            <v xml:space="preserve">ROGER Amandine                
A.ROGER@elogie-siemp.paris    </v>
          </cell>
          <cell r="L317" t="str">
            <v xml:space="preserve">MARQUES Aurora                
A.MARQUES@elogie-siemp.paris  </v>
          </cell>
          <cell r="M317">
            <v>1</v>
          </cell>
          <cell r="N317">
            <v>7</v>
          </cell>
          <cell r="O317">
            <v>49</v>
          </cell>
          <cell r="P317">
            <v>120</v>
          </cell>
          <cell r="Q317">
            <v>7</v>
          </cell>
          <cell r="R317">
            <v>1</v>
          </cell>
          <cell r="S317">
            <v>0</v>
          </cell>
        </row>
        <row r="318">
          <cell r="A318">
            <v>6020</v>
          </cell>
          <cell r="B318" t="str">
            <v>Lot 5</v>
          </cell>
          <cell r="C318" t="str">
            <v>CLEAN SERVICES</v>
          </cell>
          <cell r="D318" t="str">
            <v>Mono</v>
          </cell>
          <cell r="E318" t="str">
            <v>DT NORD</v>
          </cell>
          <cell r="F318" t="str">
            <v>Agence 75020</v>
          </cell>
          <cell r="G318" t="str">
            <v>VINCENNES II</v>
          </cell>
          <cell r="H318" t="str">
            <v>63/65 rue de lagny-10 rue mounet sully</v>
          </cell>
          <cell r="I318">
            <v>75020</v>
          </cell>
          <cell r="J318" t="str">
            <v>PARIS</v>
          </cell>
          <cell r="K318" t="str">
            <v xml:space="preserve">ROGER Amandine                
A.ROGER@elogie-siemp.paris    </v>
          </cell>
          <cell r="L318" t="str">
            <v xml:space="preserve">EUDARIC Adeline               
A.EUDARIC@elogie-siemp.paris  </v>
          </cell>
          <cell r="M318">
            <v>1</v>
          </cell>
          <cell r="N318">
            <v>6</v>
          </cell>
          <cell r="O318">
            <v>46</v>
          </cell>
          <cell r="P318">
            <v>176</v>
          </cell>
          <cell r="Q318">
            <v>7</v>
          </cell>
          <cell r="R318">
            <v>1</v>
          </cell>
          <cell r="S318">
            <v>0</v>
          </cell>
        </row>
        <row r="319">
          <cell r="A319">
            <v>6022</v>
          </cell>
          <cell r="B319" t="str">
            <v>Lot 5</v>
          </cell>
          <cell r="C319" t="str">
            <v>CLEAN SERVICES</v>
          </cell>
          <cell r="D319" t="str">
            <v>Mono</v>
          </cell>
          <cell r="E319" t="str">
            <v>DT NORD</v>
          </cell>
          <cell r="F319" t="str">
            <v>Agence 75020</v>
          </cell>
          <cell r="G319" t="str">
            <v>VINCENNES IV</v>
          </cell>
          <cell r="H319" t="str">
            <v>12/14/16 rue mounet sully-1/3/5 square patenne</v>
          </cell>
          <cell r="I319">
            <v>75020</v>
          </cell>
          <cell r="J319" t="str">
            <v>PARIS</v>
          </cell>
          <cell r="K319" t="str">
            <v xml:space="preserve">ROGER Amandine                
A.ROGER@elogie-siemp.paris    </v>
          </cell>
          <cell r="L319" t="str">
            <v>DA SILVA PINTO Sandra Marisa  
SM.DA-SILVA-PINTO@elogie-siemp</v>
          </cell>
          <cell r="M319">
            <v>1</v>
          </cell>
          <cell r="N319">
            <v>12</v>
          </cell>
          <cell r="O319">
            <v>88</v>
          </cell>
          <cell r="P319">
            <v>224</v>
          </cell>
          <cell r="Q319">
            <v>12</v>
          </cell>
          <cell r="R319">
            <v>1</v>
          </cell>
          <cell r="S319">
            <v>0</v>
          </cell>
        </row>
        <row r="320">
          <cell r="A320">
            <v>6024</v>
          </cell>
          <cell r="B320" t="str">
            <v>Lot 5</v>
          </cell>
          <cell r="C320" t="str">
            <v>CLEAN SERVICES</v>
          </cell>
          <cell r="D320" t="str">
            <v>Mono</v>
          </cell>
          <cell r="E320" t="str">
            <v>DT NORD</v>
          </cell>
          <cell r="F320" t="str">
            <v>Agence 75020</v>
          </cell>
          <cell r="G320" t="str">
            <v>PELLEPORT</v>
          </cell>
          <cell r="H320" t="str">
            <v>15 rue des pavillons</v>
          </cell>
          <cell r="I320">
            <v>75020</v>
          </cell>
          <cell r="J320" t="str">
            <v>PARIS</v>
          </cell>
          <cell r="K320" t="str">
            <v>-</v>
          </cell>
          <cell r="L320" t="str">
            <v xml:space="preserve">HADDADI Farid                 
F.HADDADI@elogie-siemp.paris  </v>
          </cell>
          <cell r="M320">
            <v>1</v>
          </cell>
          <cell r="N320">
            <v>1</v>
          </cell>
          <cell r="O320">
            <v>7</v>
          </cell>
          <cell r="P320">
            <v>9</v>
          </cell>
          <cell r="Q320">
            <v>1</v>
          </cell>
          <cell r="R320">
            <v>0</v>
          </cell>
          <cell r="S320">
            <v>9</v>
          </cell>
        </row>
        <row r="321">
          <cell r="A321">
            <v>6025</v>
          </cell>
          <cell r="B321" t="str">
            <v>Lot 5</v>
          </cell>
          <cell r="C321" t="str">
            <v>CLEAN SERVICES</v>
          </cell>
          <cell r="D321" t="str">
            <v>Mono</v>
          </cell>
          <cell r="E321" t="str">
            <v>DT NORD</v>
          </cell>
          <cell r="F321" t="str">
            <v>Agence 75020</v>
          </cell>
          <cell r="G321" t="str">
            <v>RASSELINS</v>
          </cell>
          <cell r="H321" t="str">
            <v>24 rue des rasselins</v>
          </cell>
          <cell r="I321">
            <v>75020</v>
          </cell>
          <cell r="J321" t="str">
            <v>PARIS</v>
          </cell>
          <cell r="K321" t="str">
            <v xml:space="preserve">ROGER Amandine                
A.ROGER@elogie-siemp.paris    </v>
          </cell>
          <cell r="L321" t="str">
            <v>Sans gardien</v>
          </cell>
          <cell r="M321">
            <v>1</v>
          </cell>
          <cell r="N321">
            <v>1</v>
          </cell>
          <cell r="O321">
            <v>5</v>
          </cell>
          <cell r="P321">
            <v>9</v>
          </cell>
          <cell r="Q321">
            <v>1</v>
          </cell>
          <cell r="R321">
            <v>1</v>
          </cell>
          <cell r="S321">
            <v>9</v>
          </cell>
        </row>
        <row r="322">
          <cell r="A322">
            <v>6026</v>
          </cell>
          <cell r="B322" t="str">
            <v>Lot 5</v>
          </cell>
          <cell r="C322" t="str">
            <v>CLEAN SERVICES</v>
          </cell>
          <cell r="D322" t="str">
            <v>Mono</v>
          </cell>
          <cell r="E322" t="str">
            <v>DT NORD</v>
          </cell>
          <cell r="F322" t="str">
            <v>Agence 75020</v>
          </cell>
          <cell r="G322" t="str">
            <v>CHAMPAGNE 11/15</v>
          </cell>
          <cell r="H322" t="str">
            <v>11/15 cite champagne</v>
          </cell>
          <cell r="I322">
            <v>75020</v>
          </cell>
          <cell r="J322" t="str">
            <v>PARIS</v>
          </cell>
          <cell r="K322" t="str">
            <v xml:space="preserve">ROGER Amandine                
A.ROGER@elogie-siemp.paris    </v>
          </cell>
          <cell r="L322" t="str">
            <v>DA COSTA Maria Clara          
MC.DA-COSTA@elogie-siemp.paris</v>
          </cell>
          <cell r="M322">
            <v>1</v>
          </cell>
          <cell r="N322">
            <v>3</v>
          </cell>
          <cell r="O322">
            <v>6</v>
          </cell>
          <cell r="P322">
            <v>22</v>
          </cell>
          <cell r="Q322">
            <v>2</v>
          </cell>
          <cell r="R322">
            <v>2</v>
          </cell>
          <cell r="S322">
            <v>0</v>
          </cell>
        </row>
        <row r="323">
          <cell r="A323">
            <v>6027</v>
          </cell>
          <cell r="B323" t="str">
            <v>Lot 5</v>
          </cell>
          <cell r="C323" t="str">
            <v>CLEAN SERVICES</v>
          </cell>
          <cell r="D323" t="str">
            <v>Mono</v>
          </cell>
          <cell r="E323" t="str">
            <v>DT NORD</v>
          </cell>
          <cell r="F323" t="str">
            <v>Agence 75020</v>
          </cell>
          <cell r="G323" t="str">
            <v>PYRENEES (48)</v>
          </cell>
          <cell r="H323" t="str">
            <v>48 rue des pyrenees</v>
          </cell>
          <cell r="I323">
            <v>75020</v>
          </cell>
          <cell r="J323" t="str">
            <v>PARIS</v>
          </cell>
          <cell r="K323" t="str">
            <v xml:space="preserve">ROGER Amandine                
A.ROGER@elogie-siemp.paris    </v>
          </cell>
          <cell r="L323" t="str">
            <v>Sans gardien</v>
          </cell>
          <cell r="M323">
            <v>2</v>
          </cell>
          <cell r="N323">
            <v>2</v>
          </cell>
          <cell r="O323">
            <v>13</v>
          </cell>
          <cell r="P323">
            <v>17</v>
          </cell>
          <cell r="Q323">
            <v>3</v>
          </cell>
          <cell r="R323">
            <v>1</v>
          </cell>
          <cell r="S323">
            <v>0</v>
          </cell>
        </row>
        <row r="324">
          <cell r="A324">
            <v>6028</v>
          </cell>
          <cell r="B324" t="str">
            <v>Lot 5</v>
          </cell>
          <cell r="C324" t="str">
            <v>CLEAN SERVICES</v>
          </cell>
          <cell r="D324" t="str">
            <v>Mono</v>
          </cell>
          <cell r="E324" t="str">
            <v>DT NORD</v>
          </cell>
          <cell r="F324" t="str">
            <v>Agence 75020</v>
          </cell>
          <cell r="G324" t="str">
            <v>VIGNOLES EST - SECTEUR ST PAUL</v>
          </cell>
          <cell r="H324" t="str">
            <v>2/6 impasse saint paul</v>
          </cell>
          <cell r="I324">
            <v>75020</v>
          </cell>
          <cell r="J324" t="str">
            <v>PARIS</v>
          </cell>
          <cell r="K324" t="str">
            <v xml:space="preserve">ROGER Amandine                
A.ROGER@elogie-siemp.paris    </v>
          </cell>
          <cell r="L324" t="str">
            <v>MARJANOVIC Zoran              
Z.MARJANOVIC@elogie-siemp.pari</v>
          </cell>
          <cell r="M324">
            <v>3</v>
          </cell>
          <cell r="N324">
            <v>3</v>
          </cell>
          <cell r="O324">
            <v>5</v>
          </cell>
          <cell r="P324">
            <v>13</v>
          </cell>
          <cell r="Q324">
            <v>0</v>
          </cell>
          <cell r="R324">
            <v>2</v>
          </cell>
          <cell r="S324">
            <v>0</v>
          </cell>
        </row>
        <row r="325">
          <cell r="A325">
            <v>6029</v>
          </cell>
          <cell r="B325" t="str">
            <v>Lot 5</v>
          </cell>
          <cell r="C325" t="str">
            <v>CLEAN SERVICES</v>
          </cell>
          <cell r="D325" t="str">
            <v>Mono</v>
          </cell>
          <cell r="E325" t="str">
            <v>DT NORD</v>
          </cell>
          <cell r="F325" t="str">
            <v>Agence 75020</v>
          </cell>
          <cell r="G325" t="str">
            <v>PYRENEES (92)</v>
          </cell>
          <cell r="H325" t="str">
            <v>92 rue des pyrenees</v>
          </cell>
          <cell r="I325">
            <v>75020</v>
          </cell>
          <cell r="J325" t="str">
            <v>PARIS</v>
          </cell>
          <cell r="K325" t="str">
            <v xml:space="preserve">ROGER Amandine                
A.ROGER@elogie-siemp.paris    </v>
          </cell>
          <cell r="L325" t="str">
            <v>Sans gardien</v>
          </cell>
          <cell r="M325">
            <v>2</v>
          </cell>
          <cell r="N325">
            <v>1</v>
          </cell>
          <cell r="O325">
            <v>11</v>
          </cell>
          <cell r="P325">
            <v>25</v>
          </cell>
          <cell r="Q325">
            <v>2</v>
          </cell>
          <cell r="R325">
            <v>1</v>
          </cell>
          <cell r="S325">
            <v>0</v>
          </cell>
        </row>
        <row r="326">
          <cell r="A326">
            <v>6030</v>
          </cell>
          <cell r="B326" t="str">
            <v>Lot 5</v>
          </cell>
          <cell r="C326" t="str">
            <v>CLEAN SERVICES</v>
          </cell>
          <cell r="D326" t="str">
            <v>Mono</v>
          </cell>
          <cell r="E326" t="str">
            <v>DT NORD</v>
          </cell>
          <cell r="F326" t="str">
            <v>Agence 75020</v>
          </cell>
          <cell r="G326" t="str">
            <v>CHARONNE III (158/166)</v>
          </cell>
          <cell r="H326" t="str">
            <v>158/166 boulevard de charonne</v>
          </cell>
          <cell r="I326">
            <v>75020</v>
          </cell>
          <cell r="J326" t="str">
            <v>PARIS</v>
          </cell>
          <cell r="K326" t="str">
            <v xml:space="preserve">ROGER Amandine                
A.ROGER@elogie-siemp.paris    </v>
          </cell>
          <cell r="L326" t="str">
            <v xml:space="preserve">LEMAIRE Claude                
C.LEMAIRE2@elogie-siemp.paris </v>
          </cell>
          <cell r="M326">
            <v>1</v>
          </cell>
          <cell r="N326">
            <v>1</v>
          </cell>
          <cell r="O326">
            <v>8</v>
          </cell>
          <cell r="P326">
            <v>50</v>
          </cell>
          <cell r="Q326">
            <v>2</v>
          </cell>
          <cell r="R326">
            <v>1</v>
          </cell>
          <cell r="S326">
            <v>52</v>
          </cell>
        </row>
        <row r="327">
          <cell r="A327">
            <v>6031</v>
          </cell>
          <cell r="B327" t="str">
            <v>Lot 5</v>
          </cell>
          <cell r="C327" t="str">
            <v>CLEAN SERVICES</v>
          </cell>
          <cell r="D327" t="str">
            <v>Mono</v>
          </cell>
          <cell r="E327" t="str">
            <v>DT NORD</v>
          </cell>
          <cell r="F327" t="str">
            <v>Agence 75020</v>
          </cell>
          <cell r="G327" t="str">
            <v>CHAMPAGNE 8/12</v>
          </cell>
          <cell r="H327" t="str">
            <v>8/12 cite champagne</v>
          </cell>
          <cell r="I327">
            <v>75020</v>
          </cell>
          <cell r="J327" t="str">
            <v>PARIS</v>
          </cell>
          <cell r="K327" t="str">
            <v xml:space="preserve">ROGER Amandine                
A.ROGER@elogie-siemp.paris    </v>
          </cell>
          <cell r="L327" t="str">
            <v>DA COSTA Maria Clara          
MC.DA-COSTA@elogie-siemp.paris</v>
          </cell>
          <cell r="M327">
            <v>1</v>
          </cell>
          <cell r="N327">
            <v>3</v>
          </cell>
          <cell r="O327">
            <v>11</v>
          </cell>
          <cell r="P327">
            <v>37</v>
          </cell>
          <cell r="Q327">
            <v>2</v>
          </cell>
          <cell r="R327">
            <v>1</v>
          </cell>
          <cell r="S327">
            <v>40</v>
          </cell>
        </row>
        <row r="328">
          <cell r="A328">
            <v>6034</v>
          </cell>
          <cell r="B328" t="str">
            <v>Lot 5</v>
          </cell>
          <cell r="C328" t="str">
            <v>CLEAN SERVICES</v>
          </cell>
          <cell r="D328" t="str">
            <v>Mono</v>
          </cell>
          <cell r="E328" t="str">
            <v>DT NORD</v>
          </cell>
          <cell r="F328" t="str">
            <v>Agence 75020</v>
          </cell>
          <cell r="G328" t="str">
            <v>PYRENEES (66 BIS)</v>
          </cell>
          <cell r="H328" t="str">
            <v>66 bis rue des pyrenees</v>
          </cell>
          <cell r="I328">
            <v>75020</v>
          </cell>
          <cell r="J328" t="str">
            <v>PARIS</v>
          </cell>
          <cell r="K328" t="str">
            <v xml:space="preserve">ROGER Amandine                
A.ROGER@elogie-siemp.paris    </v>
          </cell>
          <cell r="L328" t="str">
            <v>Sans gardien</v>
          </cell>
          <cell r="M328">
            <v>1</v>
          </cell>
          <cell r="N328">
            <v>1</v>
          </cell>
          <cell r="O328">
            <v>5</v>
          </cell>
          <cell r="P328">
            <v>12</v>
          </cell>
          <cell r="Q328">
            <v>0</v>
          </cell>
          <cell r="R328">
            <v>1</v>
          </cell>
          <cell r="S328">
            <v>0</v>
          </cell>
        </row>
        <row r="329">
          <cell r="A329">
            <v>6036</v>
          </cell>
          <cell r="B329" t="str">
            <v>Lot 5</v>
          </cell>
          <cell r="C329" t="str">
            <v>CLEAN SERVICES</v>
          </cell>
          <cell r="D329" t="str">
            <v>Mono</v>
          </cell>
          <cell r="E329" t="str">
            <v>DT NORD</v>
          </cell>
          <cell r="F329" t="str">
            <v>Agence 75020</v>
          </cell>
          <cell r="G329" t="str">
            <v>23 RUE DE TLEMCEN</v>
          </cell>
          <cell r="H329" t="str">
            <v>23 rue de Tlemcen</v>
          </cell>
          <cell r="I329">
            <v>75020</v>
          </cell>
          <cell r="J329" t="str">
            <v>PARIS</v>
          </cell>
          <cell r="K329" t="str">
            <v>HACQUEBART David              
d.hacquebart@elogie-siemp.pari</v>
          </cell>
          <cell r="L329" t="str">
            <v xml:space="preserve">VENET Didier                  
D.VENET@elogie-siemp.paris    </v>
          </cell>
          <cell r="M329">
            <v>1</v>
          </cell>
          <cell r="N329">
            <v>3</v>
          </cell>
          <cell r="O329">
            <v>19</v>
          </cell>
          <cell r="P329">
            <v>78</v>
          </cell>
          <cell r="Q329">
            <v>3</v>
          </cell>
          <cell r="R329">
            <v>0</v>
          </cell>
          <cell r="S329">
            <v>0</v>
          </cell>
        </row>
        <row r="330">
          <cell r="A330">
            <v>6037</v>
          </cell>
          <cell r="B330" t="str">
            <v>Lot 5</v>
          </cell>
          <cell r="C330" t="str">
            <v>CLEAN SERVICES</v>
          </cell>
          <cell r="D330" t="str">
            <v>Mono</v>
          </cell>
          <cell r="E330" t="str">
            <v>DT NORD</v>
          </cell>
          <cell r="F330" t="str">
            <v>Agence 75020</v>
          </cell>
          <cell r="G330" t="str">
            <v>PANOYAUX 42 AU 56</v>
          </cell>
          <cell r="H330" t="str">
            <v>4244/48/52/56 rue des panoyaux</v>
          </cell>
          <cell r="I330">
            <v>75020</v>
          </cell>
          <cell r="J330" t="str">
            <v>PARIS</v>
          </cell>
          <cell r="K330" t="str">
            <v>HACQUEBART David              
d.hacquebart@elogie-siemp.pari</v>
          </cell>
          <cell r="L330" t="str">
            <v xml:space="preserve">CAYE Kassy                    
K.CAYE@elogie-siemp.paris     </v>
          </cell>
          <cell r="M330">
            <v>5</v>
          </cell>
          <cell r="N330">
            <v>5</v>
          </cell>
          <cell r="O330">
            <v>36</v>
          </cell>
          <cell r="P330">
            <v>72</v>
          </cell>
          <cell r="Q330">
            <v>3</v>
          </cell>
          <cell r="R330">
            <v>0</v>
          </cell>
          <cell r="S330">
            <v>0</v>
          </cell>
        </row>
        <row r="331">
          <cell r="A331">
            <v>6038</v>
          </cell>
          <cell r="B331" t="str">
            <v>Lot 5</v>
          </cell>
          <cell r="C331" t="str">
            <v>CLEAN SERVICES</v>
          </cell>
          <cell r="D331" t="str">
            <v>Mono</v>
          </cell>
          <cell r="E331" t="str">
            <v>DT NORD</v>
          </cell>
          <cell r="F331" t="str">
            <v>Agence 75020</v>
          </cell>
          <cell r="G331" t="str">
            <v>MAX ERNST 3 AU 19</v>
          </cell>
          <cell r="H331" t="str">
            <v>3/7/9/13/15/19 rue max ernst</v>
          </cell>
          <cell r="I331">
            <v>75020</v>
          </cell>
          <cell r="J331" t="str">
            <v>PARIS</v>
          </cell>
          <cell r="K331" t="str">
            <v>HACQUEBART David              
d.hacquebart@elogie-siemp.pari</v>
          </cell>
          <cell r="L331" t="str">
            <v xml:space="preserve">CAYE Kassy                    
K.CAYE@elogie-siemp.paris     </v>
          </cell>
          <cell r="M331">
            <v>6</v>
          </cell>
          <cell r="N331">
            <v>6</v>
          </cell>
          <cell r="O331">
            <v>30</v>
          </cell>
          <cell r="P331">
            <v>72</v>
          </cell>
          <cell r="Q331">
            <v>8</v>
          </cell>
          <cell r="R331">
            <v>0</v>
          </cell>
          <cell r="S331">
            <v>30</v>
          </cell>
        </row>
        <row r="332">
          <cell r="A332">
            <v>6039</v>
          </cell>
          <cell r="B332" t="str">
            <v>Lot 5</v>
          </cell>
          <cell r="C332" t="str">
            <v>CLEAN SERVICES</v>
          </cell>
          <cell r="D332" t="str">
            <v>Mono</v>
          </cell>
          <cell r="E332" t="str">
            <v>DT NORD</v>
          </cell>
          <cell r="F332" t="str">
            <v>Agence 75020</v>
          </cell>
          <cell r="G332" t="str">
            <v>PANOYAUX 46-FUSCHIAS</v>
          </cell>
          <cell r="H332" t="str">
            <v>46 rue des panoyaux</v>
          </cell>
          <cell r="I332">
            <v>75020</v>
          </cell>
          <cell r="J332" t="str">
            <v>PARIS</v>
          </cell>
          <cell r="K332" t="str">
            <v>HACQUEBART David              
d.hacquebart@elogie-siemp.pari</v>
          </cell>
          <cell r="L332" t="str">
            <v xml:space="preserve">MORGE Sandy                   
S.MORGE@elogie-siemp.paris    </v>
          </cell>
          <cell r="M332">
            <v>2</v>
          </cell>
          <cell r="N332">
            <v>2</v>
          </cell>
          <cell r="O332">
            <v>20</v>
          </cell>
          <cell r="P332">
            <v>82</v>
          </cell>
          <cell r="Q332">
            <v>2</v>
          </cell>
          <cell r="R332">
            <v>0</v>
          </cell>
          <cell r="S332">
            <v>0</v>
          </cell>
        </row>
        <row r="333">
          <cell r="A333">
            <v>6040</v>
          </cell>
          <cell r="B333" t="str">
            <v>Lot 5</v>
          </cell>
          <cell r="C333" t="str">
            <v>CLEAN SERVICES</v>
          </cell>
          <cell r="D333" t="str">
            <v>Mono</v>
          </cell>
          <cell r="E333" t="str">
            <v>DT NORD</v>
          </cell>
          <cell r="F333" t="str">
            <v>Agence 75020</v>
          </cell>
          <cell r="G333" t="str">
            <v>PANOYAUX 54-FUSCHIAS</v>
          </cell>
          <cell r="H333" t="str">
            <v>54 rue des panoyaux</v>
          </cell>
          <cell r="I333">
            <v>75020</v>
          </cell>
          <cell r="J333" t="str">
            <v>PARIS</v>
          </cell>
          <cell r="K333" t="str">
            <v>HACQUEBART David              
d.hacquebart@elogie-siemp.pari</v>
          </cell>
          <cell r="L333" t="str">
            <v xml:space="preserve">GNABRE Judith                 
j.gnabre@elogie-siemp.paris   </v>
          </cell>
          <cell r="M333">
            <v>2</v>
          </cell>
          <cell r="N333">
            <v>2</v>
          </cell>
          <cell r="O333">
            <v>20</v>
          </cell>
          <cell r="P333">
            <v>83</v>
          </cell>
          <cell r="Q333">
            <v>2</v>
          </cell>
          <cell r="R333">
            <v>0</v>
          </cell>
          <cell r="S333">
            <v>0</v>
          </cell>
        </row>
        <row r="334">
          <cell r="A334">
            <v>6041</v>
          </cell>
          <cell r="B334" t="str">
            <v>Lot 5</v>
          </cell>
          <cell r="C334" t="str">
            <v>CLEAN SERVICES</v>
          </cell>
          <cell r="D334" t="str">
            <v>Mono</v>
          </cell>
          <cell r="E334" t="str">
            <v>DT NORD</v>
          </cell>
          <cell r="F334" t="str">
            <v>Agence 75020</v>
          </cell>
          <cell r="G334" t="str">
            <v>AMANDIERS 95 AU 97 - FUSCHIAS</v>
          </cell>
          <cell r="H334" t="str">
            <v>95 au 97  rue des amandiers</v>
          </cell>
          <cell r="I334">
            <v>75020</v>
          </cell>
          <cell r="J334" t="str">
            <v>PARIS</v>
          </cell>
          <cell r="K334" t="str">
            <v>HACQUEBART David              
d.hacquebart@elogie-siemp.pari</v>
          </cell>
          <cell r="L334" t="str">
            <v xml:space="preserve">PATEL Christa                 
C.PATEL@elogie-siemp.paris    </v>
          </cell>
          <cell r="M334">
            <v>1</v>
          </cell>
          <cell r="N334">
            <v>2</v>
          </cell>
          <cell r="O334">
            <v>20</v>
          </cell>
          <cell r="P334">
            <v>63</v>
          </cell>
          <cell r="Q334">
            <v>2</v>
          </cell>
          <cell r="R334">
            <v>0</v>
          </cell>
          <cell r="S334">
            <v>0</v>
          </cell>
        </row>
        <row r="335">
          <cell r="A335">
            <v>6044</v>
          </cell>
          <cell r="B335" t="str">
            <v>Lot 5</v>
          </cell>
          <cell r="C335" t="str">
            <v>CLEAN SERVICES</v>
          </cell>
          <cell r="D335" t="str">
            <v>Mono</v>
          </cell>
          <cell r="E335" t="str">
            <v>DT NORD</v>
          </cell>
          <cell r="F335" t="str">
            <v>Agence 75020</v>
          </cell>
          <cell r="G335" t="str">
            <v>12/16 RUE DELAITRE</v>
          </cell>
          <cell r="H335" t="str">
            <v>12/16 rue delaitre</v>
          </cell>
          <cell r="I335">
            <v>75020</v>
          </cell>
          <cell r="J335" t="str">
            <v>PARIS</v>
          </cell>
          <cell r="K335" t="str">
            <v>HACQUEBART David              
d.hacquebart@elogie-siemp.pari</v>
          </cell>
          <cell r="L335" t="str">
            <v xml:space="preserve">TOURÉ Moustapha               
m.toure@elogie-siemp.paris    </v>
          </cell>
          <cell r="M335">
            <v>2</v>
          </cell>
          <cell r="N335">
            <v>2</v>
          </cell>
          <cell r="O335">
            <v>8</v>
          </cell>
          <cell r="P335">
            <v>19</v>
          </cell>
          <cell r="Q335">
            <v>0</v>
          </cell>
          <cell r="R335">
            <v>1</v>
          </cell>
          <cell r="S335">
            <v>0</v>
          </cell>
        </row>
        <row r="336">
          <cell r="A336">
            <v>6045</v>
          </cell>
          <cell r="B336" t="str">
            <v>Lot 5</v>
          </cell>
          <cell r="C336" t="str">
            <v>CLEAN SERVICES</v>
          </cell>
          <cell r="D336" t="str">
            <v>Mono</v>
          </cell>
          <cell r="E336" t="str">
            <v>DT NORD</v>
          </cell>
          <cell r="F336" t="str">
            <v>Agence 75020</v>
          </cell>
          <cell r="G336" t="str">
            <v>PARTANTS 25/35</v>
          </cell>
          <cell r="H336" t="str">
            <v>23 au 31/33 au 35 rue des partants</v>
          </cell>
          <cell r="I336">
            <v>75020</v>
          </cell>
          <cell r="J336" t="str">
            <v>PARIS</v>
          </cell>
          <cell r="K336" t="str">
            <v>HACQUEBART David              
d.hacquebart@elogie-siemp.pari</v>
          </cell>
          <cell r="L336" t="str">
            <v xml:space="preserve">VERDOT Jeanne                 
J.VERDOT@elogie-siemp.paris   </v>
          </cell>
          <cell r="M336">
            <v>4</v>
          </cell>
          <cell r="N336">
            <v>4</v>
          </cell>
          <cell r="O336">
            <v>16</v>
          </cell>
          <cell r="P336">
            <v>36</v>
          </cell>
          <cell r="Q336">
            <v>4</v>
          </cell>
          <cell r="R336">
            <v>4</v>
          </cell>
          <cell r="S336">
            <v>73</v>
          </cell>
        </row>
        <row r="337">
          <cell r="A337">
            <v>6047</v>
          </cell>
          <cell r="B337" t="str">
            <v>Lot 5</v>
          </cell>
          <cell r="C337" t="str">
            <v>CLEAN SERVICES</v>
          </cell>
          <cell r="D337" t="str">
            <v>Mono</v>
          </cell>
          <cell r="E337" t="str">
            <v>DT NORD</v>
          </cell>
          <cell r="F337" t="str">
            <v>Agence 75020</v>
          </cell>
          <cell r="G337" t="str">
            <v>GASNIER GUY 8/14</v>
          </cell>
          <cell r="H337" t="str">
            <v>8/12  rue gasnier guy</v>
          </cell>
          <cell r="I337">
            <v>75020</v>
          </cell>
          <cell r="J337" t="str">
            <v>PARIS</v>
          </cell>
          <cell r="K337" t="str">
            <v>HACQUEBART David              
d.hacquebart@elogie-siemp.pari</v>
          </cell>
          <cell r="L337" t="str">
            <v xml:space="preserve">VERDOT Jeanne                 
J.VERDOT@elogie-siemp.paris   </v>
          </cell>
          <cell r="M337">
            <v>2</v>
          </cell>
          <cell r="N337">
            <v>2</v>
          </cell>
          <cell r="O337">
            <v>6</v>
          </cell>
          <cell r="P337">
            <v>16</v>
          </cell>
          <cell r="Q337">
            <v>0</v>
          </cell>
          <cell r="R337">
            <v>2</v>
          </cell>
          <cell r="S337">
            <v>0</v>
          </cell>
        </row>
        <row r="338">
          <cell r="A338">
            <v>6048</v>
          </cell>
          <cell r="B338" t="str">
            <v>Lot 5</v>
          </cell>
          <cell r="C338" t="str">
            <v>CLEAN SERVICES</v>
          </cell>
          <cell r="D338" t="str">
            <v>Mono</v>
          </cell>
          <cell r="E338" t="str">
            <v>DT NORD</v>
          </cell>
          <cell r="F338" t="str">
            <v>Agence 75020</v>
          </cell>
          <cell r="G338" t="str">
            <v>DESIREE 12/17</v>
          </cell>
          <cell r="H338" t="str">
            <v>12/17 rue desiree</v>
          </cell>
          <cell r="I338">
            <v>75020</v>
          </cell>
          <cell r="J338" t="str">
            <v>PARIS</v>
          </cell>
          <cell r="K338" t="str">
            <v>HACQUEBART David              
d.hacquebart@elogie-siemp.pari</v>
          </cell>
          <cell r="L338" t="str">
            <v xml:space="preserve">VERDOT Jeanne                 
J.VERDOT@elogie-siemp.paris   </v>
          </cell>
          <cell r="M338">
            <v>3</v>
          </cell>
          <cell r="N338">
            <v>3</v>
          </cell>
          <cell r="O338">
            <v>12</v>
          </cell>
          <cell r="P338">
            <v>17</v>
          </cell>
          <cell r="Q338">
            <v>2</v>
          </cell>
          <cell r="R338">
            <v>2</v>
          </cell>
          <cell r="S338">
            <v>0</v>
          </cell>
        </row>
        <row r="339">
          <cell r="A339">
            <v>6049</v>
          </cell>
          <cell r="B339" t="str">
            <v>Lot 5</v>
          </cell>
          <cell r="C339" t="str">
            <v>CLEAN SERVICES</v>
          </cell>
          <cell r="D339" t="str">
            <v>Mono</v>
          </cell>
          <cell r="E339" t="str">
            <v>DT NORD</v>
          </cell>
          <cell r="F339" t="str">
            <v>Agence 75020</v>
          </cell>
          <cell r="G339" t="str">
            <v>32 TERRE NEUVE</v>
          </cell>
          <cell r="H339" t="str">
            <v>32 rue de Terre Neuve</v>
          </cell>
          <cell r="I339">
            <v>75020</v>
          </cell>
          <cell r="J339" t="str">
            <v>PARIS</v>
          </cell>
          <cell r="K339" t="str">
            <v xml:space="preserve">ROGER Amandine                
A.ROGER@elogie-siemp.paris    </v>
          </cell>
          <cell r="L339" t="str">
            <v>MARJANOVIC Zoran              
Z.MARJANOVIC@elogie-siemp.pari</v>
          </cell>
          <cell r="M339">
            <v>1</v>
          </cell>
          <cell r="N339">
            <v>1</v>
          </cell>
          <cell r="O339">
            <v>3</v>
          </cell>
          <cell r="P339">
            <v>4</v>
          </cell>
          <cell r="Q339">
            <v>0</v>
          </cell>
          <cell r="R339">
            <v>1</v>
          </cell>
          <cell r="S339">
            <v>0</v>
          </cell>
        </row>
        <row r="340">
          <cell r="A340">
            <v>6050</v>
          </cell>
          <cell r="B340" t="str">
            <v>Lot 5</v>
          </cell>
          <cell r="C340" t="str">
            <v>CLEAN SERVICES</v>
          </cell>
          <cell r="D340" t="str">
            <v>Mono</v>
          </cell>
          <cell r="E340" t="str">
            <v>DT NORD</v>
          </cell>
          <cell r="F340" t="str">
            <v>Agence 75020</v>
          </cell>
          <cell r="G340" t="str">
            <v>DURIS 36 AU 40</v>
          </cell>
          <cell r="H340" t="str">
            <v>36 au 40 rue duris</v>
          </cell>
          <cell r="I340">
            <v>75020</v>
          </cell>
          <cell r="J340" t="str">
            <v>PARIS</v>
          </cell>
          <cell r="K340" t="str">
            <v>HACQUEBART David              
d.hacquebart@elogie-siemp.pari</v>
          </cell>
          <cell r="L340" t="str">
            <v xml:space="preserve">CAYE Kassy                    
K.CAYE@elogie-siemp.paris     </v>
          </cell>
          <cell r="M340">
            <v>1</v>
          </cell>
          <cell r="N340">
            <v>3</v>
          </cell>
          <cell r="O340">
            <v>21</v>
          </cell>
          <cell r="P340">
            <v>81</v>
          </cell>
          <cell r="Q340">
            <v>3</v>
          </cell>
          <cell r="R340">
            <v>0</v>
          </cell>
          <cell r="S340">
            <v>0</v>
          </cell>
        </row>
        <row r="341">
          <cell r="A341">
            <v>6052</v>
          </cell>
          <cell r="B341" t="str">
            <v>Lot 4</v>
          </cell>
          <cell r="C341" t="str">
            <v>SATURNE</v>
          </cell>
          <cell r="E341" t="str">
            <v>DT NORD</v>
          </cell>
          <cell r="F341" t="str">
            <v>Agence 75017-75018-92</v>
          </cell>
          <cell r="H341" t="str">
            <v>25 rue Duhesme</v>
          </cell>
          <cell r="I341">
            <v>75018</v>
          </cell>
          <cell r="J341" t="str">
            <v>PARIS</v>
          </cell>
          <cell r="K341" t="str">
            <v xml:space="preserve">REMERAND Emilie               
E.REMERAND@elogie-siemp.paris </v>
          </cell>
          <cell r="L341" t="str">
            <v xml:space="preserve">AZA Yanick                    
Y.AZA@elogie-siemp.paris      </v>
          </cell>
        </row>
        <row r="342">
          <cell r="A342">
            <v>6053</v>
          </cell>
          <cell r="B342" t="str">
            <v>Lot 4</v>
          </cell>
          <cell r="C342" t="str">
            <v>SATURNE</v>
          </cell>
          <cell r="E342" t="str">
            <v>DT NORD</v>
          </cell>
          <cell r="F342" t="str">
            <v>Agence 75017-75018-92</v>
          </cell>
          <cell r="H342" t="str">
            <v>5 rue Nobel</v>
          </cell>
          <cell r="I342">
            <v>75018</v>
          </cell>
          <cell r="J342" t="str">
            <v>PARIS</v>
          </cell>
          <cell r="K342" t="str">
            <v xml:space="preserve">REMERAND Emilie               
E.REMERAND@elogie-siemp.paris </v>
          </cell>
          <cell r="L342" t="str">
            <v xml:space="preserve">AZA Yanick                    
Y.AZA@elogie-siemp.paris      </v>
          </cell>
        </row>
        <row r="343">
          <cell r="A343">
            <v>6054</v>
          </cell>
          <cell r="B343" t="str">
            <v>Lot 5</v>
          </cell>
          <cell r="C343" t="str">
            <v>CLEAN SERVICES</v>
          </cell>
          <cell r="D343" t="str">
            <v>Mono</v>
          </cell>
          <cell r="E343" t="str">
            <v>DT NORD</v>
          </cell>
          <cell r="F343" t="str">
            <v>Agence 75010-75011</v>
          </cell>
          <cell r="G343" t="str">
            <v>13 RUE PERDONNET</v>
          </cell>
          <cell r="H343" t="str">
            <v>13 rue perdonnet</v>
          </cell>
          <cell r="I343">
            <v>75010</v>
          </cell>
          <cell r="J343" t="str">
            <v>PARIS</v>
          </cell>
          <cell r="K343" t="str">
            <v>-</v>
          </cell>
          <cell r="L343" t="str">
            <v xml:space="preserve">TCHOUDJA Joceline             
J.TCHOUDJA@elogie-siemp.paris </v>
          </cell>
          <cell r="M343">
            <v>1</v>
          </cell>
          <cell r="N343">
            <v>1</v>
          </cell>
          <cell r="O343">
            <v>6</v>
          </cell>
          <cell r="P343">
            <v>14</v>
          </cell>
          <cell r="Q343">
            <v>0</v>
          </cell>
          <cell r="R343">
            <v>1</v>
          </cell>
          <cell r="S343">
            <v>0</v>
          </cell>
        </row>
        <row r="344">
          <cell r="A344">
            <v>6055</v>
          </cell>
          <cell r="B344" t="str">
            <v>Lot 4</v>
          </cell>
          <cell r="C344" t="str">
            <v>SATURNE</v>
          </cell>
          <cell r="D344" t="str">
            <v>-</v>
          </cell>
          <cell r="E344" t="str">
            <v>DT NORD</v>
          </cell>
          <cell r="F344" t="str">
            <v>Agence 75017-75018-92</v>
          </cell>
          <cell r="G344" t="str">
            <v>28 RUE LEPIC - 44/46 RUE VERON</v>
          </cell>
          <cell r="H344" t="str">
            <v>28 rue Lepic // 44 rue Véron</v>
          </cell>
          <cell r="I344">
            <v>75018</v>
          </cell>
          <cell r="J344" t="str">
            <v>PARIS</v>
          </cell>
          <cell r="K344" t="str">
            <v xml:space="preserve">REMERAND Emilie               
E.REMERAND@elogie-siemp.paris </v>
          </cell>
          <cell r="L344" t="str">
            <v xml:space="preserve">TAVEAU François               
F.TAVEAU@elogie-siemp.paris   </v>
          </cell>
          <cell r="M344">
            <v>2</v>
          </cell>
          <cell r="N344" t="str">
            <v>-</v>
          </cell>
          <cell r="O344" t="str">
            <v>-</v>
          </cell>
          <cell r="P344">
            <v>29</v>
          </cell>
          <cell r="Q344" t="str">
            <v>-</v>
          </cell>
          <cell r="R344" t="str">
            <v>-</v>
          </cell>
          <cell r="S344" t="str">
            <v>-</v>
          </cell>
        </row>
        <row r="345">
          <cell r="A345">
            <v>6056</v>
          </cell>
          <cell r="B345" t="str">
            <v>Lot 5</v>
          </cell>
          <cell r="C345" t="str">
            <v>CLEAN SERVICES</v>
          </cell>
          <cell r="D345" t="str">
            <v>Mono</v>
          </cell>
          <cell r="E345" t="str">
            <v>DT NORD</v>
          </cell>
          <cell r="F345" t="str">
            <v>Agence 75010-75011</v>
          </cell>
          <cell r="G345" t="str">
            <v>PIERRE DUPONT</v>
          </cell>
          <cell r="H345" t="str">
            <v>17 rue pierre dupont</v>
          </cell>
          <cell r="I345">
            <v>75010</v>
          </cell>
          <cell r="J345" t="str">
            <v>PARIS</v>
          </cell>
          <cell r="K345" t="str">
            <v xml:space="preserve">NAVARRO Hélène                
H.NAVARRO@elogie-siemp.paris  </v>
          </cell>
          <cell r="L345" t="str">
            <v xml:space="preserve">TCHOUDJA Joceline             
J.TCHOUDJA@elogie-siemp.paris </v>
          </cell>
          <cell r="M345">
            <v>1</v>
          </cell>
          <cell r="N345">
            <v>1</v>
          </cell>
          <cell r="O345">
            <v>6</v>
          </cell>
          <cell r="P345">
            <v>34</v>
          </cell>
          <cell r="Q345">
            <v>1</v>
          </cell>
          <cell r="R345">
            <v>1</v>
          </cell>
          <cell r="S345">
            <v>0</v>
          </cell>
        </row>
        <row r="346">
          <cell r="A346">
            <v>6057</v>
          </cell>
          <cell r="B346" t="str">
            <v>Lot 5</v>
          </cell>
          <cell r="C346" t="str">
            <v>CLEAN SERVICES</v>
          </cell>
          <cell r="D346" t="str">
            <v>Mono</v>
          </cell>
          <cell r="E346" t="str">
            <v>DT NORD</v>
          </cell>
          <cell r="F346" t="str">
            <v>Agence 75020</v>
          </cell>
          <cell r="G346" t="str">
            <v>RUE DU GROUPE MANOUCHIAN (19)</v>
          </cell>
          <cell r="H346" t="str">
            <v>19, rue du groupe manouchian</v>
          </cell>
          <cell r="I346">
            <v>75020</v>
          </cell>
          <cell r="J346" t="str">
            <v>PARIS</v>
          </cell>
          <cell r="K346" t="str">
            <v>-</v>
          </cell>
          <cell r="L346" t="str">
            <v xml:space="preserve">MAMOUNI Mohamed Kaiss         
MK.MAMOUNI@elogie-siemp.paris </v>
          </cell>
          <cell r="M346">
            <v>1</v>
          </cell>
          <cell r="N346">
            <v>1</v>
          </cell>
          <cell r="O346">
            <v>3</v>
          </cell>
          <cell r="P346">
            <v>6</v>
          </cell>
          <cell r="Q346">
            <v>0</v>
          </cell>
          <cell r="R346">
            <v>1</v>
          </cell>
          <cell r="S346">
            <v>0</v>
          </cell>
        </row>
        <row r="347">
          <cell r="A347">
            <v>6065</v>
          </cell>
          <cell r="B347" t="str">
            <v>Lot 5</v>
          </cell>
          <cell r="C347" t="str">
            <v>CLEAN SERVICES</v>
          </cell>
          <cell r="D347" t="str">
            <v>Mono</v>
          </cell>
          <cell r="E347" t="str">
            <v>DT NORD</v>
          </cell>
          <cell r="F347" t="str">
            <v>Agence 75010-75011</v>
          </cell>
          <cell r="G347" t="str">
            <v>ENGHIEN</v>
          </cell>
          <cell r="H347" t="str">
            <v>54 rue d'Enghien</v>
          </cell>
          <cell r="I347">
            <v>75010</v>
          </cell>
          <cell r="J347" t="str">
            <v>PARIS</v>
          </cell>
          <cell r="K347" t="str">
            <v xml:space="preserve">NAVARRO Hélène                
H.NAVARRO@elogie-siemp.paris  </v>
          </cell>
          <cell r="L347" t="str">
            <v xml:space="preserve">GNAORE Koré Claude            
KC.GNAORE@elogie-siemp.paris  </v>
          </cell>
          <cell r="M347">
            <v>1</v>
          </cell>
          <cell r="N347">
            <v>1</v>
          </cell>
          <cell r="O347">
            <v>6</v>
          </cell>
          <cell r="P347">
            <v>16</v>
          </cell>
          <cell r="Q347">
            <v>1</v>
          </cell>
          <cell r="R347">
            <v>2</v>
          </cell>
          <cell r="S347">
            <v>0</v>
          </cell>
        </row>
        <row r="348">
          <cell r="A348">
            <v>6068</v>
          </cell>
          <cell r="B348" t="str">
            <v xml:space="preserve">Lot 4 </v>
          </cell>
          <cell r="C348" t="str">
            <v>Régie Passerelles 17</v>
          </cell>
          <cell r="D348" t="str">
            <v>Mono</v>
          </cell>
          <cell r="E348" t="str">
            <v>DT NORD</v>
          </cell>
          <cell r="F348" t="str">
            <v>Agence 17e,18e et Courbevoie</v>
          </cell>
          <cell r="G348" t="str">
            <v>2 rue Hegesippe Moreau</v>
          </cell>
          <cell r="H348" t="str">
            <v>2 rue Hegesippe Moreau</v>
          </cell>
          <cell r="I348">
            <v>75018</v>
          </cell>
          <cell r="J348" t="str">
            <v>PARIS</v>
          </cell>
          <cell r="M348">
            <v>0</v>
          </cell>
          <cell r="P348">
            <v>12</v>
          </cell>
          <cell r="S348">
            <v>0</v>
          </cell>
        </row>
        <row r="349">
          <cell r="A349">
            <v>7001</v>
          </cell>
          <cell r="B349" t="str">
            <v>Lot 5</v>
          </cell>
          <cell r="C349" t="str">
            <v>CLEAN SERVICES</v>
          </cell>
          <cell r="D349" t="str">
            <v>Mono</v>
          </cell>
          <cell r="E349" t="str">
            <v>DT NORD</v>
          </cell>
          <cell r="F349" t="str">
            <v>Agence 75020</v>
          </cell>
          <cell r="G349" t="str">
            <v>MALTE BRUN (11)/P LACHAISE (14)</v>
          </cell>
          <cell r="H349" t="str">
            <v>11 rue malte brun</v>
          </cell>
          <cell r="I349">
            <v>75020</v>
          </cell>
          <cell r="J349" t="str">
            <v>PARIS</v>
          </cell>
          <cell r="K349" t="str">
            <v xml:space="preserve">ROGER Amandine                
A.ROGER@elogie-siemp.paris    </v>
          </cell>
          <cell r="L349" t="str">
            <v xml:space="preserve">ALVES Adelaide                
A.ALVES@elogie-siemp.paris    </v>
          </cell>
          <cell r="M349">
            <v>1</v>
          </cell>
          <cell r="N349">
            <v>1</v>
          </cell>
          <cell r="O349">
            <v>6</v>
          </cell>
          <cell r="P349">
            <v>21</v>
          </cell>
          <cell r="Q349">
            <v>0</v>
          </cell>
          <cell r="R349">
            <v>1</v>
          </cell>
          <cell r="S349">
            <v>0</v>
          </cell>
        </row>
        <row r="350">
          <cell r="A350">
            <v>8001</v>
          </cell>
          <cell r="B350" t="str">
            <v>Lot 2</v>
          </cell>
          <cell r="C350" t="str">
            <v>LA RATIONNELLE</v>
          </cell>
          <cell r="D350" t="str">
            <v>Mono</v>
          </cell>
          <cell r="E350" t="str">
            <v>DT NORD</v>
          </cell>
          <cell r="F350" t="str">
            <v>Agence La Celle Saint-Cloud</v>
          </cell>
          <cell r="G350" t="str">
            <v>BEAUREGARD 1</v>
          </cell>
          <cell r="H350" t="str">
            <v>2 avenue du Parc</v>
          </cell>
          <cell r="I350">
            <v>78170</v>
          </cell>
          <cell r="J350" t="str">
            <v>LA CELLE SAINT CLOUD</v>
          </cell>
          <cell r="K350" t="str">
            <v xml:space="preserve">CARRIERE Kevin                
K.CARRIERE@elogie-siemp.paris </v>
          </cell>
          <cell r="L350" t="str">
            <v xml:space="preserve">BOUJJA Ali                    
a.boujja@elogie-siemp.paris   </v>
          </cell>
          <cell r="M350">
            <v>38</v>
          </cell>
          <cell r="N350">
            <v>183</v>
          </cell>
          <cell r="O350" t="str">
            <v>4 à 5</v>
          </cell>
          <cell r="P350">
            <v>1356</v>
          </cell>
          <cell r="Q350">
            <v>0</v>
          </cell>
          <cell r="R350" t="str">
            <v>-</v>
          </cell>
          <cell r="S350">
            <v>0</v>
          </cell>
        </row>
        <row r="351">
          <cell r="A351">
            <v>8002</v>
          </cell>
          <cell r="B351" t="str">
            <v>Lot 3</v>
          </cell>
          <cell r="C351" t="str">
            <v>LA RATIONNELLE</v>
          </cell>
          <cell r="D351" t="str">
            <v>Mono</v>
          </cell>
          <cell r="E351" t="str">
            <v>DT SUD</v>
          </cell>
          <cell r="F351" t="str">
            <v>Agence 91-94</v>
          </cell>
          <cell r="G351" t="str">
            <v>IVRY PAUL BERT</v>
          </cell>
          <cell r="H351" t="str">
            <v>12 rue Paul Bert</v>
          </cell>
          <cell r="I351">
            <v>94200</v>
          </cell>
          <cell r="J351" t="str">
            <v>IVRY SUR SEINE</v>
          </cell>
          <cell r="K351" t="str">
            <v xml:space="preserve">OBERTO Alisson                
A.OBERTO@elogie-siemp.paris   </v>
          </cell>
          <cell r="L351" t="str">
            <v xml:space="preserve">LEGRAND Sabine                
S.LEGRAND@elogie-siemp.paris  </v>
          </cell>
          <cell r="M351">
            <v>1</v>
          </cell>
          <cell r="N351">
            <v>7</v>
          </cell>
          <cell r="O351">
            <v>13</v>
          </cell>
          <cell r="P351">
            <v>255</v>
          </cell>
          <cell r="Q351">
            <v>14</v>
          </cell>
          <cell r="R351">
            <v>20</v>
          </cell>
          <cell r="S351">
            <v>200</v>
          </cell>
        </row>
        <row r="352">
          <cell r="A352">
            <v>8003</v>
          </cell>
          <cell r="B352" t="str">
            <v>Lot 7</v>
          </cell>
          <cell r="C352" t="str">
            <v>Régie 19ème</v>
          </cell>
          <cell r="D352" t="str">
            <v>Monopropriété</v>
          </cell>
          <cell r="E352" t="str">
            <v>DT NORD</v>
          </cell>
          <cell r="F352" t="str">
            <v>Agence 8e,9e,19e</v>
          </cell>
          <cell r="G352" t="str">
            <v>23/25 RUE DE TANGER</v>
          </cell>
          <cell r="H352" t="str">
            <v>23-25 rue de Tanger</v>
          </cell>
          <cell r="I352">
            <v>75019</v>
          </cell>
          <cell r="J352" t="str">
            <v>PARIS</v>
          </cell>
          <cell r="K352" t="str">
            <v>Liliane PEREIRA / 06 30 62 02 23 / l.pereira@elogie-siemp.paris</v>
          </cell>
          <cell r="L352" t="str">
            <v>NUNES ALVES Maria da Gloria / YOUNES Kathleen</v>
          </cell>
          <cell r="M352">
            <v>2</v>
          </cell>
          <cell r="N352">
            <v>2</v>
          </cell>
          <cell r="O352">
            <v>12</v>
          </cell>
          <cell r="P352">
            <v>74</v>
          </cell>
          <cell r="Q352">
            <v>2</v>
          </cell>
          <cell r="R352">
            <v>2</v>
          </cell>
          <cell r="S352">
            <v>55</v>
          </cell>
        </row>
        <row r="353">
          <cell r="A353">
            <v>8005</v>
          </cell>
          <cell r="B353" t="str">
            <v>Lot 4</v>
          </cell>
          <cell r="C353" t="str">
            <v>SATURNE</v>
          </cell>
          <cell r="D353" t="str">
            <v>Mono</v>
          </cell>
          <cell r="E353" t="str">
            <v>DT NORD</v>
          </cell>
          <cell r="F353" t="str">
            <v>Agence 75008-75009-75019</v>
          </cell>
          <cell r="G353" t="str">
            <v>MATHIS</v>
          </cell>
          <cell r="H353" t="str">
            <v>19-23 rue Mathis // 30-34 rue Archereau</v>
          </cell>
          <cell r="I353">
            <v>75019</v>
          </cell>
          <cell r="J353" t="str">
            <v>PARIS</v>
          </cell>
          <cell r="K353" t="str">
            <v>LALLEMENT Emeline             
e.lallement@elogie-siemp.paris</v>
          </cell>
          <cell r="L353" t="str">
            <v xml:space="preserve">SARR Hawa                     
h.sarr@elogie-siemp.paris     </v>
          </cell>
          <cell r="M353">
            <v>2</v>
          </cell>
          <cell r="N353">
            <v>6</v>
          </cell>
          <cell r="O353" t="str">
            <v>9+9+9+15+15+15</v>
          </cell>
          <cell r="P353">
            <v>200</v>
          </cell>
          <cell r="Q353">
            <v>13</v>
          </cell>
          <cell r="R353">
            <v>3</v>
          </cell>
          <cell r="S353">
            <v>190</v>
          </cell>
        </row>
        <row r="354">
          <cell r="A354">
            <v>8006</v>
          </cell>
          <cell r="B354" t="str">
            <v>Lot 5</v>
          </cell>
          <cell r="C354" t="str">
            <v>CLEAN SERVICES</v>
          </cell>
          <cell r="D354" t="str">
            <v>Mono</v>
          </cell>
          <cell r="E354" t="str">
            <v>DT NORD</v>
          </cell>
          <cell r="F354" t="str">
            <v>Agence 75020</v>
          </cell>
          <cell r="G354" t="str">
            <v>SORBIER</v>
          </cell>
          <cell r="H354" t="str">
            <v>16-18 rue des Plâtrières // 20-22 rue Sorbier // 70 rue des Panoyaux</v>
          </cell>
          <cell r="I354">
            <v>75020</v>
          </cell>
          <cell r="J354" t="str">
            <v>PARIS</v>
          </cell>
          <cell r="K354" t="str">
            <v>HACQUEBART David              
d.hacquebart@elogie-siemp.pari</v>
          </cell>
          <cell r="L354" t="str">
            <v xml:space="preserve">HAMOUD Amine                  
A.HAMOUD@elogie-siemp.paris   </v>
          </cell>
          <cell r="M354">
            <v>4</v>
          </cell>
          <cell r="N354">
            <v>4</v>
          </cell>
          <cell r="O354" t="str">
            <v>7+14+7+14</v>
          </cell>
          <cell r="P354">
            <v>263</v>
          </cell>
          <cell r="Q354">
            <v>4</v>
          </cell>
          <cell r="R354">
            <v>5</v>
          </cell>
          <cell r="S354">
            <v>128</v>
          </cell>
        </row>
        <row r="355">
          <cell r="A355">
            <v>8007</v>
          </cell>
          <cell r="B355" t="str">
            <v>Lot 3</v>
          </cell>
          <cell r="C355" t="str">
            <v>LA RATIONNELLE</v>
          </cell>
          <cell r="D355" t="str">
            <v>Mono</v>
          </cell>
          <cell r="E355" t="str">
            <v>DT SUD</v>
          </cell>
          <cell r="F355" t="str">
            <v>Agence 91-94</v>
          </cell>
          <cell r="G355" t="str">
            <v>IVRY VERDUN</v>
          </cell>
          <cell r="H355" t="str">
            <v>65 boulevard Hippolyte Marques</v>
          </cell>
          <cell r="I355">
            <v>94200</v>
          </cell>
          <cell r="J355" t="str">
            <v>IVRY SUR SEINE</v>
          </cell>
          <cell r="K355" t="str">
            <v xml:space="preserve">OBERTO Alisson                
A.OBERTO@elogie-siemp.paris   </v>
          </cell>
          <cell r="L355" t="str">
            <v>Sans gardien</v>
          </cell>
          <cell r="M355">
            <v>3</v>
          </cell>
          <cell r="N355">
            <v>20</v>
          </cell>
          <cell r="O355" t="str">
            <v>6 à 13</v>
          </cell>
          <cell r="P355">
            <v>344</v>
          </cell>
          <cell r="Q355">
            <v>21</v>
          </cell>
          <cell r="R355">
            <v>42</v>
          </cell>
          <cell r="S355">
            <v>358</v>
          </cell>
        </row>
        <row r="356">
          <cell r="A356">
            <v>8008</v>
          </cell>
          <cell r="B356" t="str">
            <v>Lot 5</v>
          </cell>
          <cell r="C356" t="str">
            <v>CLEAN SERVICES</v>
          </cell>
          <cell r="D356" t="str">
            <v>Mono</v>
          </cell>
          <cell r="E356" t="str">
            <v>DT NORD</v>
          </cell>
          <cell r="F356" t="str">
            <v>Agence 75020</v>
          </cell>
          <cell r="G356" t="str">
            <v>CASCADES</v>
          </cell>
          <cell r="H356" t="str">
            <v>25-35 rue des Cascades // 26-30 rue de la Mare</v>
          </cell>
          <cell r="I356">
            <v>75020</v>
          </cell>
          <cell r="J356" t="str">
            <v>PARIS</v>
          </cell>
          <cell r="K356" t="str">
            <v>-</v>
          </cell>
          <cell r="L356" t="str">
            <v xml:space="preserve">GAQUERE Sybille               
S.GAQUERE@elogie-siemp.paris  </v>
          </cell>
          <cell r="M356">
            <v>5</v>
          </cell>
          <cell r="N356">
            <v>5</v>
          </cell>
          <cell r="O356" t="str">
            <v>5+7+2+4+3+8+8</v>
          </cell>
          <cell r="P356">
            <v>121</v>
          </cell>
          <cell r="Q356">
            <v>6</v>
          </cell>
          <cell r="R356">
            <v>7</v>
          </cell>
          <cell r="S356">
            <v>154</v>
          </cell>
        </row>
        <row r="357">
          <cell r="A357">
            <v>8009</v>
          </cell>
          <cell r="B357" t="str">
            <v>Lot 3</v>
          </cell>
          <cell r="C357" t="str">
            <v>LA RATIONNELLE</v>
          </cell>
          <cell r="D357" t="str">
            <v>Mono</v>
          </cell>
          <cell r="E357" t="str">
            <v>DT SUD</v>
          </cell>
          <cell r="F357" t="str">
            <v>Agence 91-94</v>
          </cell>
          <cell r="G357" t="str">
            <v>ATHIS MONS</v>
          </cell>
          <cell r="H357" t="str">
            <v>2-8 rue Clos Nollet // 3-7 rue Clos Nollet</v>
          </cell>
          <cell r="I357">
            <v>91200</v>
          </cell>
          <cell r="J357" t="str">
            <v>ATHIS MONS</v>
          </cell>
          <cell r="K357" t="str">
            <v xml:space="preserve">OBERTO Alisson                
A.OBERTO@elogie-siemp.paris   </v>
          </cell>
          <cell r="L357" t="str">
            <v xml:space="preserve">GODINEAU Sebastien            
s.godineau@elogie-siemp.paris </v>
          </cell>
          <cell r="M357">
            <v>16</v>
          </cell>
          <cell r="N357">
            <v>40</v>
          </cell>
          <cell r="O357" t="str">
            <v>4 à 6</v>
          </cell>
          <cell r="P357">
            <v>493</v>
          </cell>
          <cell r="Q357">
            <v>28</v>
          </cell>
          <cell r="R357">
            <v>51</v>
          </cell>
          <cell r="S357">
            <v>649</v>
          </cell>
        </row>
        <row r="358">
          <cell r="A358">
            <v>8010</v>
          </cell>
          <cell r="B358" t="str">
            <v>Lot 3</v>
          </cell>
          <cell r="C358" t="str">
            <v>LA RATIONNELLE</v>
          </cell>
          <cell r="D358" t="str">
            <v>Mono</v>
          </cell>
          <cell r="E358" t="str">
            <v>DT SUD</v>
          </cell>
          <cell r="F358" t="str">
            <v>Agence 91-94</v>
          </cell>
          <cell r="G358" t="str">
            <v>CRETEIL LACHARRIERE</v>
          </cell>
          <cell r="H358" t="str">
            <v>36 rue du Général Lacharrière</v>
          </cell>
          <cell r="I358">
            <v>94000</v>
          </cell>
          <cell r="J358" t="str">
            <v>CRETEIL</v>
          </cell>
          <cell r="K358" t="e">
            <v>#N/A</v>
          </cell>
          <cell r="L358" t="e">
            <v>#N/A</v>
          </cell>
          <cell r="M358">
            <v>4</v>
          </cell>
          <cell r="N358">
            <v>14</v>
          </cell>
          <cell r="O358" t="str">
            <v>5 à 8</v>
          </cell>
          <cell r="P358">
            <v>170</v>
          </cell>
          <cell r="Q358">
            <v>5</v>
          </cell>
          <cell r="R358">
            <v>26</v>
          </cell>
          <cell r="S358">
            <v>165</v>
          </cell>
        </row>
        <row r="359">
          <cell r="A359">
            <v>8011</v>
          </cell>
          <cell r="B359" t="str">
            <v>Lot 5</v>
          </cell>
          <cell r="C359" t="str">
            <v>CLEAN SERVICES</v>
          </cell>
          <cell r="D359" t="str">
            <v>Mono</v>
          </cell>
          <cell r="E359" t="str">
            <v>DT NORD</v>
          </cell>
          <cell r="F359" t="str">
            <v>Agence 75020</v>
          </cell>
          <cell r="G359" t="str">
            <v>AMANDIERS</v>
          </cell>
          <cell r="H359" t="str">
            <v>78 rue des Amandiers</v>
          </cell>
          <cell r="I359">
            <v>75020</v>
          </cell>
          <cell r="J359" t="str">
            <v>PARIS</v>
          </cell>
          <cell r="K359" t="str">
            <v>HACQUEBART David              
d.hacquebart@elogie-siemp.pari</v>
          </cell>
          <cell r="L359" t="str">
            <v xml:space="preserve">SALMI Said                    
S.SALMI@elogie-siemp.paris    </v>
          </cell>
          <cell r="M359">
            <v>1</v>
          </cell>
          <cell r="N359">
            <v>1</v>
          </cell>
          <cell r="O359">
            <v>7</v>
          </cell>
          <cell r="P359">
            <v>93</v>
          </cell>
          <cell r="Q359">
            <v>4</v>
          </cell>
          <cell r="R359">
            <v>12</v>
          </cell>
          <cell r="S359">
            <v>0</v>
          </cell>
        </row>
        <row r="360">
          <cell r="A360">
            <v>8012</v>
          </cell>
          <cell r="B360" t="str">
            <v>Lot 5</v>
          </cell>
          <cell r="C360" t="str">
            <v>CLEAN SERVICES</v>
          </cell>
          <cell r="D360" t="str">
            <v>Mono</v>
          </cell>
          <cell r="E360" t="str">
            <v>DT NORD</v>
          </cell>
          <cell r="F360" t="str">
            <v>Agence 75010-75011</v>
          </cell>
          <cell r="G360" t="str">
            <v>NEUVE DES BOULETS</v>
          </cell>
          <cell r="H360" t="str">
            <v>11-15 rue Neuve des Boulets</v>
          </cell>
          <cell r="I360">
            <v>75011</v>
          </cell>
          <cell r="J360" t="str">
            <v>PARIS</v>
          </cell>
          <cell r="K360" t="str">
            <v xml:space="preserve">BOUCHER Franck                
F.BOUCHER@elogie-siemp.paris  </v>
          </cell>
          <cell r="L360" t="str">
            <v>DEPARETERE Philippe           
P.DEPARETERE@elogie-siemp.pari</v>
          </cell>
          <cell r="M360">
            <v>1</v>
          </cell>
          <cell r="N360">
            <v>1</v>
          </cell>
          <cell r="O360">
            <v>8</v>
          </cell>
          <cell r="P360">
            <v>79</v>
          </cell>
          <cell r="Q360">
            <v>2</v>
          </cell>
          <cell r="R360">
            <v>10</v>
          </cell>
          <cell r="S360">
            <v>72</v>
          </cell>
        </row>
        <row r="361">
          <cell r="A361">
            <v>8015</v>
          </cell>
          <cell r="B361" t="str">
            <v>Lot 2</v>
          </cell>
          <cell r="C361" t="str">
            <v>LA RATIONNELLE</v>
          </cell>
          <cell r="D361" t="str">
            <v>Mono</v>
          </cell>
          <cell r="E361" t="str">
            <v>DT NORD</v>
          </cell>
          <cell r="F361" t="str">
            <v>Agence La Celle Saint-Cloud</v>
          </cell>
          <cell r="G361" t="str">
            <v>BEAUREGARD 2</v>
          </cell>
          <cell r="H361" t="str">
            <v>2 avenue du Parc</v>
          </cell>
          <cell r="I361">
            <v>78170</v>
          </cell>
          <cell r="J361" t="str">
            <v>LA CELLE SAINT CLOUD</v>
          </cell>
          <cell r="K361" t="str">
            <v xml:space="preserve">CARRIERE Kevin                
K.CARRIERE@elogie-siemp.paris </v>
          </cell>
          <cell r="L361" t="str">
            <v xml:space="preserve">GUERDAD Merzouk               
M.GUERDAD@elogie-siemp.paris  </v>
          </cell>
          <cell r="M361">
            <v>56</v>
          </cell>
          <cell r="N361">
            <v>118</v>
          </cell>
          <cell r="O361">
            <v>4</v>
          </cell>
          <cell r="P361">
            <v>959</v>
          </cell>
          <cell r="Q361">
            <v>0</v>
          </cell>
          <cell r="R361" t="str">
            <v>-</v>
          </cell>
          <cell r="S361">
            <v>268</v>
          </cell>
        </row>
        <row r="362">
          <cell r="A362">
            <v>8016</v>
          </cell>
          <cell r="B362" t="str">
            <v>Lot 1</v>
          </cell>
          <cell r="C362" t="str">
            <v>LA RATIONNELLE</v>
          </cell>
          <cell r="D362" t="str">
            <v>Mono</v>
          </cell>
          <cell r="E362" t="str">
            <v>DT SUD</v>
          </cell>
          <cell r="F362" t="str">
            <v>Agence 91-94</v>
          </cell>
          <cell r="G362" t="str">
            <v>VIGNEUX CROIX BLANCHE</v>
          </cell>
          <cell r="H362" t="str">
            <v>2 place Jean Moulin</v>
          </cell>
          <cell r="I362">
            <v>91270</v>
          </cell>
          <cell r="J362" t="str">
            <v>VIGNEUX SUR SEINE</v>
          </cell>
          <cell r="K362" t="str">
            <v xml:space="preserve">DESVAUX Damien                
D.DESVAUX@elogie-siemp.paris  </v>
          </cell>
          <cell r="L362" t="str">
            <v>GIOVANNINI Patrick            
P.GIOVANNINI@elogie-siemp.pari</v>
          </cell>
          <cell r="M362">
            <v>52</v>
          </cell>
          <cell r="N362">
            <v>109</v>
          </cell>
          <cell r="O362" t="str">
            <v>4 à 5</v>
          </cell>
          <cell r="P362" t="str">
            <v>1555 (1315 col. et 240 indi.)</v>
          </cell>
          <cell r="Q362">
            <v>0</v>
          </cell>
          <cell r="R362">
            <v>161</v>
          </cell>
          <cell r="S362" t="str">
            <v>~1555</v>
          </cell>
        </row>
        <row r="363">
          <cell r="A363">
            <v>8017</v>
          </cell>
          <cell r="B363" t="str">
            <v>Lot 7</v>
          </cell>
          <cell r="C363" t="str">
            <v>LSR</v>
          </cell>
          <cell r="D363" t="str">
            <v>Mono</v>
          </cell>
          <cell r="E363" t="str">
            <v>DT SUD</v>
          </cell>
          <cell r="F363" t="str">
            <v>Agence 75005-75012</v>
          </cell>
          <cell r="G363" t="str">
            <v>ECOSSE</v>
          </cell>
          <cell r="H363" t="str">
            <v>4 rue d'Ecosse</v>
          </cell>
          <cell r="I363">
            <v>75005</v>
          </cell>
          <cell r="J363" t="str">
            <v>PARIS</v>
          </cell>
          <cell r="K363" t="str">
            <v xml:space="preserve">LOISON Stève                  
S.LOISON@elogie-siemp.paris   </v>
          </cell>
          <cell r="L363" t="str">
            <v>Sans gardien</v>
          </cell>
          <cell r="M363">
            <v>1</v>
          </cell>
          <cell r="N363">
            <v>1</v>
          </cell>
          <cell r="O363">
            <v>5</v>
          </cell>
          <cell r="P363">
            <v>5</v>
          </cell>
          <cell r="Q363">
            <v>0</v>
          </cell>
          <cell r="R363">
            <v>1</v>
          </cell>
          <cell r="S363">
            <v>0</v>
          </cell>
        </row>
        <row r="364">
          <cell r="A364">
            <v>8018</v>
          </cell>
          <cell r="B364" t="str">
            <v>Lot 6</v>
          </cell>
          <cell r="C364" t="str">
            <v>SATURNE</v>
          </cell>
          <cell r="D364" t="str">
            <v>Mono</v>
          </cell>
          <cell r="E364" t="str">
            <v>DT SUD</v>
          </cell>
          <cell r="F364" t="str">
            <v>Agence 75014-75015-75016</v>
          </cell>
          <cell r="G364" t="str">
            <v>LOSSERAND</v>
          </cell>
          <cell r="H364" t="str">
            <v>103 rue Raymond Losserand</v>
          </cell>
          <cell r="I364">
            <v>75014</v>
          </cell>
          <cell r="J364" t="str">
            <v>PARIS</v>
          </cell>
          <cell r="K364" t="str">
            <v xml:space="preserve">FILY Christelle               
C.FILY@elogie-siemp.paris     </v>
          </cell>
          <cell r="L364" t="str">
            <v xml:space="preserve">DURO Antony                   
a.duro@elogie-siemp.paris     </v>
          </cell>
          <cell r="M364">
            <v>3</v>
          </cell>
          <cell r="N364">
            <v>3</v>
          </cell>
          <cell r="O364" t="str">
            <v>3+2+2</v>
          </cell>
          <cell r="P364">
            <v>13</v>
          </cell>
          <cell r="Q364">
            <v>0</v>
          </cell>
          <cell r="R364">
            <v>1</v>
          </cell>
          <cell r="S364">
            <v>0</v>
          </cell>
        </row>
        <row r="365">
          <cell r="A365">
            <v>8019</v>
          </cell>
          <cell r="B365" t="str">
            <v>Lot 6</v>
          </cell>
          <cell r="C365" t="str">
            <v>SATURNE</v>
          </cell>
          <cell r="D365" t="str">
            <v>Mono</v>
          </cell>
          <cell r="E365" t="str">
            <v>DT SUD</v>
          </cell>
          <cell r="F365" t="str">
            <v>Agence 75014-75015-75016</v>
          </cell>
          <cell r="G365" t="str">
            <v>21 RUE GENERAL BEURET</v>
          </cell>
          <cell r="H365" t="str">
            <v>21 rue du Général Beuret</v>
          </cell>
          <cell r="I365">
            <v>75015</v>
          </cell>
          <cell r="J365" t="str">
            <v>PARIS</v>
          </cell>
          <cell r="K365" t="str">
            <v>AUZANNEAU Alexandre           
A.AUZANNEAU@elogie-siemp.paris</v>
          </cell>
          <cell r="L365" t="str">
            <v>Sans gardien</v>
          </cell>
          <cell r="M365">
            <v>1</v>
          </cell>
          <cell r="N365">
            <v>1</v>
          </cell>
          <cell r="O365">
            <v>3</v>
          </cell>
          <cell r="P365">
            <v>4</v>
          </cell>
          <cell r="Q365">
            <v>0</v>
          </cell>
          <cell r="R365">
            <v>1</v>
          </cell>
          <cell r="S365">
            <v>0</v>
          </cell>
        </row>
        <row r="366">
          <cell r="A366">
            <v>8020</v>
          </cell>
          <cell r="B366" t="str">
            <v>Lot 6</v>
          </cell>
          <cell r="C366" t="str">
            <v>SATURNE</v>
          </cell>
          <cell r="D366" t="str">
            <v>Mono</v>
          </cell>
          <cell r="E366" t="str">
            <v>DT SUD</v>
          </cell>
          <cell r="F366" t="str">
            <v>Agence 75001-75002-75003-75004-75006-75007</v>
          </cell>
          <cell r="G366" t="str">
            <v>SAINT- ANDRE DES ARTS</v>
          </cell>
          <cell r="H366" t="str">
            <v>48 rue Saint-André des Arts</v>
          </cell>
          <cell r="I366">
            <v>75006</v>
          </cell>
          <cell r="J366" t="str">
            <v>PARIS</v>
          </cell>
          <cell r="K366" t="str">
            <v>-</v>
          </cell>
          <cell r="L366" t="str">
            <v>Sans gardien</v>
          </cell>
          <cell r="M366">
            <v>1</v>
          </cell>
          <cell r="N366">
            <v>1</v>
          </cell>
          <cell r="O366">
            <v>5</v>
          </cell>
          <cell r="P366">
            <v>5</v>
          </cell>
          <cell r="Q366">
            <v>0</v>
          </cell>
          <cell r="R366">
            <v>2</v>
          </cell>
          <cell r="S366">
            <v>0</v>
          </cell>
        </row>
        <row r="367">
          <cell r="A367">
            <v>8021</v>
          </cell>
          <cell r="B367" t="str">
            <v>Lot 5</v>
          </cell>
          <cell r="C367" t="str">
            <v>CLEAN SERVICES</v>
          </cell>
          <cell r="D367" t="str">
            <v>Mono</v>
          </cell>
          <cell r="E367" t="str">
            <v>DT NORD</v>
          </cell>
          <cell r="F367" t="str">
            <v>Agence 75010-75011</v>
          </cell>
          <cell r="G367" t="str">
            <v>ALIBERT</v>
          </cell>
          <cell r="H367" t="str">
            <v>20-22  rue Alibert</v>
          </cell>
          <cell r="I367">
            <v>75010</v>
          </cell>
          <cell r="J367" t="str">
            <v>PARIS</v>
          </cell>
          <cell r="K367" t="str">
            <v xml:space="preserve">NAVARRO Hélène                
H.NAVARRO@elogie-siemp.paris  </v>
          </cell>
          <cell r="L367" t="str">
            <v xml:space="preserve">MERDJI Ayet Allah             
AA.MERDJI@elogie-siemp.paris  </v>
          </cell>
          <cell r="M367">
            <v>1</v>
          </cell>
          <cell r="N367">
            <v>1</v>
          </cell>
          <cell r="O367">
            <v>6</v>
          </cell>
          <cell r="P367">
            <v>23</v>
          </cell>
          <cell r="Q367">
            <v>0</v>
          </cell>
          <cell r="R367">
            <v>1</v>
          </cell>
          <cell r="S367">
            <v>0</v>
          </cell>
        </row>
        <row r="368">
          <cell r="A368">
            <v>8022</v>
          </cell>
          <cell r="B368" t="str">
            <v>Lot 5</v>
          </cell>
          <cell r="C368" t="str">
            <v>CLEAN SERVICES</v>
          </cell>
          <cell r="D368" t="str">
            <v>Mono</v>
          </cell>
          <cell r="E368" t="str">
            <v>DT NORD</v>
          </cell>
          <cell r="F368" t="str">
            <v>Agence 75010-75011</v>
          </cell>
          <cell r="G368" t="str">
            <v>SAMPAIX</v>
          </cell>
          <cell r="H368" t="str">
            <v>49 rue Lucien Sampaix</v>
          </cell>
          <cell r="I368">
            <v>75010</v>
          </cell>
          <cell r="J368" t="str">
            <v>PARIS</v>
          </cell>
          <cell r="K368" t="str">
            <v>AUZANNEAU Alexandre           
A.AUZANNEAU@elogie-siemp.paris</v>
          </cell>
          <cell r="L368" t="str">
            <v xml:space="preserve">MERDJI Ayet Allah             
AA.MERDJI@elogie-siemp.paris  </v>
          </cell>
          <cell r="M368">
            <v>1</v>
          </cell>
          <cell r="N368">
            <v>1</v>
          </cell>
          <cell r="O368">
            <v>6</v>
          </cell>
          <cell r="P368">
            <v>14</v>
          </cell>
          <cell r="Q368">
            <v>1</v>
          </cell>
          <cell r="R368">
            <v>2</v>
          </cell>
          <cell r="S368">
            <v>0</v>
          </cell>
        </row>
        <row r="369">
          <cell r="A369">
            <v>8023</v>
          </cell>
          <cell r="B369" t="str">
            <v>Lot 5</v>
          </cell>
          <cell r="C369" t="str">
            <v>CLEAN SERVICES</v>
          </cell>
          <cell r="D369" t="str">
            <v>Mono</v>
          </cell>
          <cell r="E369" t="str">
            <v>DT NORD</v>
          </cell>
          <cell r="F369" t="str">
            <v>Agence 75010-75011</v>
          </cell>
          <cell r="G369" t="str">
            <v>VALMY</v>
          </cell>
          <cell r="H369" t="str">
            <v>143 quai de Valmy</v>
          </cell>
          <cell r="I369">
            <v>75010</v>
          </cell>
          <cell r="J369" t="str">
            <v>PARIS</v>
          </cell>
          <cell r="K369" t="str">
            <v xml:space="preserve">NAVARRO Hélène                
H.NAVARRO@elogie-siemp.paris  </v>
          </cell>
          <cell r="L369" t="str">
            <v xml:space="preserve">MERDJI Ayet Allah             
AA.MERDJI@elogie-siemp.paris  </v>
          </cell>
          <cell r="M369">
            <v>3</v>
          </cell>
          <cell r="N369">
            <v>1</v>
          </cell>
          <cell r="O369" t="str">
            <v>5+5+6</v>
          </cell>
          <cell r="P369">
            <v>34</v>
          </cell>
          <cell r="Q369">
            <v>0</v>
          </cell>
          <cell r="R369">
            <v>2</v>
          </cell>
          <cell r="S369">
            <v>0</v>
          </cell>
        </row>
        <row r="370">
          <cell r="A370">
            <v>8024</v>
          </cell>
          <cell r="B370" t="str">
            <v>Lot 2</v>
          </cell>
          <cell r="C370" t="str">
            <v>Régie Paris centre</v>
          </cell>
          <cell r="D370" t="str">
            <v>Monopropriété</v>
          </cell>
          <cell r="E370" t="str">
            <v>DT SUD</v>
          </cell>
          <cell r="F370" t="str">
            <v>Agence Centre</v>
          </cell>
          <cell r="G370" t="str">
            <v>1 RUE DE TURENNE</v>
          </cell>
          <cell r="H370" t="str">
            <v>1 rue de Turenne</v>
          </cell>
          <cell r="I370">
            <v>75004</v>
          </cell>
          <cell r="J370" t="str">
            <v>PARIS</v>
          </cell>
          <cell r="K370" t="str">
            <v>Giovanni POLLON / 06 81 72 45 20 / g.pollon@elogie-siemp.paris</v>
          </cell>
          <cell r="L370" t="str">
            <v>Sans gardien</v>
          </cell>
          <cell r="M370">
            <v>1</v>
          </cell>
          <cell r="N370">
            <v>1</v>
          </cell>
          <cell r="O370">
            <v>5</v>
          </cell>
          <cell r="P370">
            <v>11</v>
          </cell>
          <cell r="Q370">
            <v>1</v>
          </cell>
          <cell r="R370">
            <v>2</v>
          </cell>
          <cell r="S370" t="str">
            <v>-</v>
          </cell>
        </row>
        <row r="371">
          <cell r="A371">
            <v>8025</v>
          </cell>
          <cell r="B371" t="str">
            <v>Lot 8</v>
          </cell>
          <cell r="C371" t="str">
            <v>Régie St Blaise Charonne</v>
          </cell>
          <cell r="D371" t="str">
            <v>Monopropriété</v>
          </cell>
          <cell r="E371" t="str">
            <v>DT NORD</v>
          </cell>
          <cell r="F371" t="str">
            <v>Agence Paris 20</v>
          </cell>
          <cell r="G371" t="str">
            <v>RUE DES PYRENEES</v>
          </cell>
          <cell r="H371" t="str">
            <v>142-144 rue des Pyrénées</v>
          </cell>
          <cell r="I371">
            <v>75020</v>
          </cell>
          <cell r="J371" t="str">
            <v>PARIS</v>
          </cell>
          <cell r="K371" t="str">
            <v>Amandine ROGER / 06 63 33 89 19 / a.roger@elogie-siemp.paris</v>
          </cell>
          <cell r="L371" t="str">
            <v xml:space="preserve">MAMOUNI Mohamed Kaiss </v>
          </cell>
          <cell r="M371">
            <v>2</v>
          </cell>
          <cell r="N371">
            <v>2</v>
          </cell>
          <cell r="O371" t="str">
            <v>8+8</v>
          </cell>
          <cell r="P371">
            <v>31</v>
          </cell>
          <cell r="Q371">
            <v>2</v>
          </cell>
          <cell r="R371">
            <v>2</v>
          </cell>
          <cell r="S371">
            <v>15</v>
          </cell>
        </row>
        <row r="372">
          <cell r="A372">
            <v>8026</v>
          </cell>
          <cell r="B372" t="str">
            <v>Lot 5</v>
          </cell>
          <cell r="C372" t="str">
            <v>CLEAN SERVICES</v>
          </cell>
          <cell r="D372" t="str">
            <v>Mono</v>
          </cell>
          <cell r="E372" t="str">
            <v>DT NORD</v>
          </cell>
          <cell r="F372" t="str">
            <v>Agence 75010-75011</v>
          </cell>
          <cell r="G372" t="str">
            <v>PASSAGE BRADY</v>
          </cell>
          <cell r="H372" t="str">
            <v>33-33 bis boulevard de Strasbourg // 59 passage Brady</v>
          </cell>
          <cell r="I372">
            <v>75010</v>
          </cell>
          <cell r="J372" t="str">
            <v>PARIS</v>
          </cell>
          <cell r="K372" t="str">
            <v>AUZANNEAU Alexandre           
A.AUZANNEAU@elogie-siemp.paris</v>
          </cell>
          <cell r="L372" t="str">
            <v>BEN YOUNES Hamida             
H.BEN-YOUNES@elogie-siemp.pari</v>
          </cell>
          <cell r="M372">
            <v>1</v>
          </cell>
          <cell r="N372">
            <v>1</v>
          </cell>
          <cell r="O372">
            <v>4</v>
          </cell>
          <cell r="P372">
            <v>6</v>
          </cell>
          <cell r="Q372">
            <v>0</v>
          </cell>
          <cell r="R372">
            <v>1</v>
          </cell>
          <cell r="S372">
            <v>0</v>
          </cell>
        </row>
        <row r="373">
          <cell r="A373">
            <v>8027</v>
          </cell>
          <cell r="B373" t="str">
            <v>Lot 4</v>
          </cell>
          <cell r="C373" t="str">
            <v>SATURNE</v>
          </cell>
          <cell r="D373" t="str">
            <v>Mono</v>
          </cell>
          <cell r="E373" t="str">
            <v>DT NORD</v>
          </cell>
          <cell r="F373" t="str">
            <v>Agence 75017-75018-92</v>
          </cell>
          <cell r="G373" t="str">
            <v>COURCELLES</v>
          </cell>
          <cell r="H373" t="str">
            <v>228 rue de Courcelles</v>
          </cell>
          <cell r="I373">
            <v>75017</v>
          </cell>
          <cell r="J373" t="str">
            <v>PARIS</v>
          </cell>
          <cell r="K373" t="str">
            <v xml:space="preserve">REMERAND Emilie               
E.REMERAND@elogie-siemp.paris </v>
          </cell>
          <cell r="L373" t="str">
            <v xml:space="preserve">SONEA Jay                     
J.SONEA@elogie-siemp.paris    </v>
          </cell>
          <cell r="M373">
            <v>5</v>
          </cell>
          <cell r="N373">
            <v>5</v>
          </cell>
          <cell r="O373" t="str">
            <v>11+8+9+12+10</v>
          </cell>
          <cell r="P373">
            <v>145</v>
          </cell>
          <cell r="Q373">
            <v>9</v>
          </cell>
          <cell r="R373">
            <v>14</v>
          </cell>
          <cell r="S373">
            <v>146</v>
          </cell>
        </row>
        <row r="374">
          <cell r="A374">
            <v>8028</v>
          </cell>
          <cell r="B374" t="str">
            <v>Lot 1</v>
          </cell>
          <cell r="C374" t="str">
            <v>Régie maison du canal</v>
          </cell>
          <cell r="D374" t="str">
            <v>Monopropriété</v>
          </cell>
          <cell r="E374" t="str">
            <v>DT NORD</v>
          </cell>
          <cell r="F374" t="str">
            <v>Agence 10e,11e</v>
          </cell>
          <cell r="G374" t="str">
            <v>PONTCANAL</v>
          </cell>
          <cell r="H374" t="str">
            <v>16 RUE DES ECLUSES ST MARTIN</v>
          </cell>
          <cell r="I374">
            <v>75010</v>
          </cell>
          <cell r="J374" t="str">
            <v>PARIS</v>
          </cell>
          <cell r="K374" t="str">
            <v>Hélène NAVARRO / 07 62 09 62 77 / h.tayoumo-navarro@elogie-siemp.paris</v>
          </cell>
          <cell r="L374" t="str">
            <v>RENARD Elisabeth / RENARD Patrice</v>
          </cell>
          <cell r="M374">
            <v>4</v>
          </cell>
          <cell r="N374">
            <v>4</v>
          </cell>
          <cell r="O374" t="str">
            <v>8+8+8+8</v>
          </cell>
          <cell r="P374">
            <v>188</v>
          </cell>
          <cell r="Q374">
            <v>8</v>
          </cell>
          <cell r="R374">
            <v>7</v>
          </cell>
          <cell r="S374">
            <v>188</v>
          </cell>
        </row>
        <row r="375">
          <cell r="A375">
            <v>8029</v>
          </cell>
          <cell r="B375" t="str">
            <v>Lot 1</v>
          </cell>
          <cell r="C375" t="str">
            <v>Régie maison du canal</v>
          </cell>
          <cell r="D375" t="str">
            <v>Monopropriété</v>
          </cell>
          <cell r="E375" t="str">
            <v>DT NORD</v>
          </cell>
          <cell r="F375" t="str">
            <v>Agence 10e,11e</v>
          </cell>
          <cell r="G375" t="str">
            <v>MONTIGNY</v>
          </cell>
          <cell r="H375" t="str">
            <v>6 rue Albert Camus</v>
          </cell>
          <cell r="I375">
            <v>75010</v>
          </cell>
          <cell r="J375" t="str">
            <v>PARIS</v>
          </cell>
          <cell r="K375" t="str">
            <v>Hélène NAVARRO / 07 62 09 62 77 / h.tayoumo-navarro@elogie-siemp.paris</v>
          </cell>
          <cell r="L375" t="str">
            <v>BOUDJEMA Anna / -</v>
          </cell>
          <cell r="M375">
            <v>1</v>
          </cell>
          <cell r="N375">
            <v>1</v>
          </cell>
          <cell r="O375">
            <v>9</v>
          </cell>
          <cell r="P375">
            <v>45</v>
          </cell>
          <cell r="Q375">
            <v>2</v>
          </cell>
          <cell r="R375">
            <v>1</v>
          </cell>
          <cell r="S375">
            <v>12</v>
          </cell>
        </row>
        <row r="376">
          <cell r="A376">
            <v>8030</v>
          </cell>
          <cell r="B376" t="str">
            <v xml:space="preserve">Lot 5 </v>
          </cell>
          <cell r="C376" t="str">
            <v>Régie Fontaine au Roi</v>
          </cell>
          <cell r="D376" t="str">
            <v>Monopropriété</v>
          </cell>
          <cell r="E376" t="str">
            <v>DT NORD</v>
          </cell>
          <cell r="F376" t="str">
            <v>Agence 10e,11e</v>
          </cell>
          <cell r="G376" t="str">
            <v>MONT-LOUIS</v>
          </cell>
          <cell r="H376" t="str">
            <v>4  rue Mont-Louis</v>
          </cell>
          <cell r="I376">
            <v>75011</v>
          </cell>
          <cell r="J376" t="str">
            <v>PARIS</v>
          </cell>
          <cell r="K376" t="str">
            <v>Franck BOUCHER / 06 63 27 25 95 / f.boucher@elogie-siemp.paris</v>
          </cell>
          <cell r="L376" t="str">
            <v xml:space="preserve">DEPARETERE Philippe </v>
          </cell>
          <cell r="M376">
            <v>1</v>
          </cell>
          <cell r="N376">
            <v>1</v>
          </cell>
          <cell r="O376">
            <v>3</v>
          </cell>
          <cell r="P376">
            <v>9</v>
          </cell>
          <cell r="Q376" t="str">
            <v>-</v>
          </cell>
          <cell r="R376">
            <v>2</v>
          </cell>
          <cell r="S376" t="str">
            <v>-</v>
          </cell>
        </row>
        <row r="377">
          <cell r="A377">
            <v>8031</v>
          </cell>
          <cell r="B377" t="str">
            <v>Lot 5</v>
          </cell>
          <cell r="C377" t="str">
            <v>CLEAN SERVICES</v>
          </cell>
          <cell r="D377" t="str">
            <v>Mono</v>
          </cell>
          <cell r="E377" t="str">
            <v>DT NORD</v>
          </cell>
          <cell r="F377" t="str">
            <v>Agence 75010-75011</v>
          </cell>
          <cell r="G377" t="str">
            <v>SAINT SEBASTIEN</v>
          </cell>
          <cell r="H377" t="str">
            <v>11- 11 bis passage Saint-Sébastien</v>
          </cell>
          <cell r="I377">
            <v>75011</v>
          </cell>
          <cell r="J377" t="str">
            <v>PARIS</v>
          </cell>
          <cell r="K377" t="str">
            <v xml:space="preserve">BOUCHER Franck                
F.BOUCHER@elogie-siemp.paris  </v>
          </cell>
          <cell r="L377" t="str">
            <v>CHAIBEDRAA-TANI Mohamed       
M.CHAIBEDRAA-TANI@elogie-siemp</v>
          </cell>
          <cell r="M377">
            <v>1</v>
          </cell>
          <cell r="N377">
            <v>1</v>
          </cell>
          <cell r="O377">
            <v>5</v>
          </cell>
          <cell r="P377">
            <v>12</v>
          </cell>
          <cell r="Q377">
            <v>1</v>
          </cell>
          <cell r="R377">
            <v>2</v>
          </cell>
          <cell r="S377">
            <v>7</v>
          </cell>
        </row>
        <row r="378">
          <cell r="A378">
            <v>8032</v>
          </cell>
          <cell r="B378" t="str">
            <v>Lot 1</v>
          </cell>
          <cell r="C378" t="str">
            <v>Régie maison du canal</v>
          </cell>
          <cell r="D378" t="str">
            <v>Monopropriété</v>
          </cell>
          <cell r="E378" t="str">
            <v>DT NORD</v>
          </cell>
          <cell r="F378" t="str">
            <v>Agence 10e,11e</v>
          </cell>
          <cell r="G378" t="str">
            <v>COLIGNY</v>
          </cell>
          <cell r="H378" t="str">
            <v>1/5/7 rue Albert Camus</v>
          </cell>
          <cell r="I378">
            <v>75010</v>
          </cell>
          <cell r="J378" t="str">
            <v>PARIS</v>
          </cell>
          <cell r="K378" t="str">
            <v>Hélène NAVARRO / 07 62 09 62 77 / h.tayoumo-navarro@elogie-siemp.paris</v>
          </cell>
          <cell r="L378" t="str">
            <v>BOUDJEMA Anna / GUERDAD Merzouk</v>
          </cell>
          <cell r="M378">
            <v>3</v>
          </cell>
          <cell r="N378">
            <v>3</v>
          </cell>
          <cell r="O378" t="str">
            <v>9+9+9</v>
          </cell>
          <cell r="P378">
            <v>96</v>
          </cell>
          <cell r="Q378">
            <v>7</v>
          </cell>
          <cell r="R378">
            <v>7</v>
          </cell>
          <cell r="S378">
            <v>110</v>
          </cell>
        </row>
        <row r="379">
          <cell r="A379">
            <v>8033</v>
          </cell>
          <cell r="B379" t="str">
            <v>Lot 6</v>
          </cell>
          <cell r="C379" t="str">
            <v>SATURNE</v>
          </cell>
          <cell r="D379" t="str">
            <v>Mono</v>
          </cell>
          <cell r="E379" t="str">
            <v>DT SUD</v>
          </cell>
          <cell r="F379" t="str">
            <v>Agence 75014-75015-75016</v>
          </cell>
          <cell r="G379" t="str">
            <v>LOURMEL</v>
          </cell>
          <cell r="H379" t="str">
            <v>63 rue de Lourmel</v>
          </cell>
          <cell r="I379">
            <v>75015</v>
          </cell>
          <cell r="J379" t="str">
            <v>PARIS</v>
          </cell>
          <cell r="K379" t="str">
            <v xml:space="preserve">PARTEL Alann                  
A.PARTEL@elogie-siemp.paris   </v>
          </cell>
          <cell r="L379" t="str">
            <v xml:space="preserve">OUATTARA Lansina              
L.OUATTARA@elogie-siemp.paris </v>
          </cell>
          <cell r="M379">
            <v>1</v>
          </cell>
          <cell r="N379">
            <v>1</v>
          </cell>
          <cell r="O379">
            <v>7</v>
          </cell>
          <cell r="P379">
            <v>24</v>
          </cell>
          <cell r="Q379">
            <v>1</v>
          </cell>
          <cell r="R379">
            <v>2</v>
          </cell>
          <cell r="S379">
            <v>25</v>
          </cell>
        </row>
        <row r="380">
          <cell r="A380">
            <v>8034</v>
          </cell>
          <cell r="B380" t="str">
            <v>Lot 1</v>
          </cell>
          <cell r="C380" t="str">
            <v>Régie maison du canal</v>
          </cell>
          <cell r="D380" t="str">
            <v>Monopropriété</v>
          </cell>
          <cell r="E380" t="str">
            <v>DT NORD</v>
          </cell>
          <cell r="F380" t="str">
            <v>Agence 10e,11e</v>
          </cell>
          <cell r="G380" t="str">
            <v>SAMBLANCAY</v>
          </cell>
          <cell r="H380" t="str">
            <v>5/7/9 rue Louis Blanc</v>
          </cell>
          <cell r="I380">
            <v>75010</v>
          </cell>
          <cell r="J380" t="str">
            <v>PARIS</v>
          </cell>
          <cell r="K380" t="str">
            <v>Hélène NAVARRO / 07 62 09 62 77 / h.tayoumo-navarro@elogie-siemp.paris</v>
          </cell>
          <cell r="L380" t="str">
            <v>KECHICHIAN Juliana / -</v>
          </cell>
          <cell r="M380">
            <v>2</v>
          </cell>
          <cell r="N380">
            <v>2</v>
          </cell>
          <cell r="O380" t="str">
            <v>9+9</v>
          </cell>
          <cell r="P380">
            <v>106</v>
          </cell>
          <cell r="Q380">
            <v>4</v>
          </cell>
          <cell r="R380">
            <v>6</v>
          </cell>
          <cell r="S380">
            <v>108</v>
          </cell>
        </row>
        <row r="381">
          <cell r="A381">
            <v>8035</v>
          </cell>
          <cell r="B381" t="str">
            <v>Lot 6</v>
          </cell>
          <cell r="C381" t="str">
            <v>SATURNE</v>
          </cell>
          <cell r="D381" t="str">
            <v>Mono</v>
          </cell>
          <cell r="E381" t="str">
            <v>DT SUD</v>
          </cell>
          <cell r="F381" t="str">
            <v>Agence 75014-75015-75016</v>
          </cell>
          <cell r="G381" t="str">
            <v>VILLA ST CHARLES</v>
          </cell>
          <cell r="H381" t="str">
            <v>10-12-14 villa Saint-Charles</v>
          </cell>
          <cell r="I381">
            <v>75015</v>
          </cell>
          <cell r="J381" t="str">
            <v>PARIS</v>
          </cell>
          <cell r="K381" t="str">
            <v xml:space="preserve">GUEYE N'deye                  
N.GUEYE@elogie-siemp.paris    </v>
          </cell>
          <cell r="L381" t="str">
            <v xml:space="preserve">OUATTARA Lansina              
L.OUATTARA@elogie-siemp.paris </v>
          </cell>
          <cell r="M381">
            <v>2</v>
          </cell>
          <cell r="N381">
            <v>2</v>
          </cell>
          <cell r="O381" t="str">
            <v>5+5+4</v>
          </cell>
          <cell r="P381">
            <v>23</v>
          </cell>
          <cell r="Q381">
            <v>2</v>
          </cell>
          <cell r="R381">
            <v>2</v>
          </cell>
          <cell r="S381">
            <v>33</v>
          </cell>
        </row>
        <row r="382">
          <cell r="A382">
            <v>8036</v>
          </cell>
          <cell r="B382" t="str">
            <v>Lot 6</v>
          </cell>
          <cell r="C382" t="str">
            <v>SATURNE</v>
          </cell>
          <cell r="D382" t="str">
            <v>Mono</v>
          </cell>
          <cell r="E382" t="str">
            <v>DT SUD</v>
          </cell>
          <cell r="F382" t="str">
            <v>Agence 75014-75015-75016</v>
          </cell>
          <cell r="G382" t="str">
            <v>ARCUEIL - ROLI</v>
          </cell>
          <cell r="H382" t="str">
            <v>4-10 rue d'Arcueil</v>
          </cell>
          <cell r="I382">
            <v>75014</v>
          </cell>
          <cell r="J382" t="str">
            <v>PARIS</v>
          </cell>
          <cell r="K382" t="str">
            <v xml:space="preserve">FILY Christelle               
C.FILY@elogie-siemp.paris     </v>
          </cell>
          <cell r="L382" t="str">
            <v xml:space="preserve">LAGRANGE Laurent              
L.LAGRANGE@elogie-siemp.paris </v>
          </cell>
          <cell r="M382">
            <v>3</v>
          </cell>
          <cell r="N382">
            <v>3</v>
          </cell>
          <cell r="O382" t="str">
            <v>4+5+5</v>
          </cell>
          <cell r="P382">
            <v>38</v>
          </cell>
          <cell r="Q382">
            <v>3</v>
          </cell>
          <cell r="R382">
            <v>5</v>
          </cell>
          <cell r="S382">
            <v>110</v>
          </cell>
        </row>
        <row r="383">
          <cell r="A383">
            <v>8037</v>
          </cell>
          <cell r="B383" t="str">
            <v>Lot 5</v>
          </cell>
          <cell r="C383" t="str">
            <v>CLEAN SERVICES</v>
          </cell>
          <cell r="D383" t="str">
            <v>Mono</v>
          </cell>
          <cell r="E383" t="str">
            <v>DT NORD</v>
          </cell>
          <cell r="F383" t="str">
            <v>Agence 75010-75011</v>
          </cell>
          <cell r="G383" t="str">
            <v>ALBERT THOMAS</v>
          </cell>
          <cell r="H383" t="str">
            <v>34 rue Albert Thomas</v>
          </cell>
          <cell r="I383">
            <v>75010</v>
          </cell>
          <cell r="J383" t="str">
            <v>PARIS</v>
          </cell>
          <cell r="K383" t="str">
            <v xml:space="preserve">NAVARRO Hélène                
H.NAVARRO@elogie-siemp.paris  </v>
          </cell>
          <cell r="L383" t="str">
            <v xml:space="preserve">MERDJI Ayet Allah             
AA.MERDJI@elogie-siemp.paris  </v>
          </cell>
          <cell r="M383">
            <v>2</v>
          </cell>
          <cell r="N383">
            <v>2</v>
          </cell>
          <cell r="O383" t="str">
            <v>6+5</v>
          </cell>
          <cell r="P383">
            <v>22</v>
          </cell>
          <cell r="Q383">
            <v>1</v>
          </cell>
          <cell r="R383">
            <v>3</v>
          </cell>
          <cell r="S383">
            <v>0</v>
          </cell>
        </row>
        <row r="384">
          <cell r="A384">
            <v>8038</v>
          </cell>
          <cell r="B384" t="str">
            <v>Lot 8</v>
          </cell>
          <cell r="C384" t="str">
            <v>Régie St Blaise Charonne</v>
          </cell>
          <cell r="D384" t="str">
            <v>Monopropriété</v>
          </cell>
          <cell r="E384" t="str">
            <v>DT NORD</v>
          </cell>
          <cell r="F384" t="str">
            <v>Agence Paris 20</v>
          </cell>
          <cell r="G384" t="str">
            <v>RUE DES MARAICHERS</v>
          </cell>
          <cell r="H384" t="str">
            <v>66 rue des Maraîchers</v>
          </cell>
          <cell r="I384">
            <v>75020</v>
          </cell>
          <cell r="J384" t="str">
            <v>PARIS</v>
          </cell>
          <cell r="K384" t="str">
            <v>Amandine ROGER / 06 63 33 89 19 / a.roger@elogie-siemp.paris</v>
          </cell>
          <cell r="L384" t="str">
            <v xml:space="preserve">LOBAIDO Joseph </v>
          </cell>
          <cell r="M384">
            <v>1</v>
          </cell>
          <cell r="N384">
            <v>1</v>
          </cell>
          <cell r="O384">
            <v>4</v>
          </cell>
          <cell r="P384">
            <v>14</v>
          </cell>
          <cell r="Q384">
            <v>1</v>
          </cell>
          <cell r="R384">
            <v>2</v>
          </cell>
          <cell r="S384">
            <v>13</v>
          </cell>
        </row>
        <row r="385">
          <cell r="A385">
            <v>8039</v>
          </cell>
          <cell r="B385" t="str">
            <v xml:space="preserve">Lot 4 </v>
          </cell>
          <cell r="C385" t="str">
            <v>Régie Passerelles 17</v>
          </cell>
          <cell r="D385" t="str">
            <v>Monopropriété</v>
          </cell>
          <cell r="E385" t="str">
            <v>DT NORD</v>
          </cell>
          <cell r="F385" t="str">
            <v>Agence 17e,18e et Courbevoie</v>
          </cell>
          <cell r="G385" t="str">
            <v>RUE POUCHET</v>
          </cell>
          <cell r="H385" t="str">
            <v>39 rue Pouchet</v>
          </cell>
          <cell r="I385">
            <v>75017</v>
          </cell>
          <cell r="J385" t="str">
            <v>PARIS</v>
          </cell>
          <cell r="K385" t="str">
            <v>Erika FOURNIER / 06 76 73 67 97 / e.fournier@elogie-siemp.paris</v>
          </cell>
          <cell r="L385" t="str">
            <v xml:space="preserve">HADDAR Ramdane </v>
          </cell>
          <cell r="M385">
            <v>1</v>
          </cell>
          <cell r="N385">
            <v>1</v>
          </cell>
          <cell r="O385">
            <v>5</v>
          </cell>
          <cell r="P385">
            <v>17</v>
          </cell>
          <cell r="Q385">
            <v>1</v>
          </cell>
          <cell r="R385">
            <v>2</v>
          </cell>
          <cell r="S385">
            <v>16</v>
          </cell>
        </row>
        <row r="386">
          <cell r="A386">
            <v>8040</v>
          </cell>
          <cell r="B386" t="str">
            <v>Lot 4</v>
          </cell>
          <cell r="C386" t="str">
            <v>SATURNE</v>
          </cell>
          <cell r="D386" t="str">
            <v>Mono</v>
          </cell>
          <cell r="E386" t="str">
            <v>DT NORD</v>
          </cell>
          <cell r="F386" t="str">
            <v>Agence 75017-75018-92</v>
          </cell>
          <cell r="G386" t="str">
            <v>ERNESTINE-ORAN</v>
          </cell>
          <cell r="H386" t="str">
            <v>15-17 rue Ernestine // 4-4 bis rue d'Oran</v>
          </cell>
          <cell r="I386">
            <v>75018</v>
          </cell>
          <cell r="J386" t="str">
            <v>PARIS</v>
          </cell>
          <cell r="K386" t="str">
            <v xml:space="preserve">DAIF Nadia                    
N.DAIF@elogie-siemp.paris     </v>
          </cell>
          <cell r="L386" t="str">
            <v>ROBILLART Philippe            
P.ROBILLART@elogie-siemp.paris</v>
          </cell>
          <cell r="M386">
            <v>5</v>
          </cell>
          <cell r="N386">
            <v>5</v>
          </cell>
          <cell r="O386" t="str">
            <v>5+3+5+4+4</v>
          </cell>
          <cell r="P386">
            <v>63</v>
          </cell>
          <cell r="Q386">
            <v>4</v>
          </cell>
          <cell r="R386">
            <v>7</v>
          </cell>
          <cell r="S386">
            <v>86</v>
          </cell>
        </row>
        <row r="387">
          <cell r="A387">
            <v>8041</v>
          </cell>
          <cell r="B387" t="str">
            <v>Lot 6</v>
          </cell>
          <cell r="C387" t="str">
            <v>SATURNE</v>
          </cell>
          <cell r="D387" t="str">
            <v>Mono</v>
          </cell>
          <cell r="E387" t="str">
            <v>DT SUD</v>
          </cell>
          <cell r="F387" t="str">
            <v>Agence 75014-75015-75016</v>
          </cell>
          <cell r="G387" t="str">
            <v>RUE DUTOT</v>
          </cell>
          <cell r="H387" t="str">
            <v>84 rue Dutot</v>
          </cell>
          <cell r="I387">
            <v>75015</v>
          </cell>
          <cell r="J387" t="str">
            <v>PARIS</v>
          </cell>
          <cell r="K387" t="str">
            <v xml:space="preserve">GUEYE N'deye                  
N.GUEYE@elogie-siemp.paris    </v>
          </cell>
          <cell r="L387" t="str">
            <v>ESSOMBA EFOUDOU Etienne Fred  
EF.ESSOMBA-EFOUDOU@elogie-siem</v>
          </cell>
          <cell r="M387">
            <v>1</v>
          </cell>
          <cell r="N387">
            <v>1</v>
          </cell>
          <cell r="O387">
            <v>7</v>
          </cell>
          <cell r="P387">
            <v>18</v>
          </cell>
          <cell r="Q387">
            <v>1</v>
          </cell>
          <cell r="R387">
            <v>2</v>
          </cell>
          <cell r="S387">
            <v>12</v>
          </cell>
        </row>
        <row r="388">
          <cell r="A388">
            <v>8042</v>
          </cell>
          <cell r="B388" t="str">
            <v>Lot 6</v>
          </cell>
          <cell r="C388" t="str">
            <v>SATURNE</v>
          </cell>
          <cell r="D388" t="str">
            <v>Mono</v>
          </cell>
          <cell r="E388" t="str">
            <v>DT SUD</v>
          </cell>
          <cell r="F388" t="str">
            <v>Agence 75014-75015-75016</v>
          </cell>
          <cell r="G388" t="str">
            <v>13/15 VILLA SAINT-CHARLES</v>
          </cell>
          <cell r="H388" t="str">
            <v>13-15 villa Saint-Charles</v>
          </cell>
          <cell r="I388">
            <v>75015</v>
          </cell>
          <cell r="J388" t="str">
            <v>PARIS</v>
          </cell>
          <cell r="K388" t="str">
            <v xml:space="preserve">GUEYE N'deye                  
N.GUEYE@elogie-siemp.paris    </v>
          </cell>
          <cell r="L388" t="str">
            <v xml:space="preserve">OUATTARA Lansina              
L.OUATTARA@elogie-siemp.paris </v>
          </cell>
          <cell r="M388">
            <v>1</v>
          </cell>
          <cell r="N388">
            <v>1</v>
          </cell>
          <cell r="O388">
            <v>4</v>
          </cell>
          <cell r="P388">
            <v>9</v>
          </cell>
          <cell r="Q388">
            <v>1</v>
          </cell>
          <cell r="R388">
            <v>2</v>
          </cell>
          <cell r="S388">
            <v>0</v>
          </cell>
        </row>
        <row r="389">
          <cell r="A389">
            <v>8043</v>
          </cell>
          <cell r="B389" t="str">
            <v>Lot 4</v>
          </cell>
          <cell r="C389" t="str">
            <v>SATURNE</v>
          </cell>
          <cell r="D389" t="str">
            <v>Mono</v>
          </cell>
          <cell r="E389" t="str">
            <v>DT NORD</v>
          </cell>
          <cell r="F389" t="str">
            <v>Agence 75017-75018-92</v>
          </cell>
          <cell r="G389" t="str">
            <v>MARCADET-LEON</v>
          </cell>
          <cell r="H389" t="str">
            <v>42-42 bis-44 rue Léon</v>
          </cell>
          <cell r="I389">
            <v>75018</v>
          </cell>
          <cell r="J389" t="str">
            <v>PARIS</v>
          </cell>
          <cell r="K389" t="str">
            <v xml:space="preserve">DAIF Nadia                    
N.DAIF@elogie-siemp.paris     </v>
          </cell>
          <cell r="L389" t="str">
            <v>ROBILLART Philippe            
P.ROBILLART@elogie-siemp.paris</v>
          </cell>
          <cell r="M389">
            <v>3</v>
          </cell>
          <cell r="N389">
            <v>3</v>
          </cell>
          <cell r="O389" t="str">
            <v>7+7+5</v>
          </cell>
          <cell r="P389">
            <v>60</v>
          </cell>
          <cell r="Q389">
            <v>4</v>
          </cell>
          <cell r="R389">
            <v>5</v>
          </cell>
          <cell r="S389">
            <v>57</v>
          </cell>
        </row>
        <row r="390">
          <cell r="A390">
            <v>8044</v>
          </cell>
          <cell r="B390" t="str">
            <v>Lot 4</v>
          </cell>
          <cell r="C390" t="str">
            <v>SATURNE</v>
          </cell>
          <cell r="D390" t="str">
            <v>Mono</v>
          </cell>
          <cell r="E390" t="str">
            <v>DT NORD</v>
          </cell>
          <cell r="F390" t="str">
            <v>Agence 75017-75018-92</v>
          </cell>
          <cell r="G390" t="str">
            <v>12 RUE D'ORAN</v>
          </cell>
          <cell r="H390" t="str">
            <v>12 rue d'Oran</v>
          </cell>
          <cell r="I390">
            <v>75018</v>
          </cell>
          <cell r="J390" t="str">
            <v>PARIS</v>
          </cell>
          <cell r="K390" t="str">
            <v xml:space="preserve">DAIF Nadia                    
N.DAIF@elogie-siemp.paris     </v>
          </cell>
          <cell r="L390" t="str">
            <v>ROBILLART Philippe            
P.ROBILLART@elogie-siemp.paris</v>
          </cell>
          <cell r="M390">
            <v>1</v>
          </cell>
          <cell r="N390">
            <v>1</v>
          </cell>
          <cell r="O390">
            <v>3</v>
          </cell>
          <cell r="P390">
            <v>3</v>
          </cell>
          <cell r="Q390">
            <v>1</v>
          </cell>
          <cell r="R390">
            <v>1</v>
          </cell>
          <cell r="S390">
            <v>0</v>
          </cell>
        </row>
        <row r="391">
          <cell r="A391">
            <v>8045</v>
          </cell>
          <cell r="B391" t="str">
            <v>Lot 7</v>
          </cell>
          <cell r="C391" t="str">
            <v>Régie 19ème</v>
          </cell>
          <cell r="D391" t="str">
            <v>Monopropriété</v>
          </cell>
          <cell r="E391" t="str">
            <v>DT NORD</v>
          </cell>
          <cell r="F391" t="str">
            <v>Agence 8e,9e,19e</v>
          </cell>
          <cell r="G391" t="str">
            <v>MEAUX - VILLETTE</v>
          </cell>
          <cell r="H391" t="str">
            <v>138 &amp; 140 boulevard de la Villette // 9 rue de Meaux</v>
          </cell>
          <cell r="I391">
            <v>75019</v>
          </cell>
          <cell r="J391" t="str">
            <v>PARIS</v>
          </cell>
          <cell r="K391" t="str">
            <v>Liliane PEREIRA / 06 30 62 02 23 / l.pereira@elogie-siemp.paris</v>
          </cell>
          <cell r="L391" t="str">
            <v>OTTROH Illet Chantal / -</v>
          </cell>
          <cell r="M391">
            <v>4</v>
          </cell>
          <cell r="N391">
            <v>4</v>
          </cell>
          <cell r="O391" t="str">
            <v>5+4+4+6</v>
          </cell>
          <cell r="P391">
            <v>30</v>
          </cell>
          <cell r="Q391">
            <v>3</v>
          </cell>
          <cell r="R391">
            <v>2</v>
          </cell>
          <cell r="S391">
            <v>31</v>
          </cell>
        </row>
        <row r="392">
          <cell r="A392">
            <v>8046</v>
          </cell>
          <cell r="B392" t="str">
            <v>Lot 7</v>
          </cell>
          <cell r="C392" t="str">
            <v>LSR</v>
          </cell>
          <cell r="D392" t="str">
            <v>Mono</v>
          </cell>
          <cell r="E392" t="str">
            <v>DT SUD</v>
          </cell>
          <cell r="F392" t="str">
            <v>Agence 75005-75012</v>
          </cell>
          <cell r="G392" t="str">
            <v>COURTELINE</v>
          </cell>
          <cell r="H392" t="str">
            <v>80-86 rue Claude Decaen // 180 avenue Daumesnil</v>
          </cell>
          <cell r="I392">
            <v>75012</v>
          </cell>
          <cell r="J392" t="str">
            <v>PARIS</v>
          </cell>
          <cell r="K392" t="str">
            <v xml:space="preserve">LOISON Stève                  
S.LOISON@elogie-siemp.paris   </v>
          </cell>
          <cell r="L392" t="str">
            <v xml:space="preserve">SOUMARÉ Mamadou               
M.SOUMARE@elogie-siemp.paris  </v>
          </cell>
          <cell r="M392">
            <v>3</v>
          </cell>
          <cell r="N392">
            <v>3</v>
          </cell>
          <cell r="O392" t="str">
            <v>6+4+7+7+5</v>
          </cell>
          <cell r="P392">
            <v>73</v>
          </cell>
          <cell r="Q392">
            <v>4</v>
          </cell>
          <cell r="R392">
            <v>6</v>
          </cell>
          <cell r="S392">
            <v>190</v>
          </cell>
        </row>
        <row r="393">
          <cell r="A393">
            <v>8047</v>
          </cell>
          <cell r="B393" t="str">
            <v>Lot 3</v>
          </cell>
          <cell r="C393" t="str">
            <v>Régie Fécamp 12</v>
          </cell>
          <cell r="D393" t="str">
            <v>Monopropriété</v>
          </cell>
          <cell r="E393" t="str">
            <v>DT SUD</v>
          </cell>
          <cell r="F393" t="str">
            <v>Agence Sud Est</v>
          </cell>
          <cell r="G393" t="str">
            <v>BARRIERE DE BERCY</v>
          </cell>
          <cell r="H393" t="str">
            <v>40-42 boulevard de Bercy</v>
          </cell>
          <cell r="I393">
            <v>75012</v>
          </cell>
          <cell r="J393" t="str">
            <v>PARIS</v>
          </cell>
          <cell r="K393" t="str">
            <v>Cécile LEMONNIER / 06 48 92 81 74 / c.lemonnier@elogie-siemp.paris</v>
          </cell>
          <cell r="L393" t="str">
            <v xml:space="preserve">ROBILLART Christian </v>
          </cell>
          <cell r="M393">
            <v>2</v>
          </cell>
          <cell r="N393">
            <v>2</v>
          </cell>
          <cell r="O393" t="str">
            <v>7+7</v>
          </cell>
          <cell r="P393">
            <v>51</v>
          </cell>
          <cell r="Q393">
            <v>2</v>
          </cell>
          <cell r="R393">
            <v>3</v>
          </cell>
          <cell r="S393">
            <v>103</v>
          </cell>
        </row>
        <row r="394">
          <cell r="A394">
            <v>8048</v>
          </cell>
          <cell r="B394" t="str">
            <v>Lot 6</v>
          </cell>
          <cell r="C394" t="str">
            <v>SATURNE</v>
          </cell>
          <cell r="D394" t="str">
            <v>Mono</v>
          </cell>
          <cell r="E394" t="str">
            <v>DT SUD</v>
          </cell>
          <cell r="F394" t="str">
            <v>Agence 75014-75015-75016</v>
          </cell>
          <cell r="G394" t="str">
            <v>CHARLES TELLIER</v>
          </cell>
          <cell r="H394" t="str">
            <v>1 rue Charles Tellier</v>
          </cell>
          <cell r="I394">
            <v>75016</v>
          </cell>
          <cell r="J394" t="str">
            <v>PARIS</v>
          </cell>
          <cell r="K394" t="str">
            <v>-</v>
          </cell>
          <cell r="L394" t="str">
            <v>Sans gardien</v>
          </cell>
          <cell r="M394">
            <v>2</v>
          </cell>
          <cell r="N394">
            <v>2</v>
          </cell>
          <cell r="O394" t="str">
            <v>7+6</v>
          </cell>
          <cell r="P394">
            <v>22</v>
          </cell>
          <cell r="Q394">
            <v>2</v>
          </cell>
          <cell r="R394">
            <v>2</v>
          </cell>
          <cell r="S394">
            <v>0</v>
          </cell>
        </row>
        <row r="395">
          <cell r="A395">
            <v>8049</v>
          </cell>
          <cell r="B395" t="str">
            <v>Lot 4</v>
          </cell>
          <cell r="C395" t="str">
            <v>SATURNE</v>
          </cell>
          <cell r="D395" t="str">
            <v>Mono</v>
          </cell>
          <cell r="E395" t="str">
            <v>DT NORD</v>
          </cell>
          <cell r="F395" t="str">
            <v>Agence 75017-75018-92</v>
          </cell>
          <cell r="G395" t="str">
            <v>13 RUE ERNESTINE</v>
          </cell>
          <cell r="H395" t="str">
            <v>13 rue Ernestine</v>
          </cell>
          <cell r="I395">
            <v>75018</v>
          </cell>
          <cell r="J395" t="str">
            <v>PARIS</v>
          </cell>
          <cell r="K395" t="str">
            <v xml:space="preserve">DAIF Nadia                    
N.DAIF@elogie-siemp.paris     </v>
          </cell>
          <cell r="L395" t="str">
            <v>ROBILLART Philippe            
P.ROBILLART@elogie-siemp.paris</v>
          </cell>
          <cell r="M395">
            <v>1</v>
          </cell>
          <cell r="N395">
            <v>1</v>
          </cell>
          <cell r="O395">
            <v>5</v>
          </cell>
          <cell r="P395">
            <v>11</v>
          </cell>
          <cell r="Q395">
            <v>1</v>
          </cell>
          <cell r="R395">
            <v>1</v>
          </cell>
          <cell r="S395">
            <v>9</v>
          </cell>
        </row>
        <row r="396">
          <cell r="A396">
            <v>8050</v>
          </cell>
          <cell r="B396" t="str">
            <v>Lot 8</v>
          </cell>
          <cell r="C396" t="str">
            <v>Régie St Blaise Charonne</v>
          </cell>
          <cell r="D396" t="str">
            <v>Monopropriété</v>
          </cell>
          <cell r="E396" t="str">
            <v>DT NORD</v>
          </cell>
          <cell r="F396" t="str">
            <v>Agence Paris 20</v>
          </cell>
          <cell r="G396" t="str">
            <v>REUNION</v>
          </cell>
          <cell r="H396" t="str">
            <v>56-60 rue des Vignoles</v>
          </cell>
          <cell r="I396">
            <v>75020</v>
          </cell>
          <cell r="J396" t="str">
            <v>PARIS</v>
          </cell>
          <cell r="K396" t="str">
            <v>Amandine ROGER / 06 63 33 89 19 / a.roger@elogie-siemp.paris</v>
          </cell>
          <cell r="L396" t="str">
            <v xml:space="preserve">LOBAIDO Joseph </v>
          </cell>
          <cell r="M396">
            <v>3</v>
          </cell>
          <cell r="N396">
            <v>3</v>
          </cell>
          <cell r="O396" t="str">
            <v>4+4+5</v>
          </cell>
          <cell r="P396">
            <v>72</v>
          </cell>
          <cell r="Q396">
            <v>3</v>
          </cell>
          <cell r="R396">
            <v>3</v>
          </cell>
          <cell r="S396">
            <v>129</v>
          </cell>
        </row>
        <row r="397">
          <cell r="A397">
            <v>8051</v>
          </cell>
          <cell r="B397" t="str">
            <v>Lot 5</v>
          </cell>
          <cell r="C397" t="str">
            <v>CLEAN SERVICES</v>
          </cell>
          <cell r="D397" t="str">
            <v>Mono</v>
          </cell>
          <cell r="E397" t="str">
            <v>DT NORD</v>
          </cell>
          <cell r="F397" t="str">
            <v>Agence 75010-75011</v>
          </cell>
          <cell r="G397" t="str">
            <v>FAUBOURG SAINT DENIS</v>
          </cell>
          <cell r="H397" t="str">
            <v>55 rue du Faubourg Saint-Denis</v>
          </cell>
          <cell r="I397">
            <v>75010</v>
          </cell>
          <cell r="J397" t="str">
            <v>PARIS</v>
          </cell>
          <cell r="K397" t="str">
            <v xml:space="preserve">NAVARRO Hélène                
H.NAVARRO@elogie-siemp.paris  </v>
          </cell>
          <cell r="L397" t="str">
            <v>BEN YOUNES Hamida             
H.BEN-YOUNES@elogie-siemp.pari</v>
          </cell>
          <cell r="M397">
            <v>3</v>
          </cell>
          <cell r="N397">
            <v>3</v>
          </cell>
          <cell r="O397" t="str">
            <v>5+3+5</v>
          </cell>
          <cell r="P397">
            <v>22</v>
          </cell>
          <cell r="Q397">
            <v>2</v>
          </cell>
          <cell r="R397">
            <v>2</v>
          </cell>
          <cell r="S397">
            <v>0</v>
          </cell>
        </row>
        <row r="398">
          <cell r="A398">
            <v>8052</v>
          </cell>
          <cell r="B398" t="str">
            <v>Lot 4</v>
          </cell>
          <cell r="C398" t="str">
            <v>SATURNE</v>
          </cell>
          <cell r="D398" t="str">
            <v>Mono</v>
          </cell>
          <cell r="E398" t="str">
            <v>DT NORD</v>
          </cell>
          <cell r="F398" t="str">
            <v>Agence 75017-75018-92</v>
          </cell>
          <cell r="G398" t="str">
            <v>MARC SEGUIN</v>
          </cell>
          <cell r="H398" t="str">
            <v>1-3 rue de la Madone</v>
          </cell>
          <cell r="I398">
            <v>75018</v>
          </cell>
          <cell r="J398" t="str">
            <v>PARIS</v>
          </cell>
          <cell r="K398" t="str">
            <v xml:space="preserve">DAIF Nadia                    
N.DAIF@elogie-siemp.paris     </v>
          </cell>
          <cell r="L398" t="str">
            <v xml:space="preserve">MATIGOT Lydia                 
L.MATIGOT@elogie-siemp.paris  </v>
          </cell>
          <cell r="M398">
            <v>3</v>
          </cell>
          <cell r="N398">
            <v>2</v>
          </cell>
          <cell r="O398" t="str">
            <v>7+7</v>
          </cell>
          <cell r="P398">
            <v>61</v>
          </cell>
          <cell r="Q398">
            <v>3</v>
          </cell>
          <cell r="R398">
            <v>4</v>
          </cell>
          <cell r="S398">
            <v>84</v>
          </cell>
        </row>
        <row r="399">
          <cell r="A399">
            <v>8053</v>
          </cell>
          <cell r="B399" t="str">
            <v>Lot 4</v>
          </cell>
          <cell r="C399" t="str">
            <v>SATURNE</v>
          </cell>
          <cell r="D399" t="str">
            <v>Mono</v>
          </cell>
          <cell r="E399" t="str">
            <v>DT NORD</v>
          </cell>
          <cell r="F399" t="str">
            <v>Agence 75017-75018-92</v>
          </cell>
          <cell r="G399" t="str">
            <v>RÉSIDENCE NEY</v>
          </cell>
          <cell r="H399" t="str">
            <v>53-61 boulevard Ney</v>
          </cell>
          <cell r="I399">
            <v>75018</v>
          </cell>
          <cell r="J399" t="str">
            <v>PARIS</v>
          </cell>
          <cell r="K399" t="str">
            <v xml:space="preserve">REMERAND Emilie               
E.REMERAND@elogie-siemp.paris </v>
          </cell>
          <cell r="L399" t="str">
            <v xml:space="preserve">CAMARA Ciré                   
c.camara@elogie-siemp.paris   </v>
          </cell>
          <cell r="M399">
            <v>1</v>
          </cell>
          <cell r="N399">
            <v>1</v>
          </cell>
          <cell r="O399">
            <v>6</v>
          </cell>
          <cell r="P399">
            <v>9</v>
          </cell>
          <cell r="Q399">
            <v>1</v>
          </cell>
          <cell r="R399">
            <v>2</v>
          </cell>
          <cell r="S399">
            <v>0</v>
          </cell>
        </row>
        <row r="400">
          <cell r="A400">
            <v>8054</v>
          </cell>
          <cell r="B400" t="str">
            <v>Lot 1</v>
          </cell>
          <cell r="C400" t="str">
            <v>Régie maison du canal</v>
          </cell>
          <cell r="D400" t="str">
            <v>Monopropriété</v>
          </cell>
          <cell r="E400" t="str">
            <v>DT NORD</v>
          </cell>
          <cell r="F400" t="str">
            <v>Agence 10e,11e</v>
          </cell>
          <cell r="G400" t="str">
            <v>HEBRARD PLA/TS</v>
          </cell>
          <cell r="H400" t="str">
            <v>9/11 Passage Hébrard</v>
          </cell>
          <cell r="I400">
            <v>75010</v>
          </cell>
          <cell r="J400" t="str">
            <v>PARIS</v>
          </cell>
          <cell r="K400" t="str">
            <v>Hélène NAVARRO / 07 62 09 62 77 / h.tayoumo-navarro@elogie-siemp.paris</v>
          </cell>
          <cell r="L400" t="str">
            <v>BEN MAMAR Moussa / -</v>
          </cell>
          <cell r="M400">
            <v>1</v>
          </cell>
          <cell r="N400">
            <v>1</v>
          </cell>
          <cell r="O400">
            <v>5</v>
          </cell>
          <cell r="P400">
            <v>35</v>
          </cell>
          <cell r="Q400">
            <v>1</v>
          </cell>
          <cell r="R400">
            <v>1</v>
          </cell>
          <cell r="S400">
            <v>35</v>
          </cell>
        </row>
        <row r="401">
          <cell r="A401">
            <v>8055</v>
          </cell>
          <cell r="B401" t="str">
            <v>Lot 7</v>
          </cell>
          <cell r="C401" t="str">
            <v>Régie 19ème</v>
          </cell>
          <cell r="D401" t="str">
            <v>Monopropriété</v>
          </cell>
          <cell r="E401" t="str">
            <v>DT NORD</v>
          </cell>
          <cell r="F401" t="str">
            <v>Agence 8e,9e,19e</v>
          </cell>
          <cell r="G401" t="str">
            <v>LA ROTONDE</v>
          </cell>
          <cell r="H401" t="str">
            <v>6 rue de Kabylie</v>
          </cell>
          <cell r="I401">
            <v>75019</v>
          </cell>
          <cell r="J401" t="str">
            <v>PARIS</v>
          </cell>
          <cell r="K401" t="str">
            <v>Liliane PEREIRA / 06 30 62 02 23 / l.pereira@elogie-siemp.paris</v>
          </cell>
          <cell r="L401" t="str">
            <v>EGERTON Michel / -</v>
          </cell>
          <cell r="M401">
            <v>2</v>
          </cell>
          <cell r="N401">
            <v>2</v>
          </cell>
          <cell r="O401" t="str">
            <v>6+5</v>
          </cell>
          <cell r="P401">
            <v>29</v>
          </cell>
          <cell r="Q401">
            <v>3</v>
          </cell>
          <cell r="R401">
            <v>2</v>
          </cell>
          <cell r="S401">
            <v>5</v>
          </cell>
        </row>
        <row r="402">
          <cell r="A402">
            <v>8056</v>
          </cell>
          <cell r="B402" t="str">
            <v>Lot 6</v>
          </cell>
          <cell r="C402" t="str">
            <v>SATURNE</v>
          </cell>
          <cell r="D402" t="str">
            <v>Mono</v>
          </cell>
          <cell r="E402" t="str">
            <v>DT SUD</v>
          </cell>
          <cell r="F402" t="str">
            <v>Agence 75014-75015-75016</v>
          </cell>
          <cell r="G402" t="str">
            <v>MONTSOURIS  PLA</v>
          </cell>
          <cell r="H402" t="str">
            <v>8 rue Roli</v>
          </cell>
          <cell r="I402">
            <v>75014</v>
          </cell>
          <cell r="J402" t="str">
            <v>PARIS</v>
          </cell>
          <cell r="K402" t="str">
            <v xml:space="preserve">FILY Christelle               
C.FILY@elogie-siemp.paris     </v>
          </cell>
          <cell r="L402" t="str">
            <v xml:space="preserve">LAGRANGE Laurent              
L.LAGRANGE@elogie-siemp.paris </v>
          </cell>
          <cell r="M402">
            <v>1</v>
          </cell>
          <cell r="N402">
            <v>2</v>
          </cell>
          <cell r="O402">
            <v>6</v>
          </cell>
          <cell r="P402">
            <v>27</v>
          </cell>
          <cell r="Q402">
            <v>1</v>
          </cell>
          <cell r="R402">
            <v>2</v>
          </cell>
          <cell r="S402">
            <v>33</v>
          </cell>
        </row>
        <row r="403">
          <cell r="A403">
            <v>8057</v>
          </cell>
          <cell r="B403" t="str">
            <v>Lot 1</v>
          </cell>
          <cell r="C403" t="str">
            <v>Régie maison du canal</v>
          </cell>
          <cell r="D403" t="str">
            <v>Monopropriété</v>
          </cell>
          <cell r="E403" t="str">
            <v>DT NORD</v>
          </cell>
          <cell r="F403" t="str">
            <v>Agence 10e,11e</v>
          </cell>
          <cell r="G403" t="str">
            <v>Résidence HEBRARD</v>
          </cell>
          <cell r="H403" t="str">
            <v>13 Passage Hébrard</v>
          </cell>
          <cell r="I403">
            <v>75010</v>
          </cell>
          <cell r="J403" t="str">
            <v>PARIS</v>
          </cell>
          <cell r="K403" t="str">
            <v>Hélène NAVARRO / 07 62 09 62 77 / h.tayoumo-navarro@elogie-siemp.paris</v>
          </cell>
          <cell r="L403" t="str">
            <v>BEN MAMAR Moussa / -</v>
          </cell>
          <cell r="M403">
            <v>1</v>
          </cell>
          <cell r="N403">
            <v>1</v>
          </cell>
          <cell r="O403">
            <v>5</v>
          </cell>
          <cell r="P403">
            <v>10</v>
          </cell>
          <cell r="Q403">
            <v>1</v>
          </cell>
          <cell r="R403">
            <v>1</v>
          </cell>
          <cell r="S403">
            <v>13</v>
          </cell>
        </row>
        <row r="404">
          <cell r="A404">
            <v>8058</v>
          </cell>
          <cell r="B404" t="str">
            <v>Lot 4</v>
          </cell>
          <cell r="C404" t="str">
            <v>SATURNE</v>
          </cell>
          <cell r="D404" t="str">
            <v>Mono</v>
          </cell>
          <cell r="E404" t="str">
            <v>DT NORD</v>
          </cell>
          <cell r="F404" t="str">
            <v>Agence 75008-75009-75019</v>
          </cell>
          <cell r="G404" t="str">
            <v>42 RUE DE L'OURCQ</v>
          </cell>
          <cell r="H404" t="str">
            <v>42 rue de l'Ourcq</v>
          </cell>
          <cell r="I404">
            <v>75019</v>
          </cell>
          <cell r="J404" t="str">
            <v>PARIS</v>
          </cell>
          <cell r="K404" t="str">
            <v>LALLEMENT Emeline             
e.lallement@elogie-siemp.paris</v>
          </cell>
          <cell r="L404" t="str">
            <v xml:space="preserve">CAMARA Ebrima                 
e.camara@elogie-siemp.paris   </v>
          </cell>
          <cell r="M404">
            <v>2</v>
          </cell>
          <cell r="N404">
            <v>1</v>
          </cell>
          <cell r="O404" t="str">
            <v>8+3</v>
          </cell>
          <cell r="P404">
            <v>29</v>
          </cell>
          <cell r="Q404">
            <v>1</v>
          </cell>
          <cell r="R404">
            <v>2</v>
          </cell>
          <cell r="S404">
            <v>43</v>
          </cell>
        </row>
        <row r="405">
          <cell r="A405">
            <v>8059</v>
          </cell>
          <cell r="B405" t="str">
            <v>Lot 5</v>
          </cell>
          <cell r="C405" t="str">
            <v>CLEAN SERVICES</v>
          </cell>
          <cell r="D405" t="str">
            <v>Mono</v>
          </cell>
          <cell r="E405" t="str">
            <v>DT NORD</v>
          </cell>
          <cell r="F405" t="str">
            <v>Agence 75020</v>
          </cell>
          <cell r="G405" t="str">
            <v>RÉSIDENCE METRA</v>
          </cell>
          <cell r="H405" t="str">
            <v>5-9 rue Olivier Métra // 10 rue des Rigoles</v>
          </cell>
          <cell r="I405">
            <v>75020</v>
          </cell>
          <cell r="J405" t="str">
            <v>PARIS</v>
          </cell>
          <cell r="K405" t="str">
            <v>Emilie REMERAND / 06 87 33 46 13 / e.remerand@elogie-siemp.paris</v>
          </cell>
          <cell r="L405" t="str">
            <v xml:space="preserve">SOUMARÉ Sadio                 
S.SOUMARE@elogie-siemp.paris  </v>
          </cell>
          <cell r="M405">
            <v>2</v>
          </cell>
          <cell r="N405">
            <v>2</v>
          </cell>
          <cell r="O405" t="str">
            <v>5+3</v>
          </cell>
          <cell r="P405">
            <v>30</v>
          </cell>
          <cell r="Q405">
            <v>2</v>
          </cell>
          <cell r="R405">
            <v>4</v>
          </cell>
          <cell r="S405">
            <v>29</v>
          </cell>
        </row>
        <row r="406">
          <cell r="A406">
            <v>8060</v>
          </cell>
          <cell r="B406" t="str">
            <v>Lot 5</v>
          </cell>
          <cell r="C406" t="str">
            <v>CLEAN SERVICES</v>
          </cell>
          <cell r="D406" t="str">
            <v>Mono</v>
          </cell>
          <cell r="E406" t="str">
            <v>DT NORD</v>
          </cell>
          <cell r="F406" t="str">
            <v>Agence 75010-75011</v>
          </cell>
          <cell r="G406" t="str">
            <v>ORILLON</v>
          </cell>
          <cell r="H406" t="str">
            <v>43 rue de l'Orillon</v>
          </cell>
          <cell r="I406">
            <v>75011</v>
          </cell>
          <cell r="J406" t="str">
            <v>PARIS</v>
          </cell>
          <cell r="K406" t="str">
            <v xml:space="preserve">BOUCHER Franck                
F.BOUCHER@elogie-siemp.paris  </v>
          </cell>
          <cell r="L406" t="str">
            <v>CHAIBEDRAA-TANI Siham         
S.CHAIBEDRAA-TANI@elogie-siemp</v>
          </cell>
          <cell r="M406">
            <v>1</v>
          </cell>
          <cell r="N406">
            <v>1</v>
          </cell>
          <cell r="O406">
            <v>6</v>
          </cell>
          <cell r="P406">
            <v>21</v>
          </cell>
          <cell r="Q406">
            <v>1</v>
          </cell>
          <cell r="R406">
            <v>1</v>
          </cell>
          <cell r="S406">
            <v>22</v>
          </cell>
        </row>
        <row r="407">
          <cell r="A407">
            <v>8060</v>
          </cell>
          <cell r="B407" t="str">
            <v xml:space="preserve">Lot 5 </v>
          </cell>
          <cell r="C407" t="str">
            <v>Régie Fontaine au Roi</v>
          </cell>
          <cell r="D407" t="str">
            <v>Monopropriété</v>
          </cell>
          <cell r="E407" t="str">
            <v>DT NORD</v>
          </cell>
          <cell r="F407" t="str">
            <v>Agence 10e,11e</v>
          </cell>
          <cell r="G407" t="str">
            <v>ORILLON PLA</v>
          </cell>
          <cell r="H407" t="str">
            <v>43 rue de l'Orillon</v>
          </cell>
          <cell r="I407">
            <v>75011</v>
          </cell>
          <cell r="J407" t="str">
            <v>PARIS</v>
          </cell>
          <cell r="K407" t="str">
            <v>Franck BOUCHER / 06 63 27 25 95 / f.boucher@elogie-siemp.paris</v>
          </cell>
          <cell r="L407" t="str">
            <v xml:space="preserve">CHAIBEDRAA-TANI Siham </v>
          </cell>
          <cell r="M407">
            <v>1</v>
          </cell>
          <cell r="N407">
            <v>1</v>
          </cell>
          <cell r="O407">
            <v>6</v>
          </cell>
          <cell r="P407">
            <v>21</v>
          </cell>
          <cell r="Q407">
            <v>1</v>
          </cell>
          <cell r="R407">
            <v>1</v>
          </cell>
          <cell r="S407">
            <v>22</v>
          </cell>
        </row>
        <row r="408">
          <cell r="A408">
            <v>8061</v>
          </cell>
          <cell r="B408" t="str">
            <v>Lot 5</v>
          </cell>
          <cell r="C408" t="str">
            <v>CLEAN SERVICES</v>
          </cell>
          <cell r="D408" t="str">
            <v>Mono</v>
          </cell>
          <cell r="E408" t="str">
            <v>DT NORD</v>
          </cell>
          <cell r="F408" t="str">
            <v>Agence 75010-75011</v>
          </cell>
          <cell r="G408" t="str">
            <v>ROCROY</v>
          </cell>
          <cell r="H408" t="str">
            <v>3 rue de Rocroy</v>
          </cell>
          <cell r="I408">
            <v>75010</v>
          </cell>
          <cell r="J408" t="str">
            <v>PARIS</v>
          </cell>
          <cell r="K408" t="str">
            <v xml:space="preserve">NAVARRO Hélène                
H.NAVARRO@elogie-siemp.paris  </v>
          </cell>
          <cell r="L408" t="str">
            <v xml:space="preserve">DEREPPER Arnaud               
A.DEREPPER@elogie-siemp.paris </v>
          </cell>
          <cell r="M408">
            <v>1</v>
          </cell>
          <cell r="N408">
            <v>1</v>
          </cell>
          <cell r="O408">
            <v>5</v>
          </cell>
          <cell r="P408">
            <v>12</v>
          </cell>
          <cell r="Q408">
            <v>1</v>
          </cell>
          <cell r="R408">
            <v>2</v>
          </cell>
          <cell r="S408">
            <v>0</v>
          </cell>
        </row>
        <row r="409">
          <cell r="A409">
            <v>8062</v>
          </cell>
          <cell r="B409" t="str">
            <v>Lot 7</v>
          </cell>
          <cell r="C409" t="str">
            <v>LSR</v>
          </cell>
          <cell r="D409" t="str">
            <v>Mono</v>
          </cell>
          <cell r="E409" t="str">
            <v>DT SUD</v>
          </cell>
          <cell r="F409" t="str">
            <v>Agence 75005-75012</v>
          </cell>
          <cell r="G409" t="str">
            <v>159 RUE DE BERCY</v>
          </cell>
          <cell r="H409" t="str">
            <v>159 rue de Bercy</v>
          </cell>
          <cell r="I409">
            <v>75012</v>
          </cell>
          <cell r="J409" t="str">
            <v>PARIS</v>
          </cell>
          <cell r="K409" t="str">
            <v xml:space="preserve">LEMANCEL Clément              
C.LEMANCEL@elogie-siemp.paris </v>
          </cell>
          <cell r="L409" t="str">
            <v>ROBILLART Christian           
C.ROBILLART@elogie-siemp.paris</v>
          </cell>
          <cell r="M409">
            <v>1</v>
          </cell>
          <cell r="N409">
            <v>1</v>
          </cell>
          <cell r="O409">
            <v>8</v>
          </cell>
          <cell r="P409">
            <v>8</v>
          </cell>
          <cell r="Q409">
            <v>1</v>
          </cell>
          <cell r="R409">
            <v>3</v>
          </cell>
          <cell r="S409">
            <v>8</v>
          </cell>
        </row>
        <row r="410">
          <cell r="A410">
            <v>8064</v>
          </cell>
          <cell r="B410" t="str">
            <v xml:space="preserve">Lot 9 </v>
          </cell>
          <cell r="C410" t="str">
            <v>Régie Papilles et papillons</v>
          </cell>
          <cell r="D410" t="str">
            <v>Monopropriété</v>
          </cell>
          <cell r="E410" t="str">
            <v>DT NORD</v>
          </cell>
          <cell r="F410" t="str">
            <v>Agence Paris 20</v>
          </cell>
          <cell r="G410" t="str">
            <v>PARTANTS</v>
          </cell>
          <cell r="H410" t="str">
            <v>30 rue des Partants</v>
          </cell>
          <cell r="I410">
            <v>75020</v>
          </cell>
          <cell r="J410" t="str">
            <v>PARIS</v>
          </cell>
          <cell r="K410" t="str">
            <v>Kevin CARRIERE / 06 72 88 77 65 / k.carriere@elogie-siemp.paris</v>
          </cell>
          <cell r="L410" t="str">
            <v xml:space="preserve">LOGER Daniel </v>
          </cell>
          <cell r="M410">
            <v>1</v>
          </cell>
          <cell r="N410">
            <v>1</v>
          </cell>
          <cell r="O410">
            <v>3</v>
          </cell>
          <cell r="P410">
            <v>9</v>
          </cell>
          <cell r="Q410" t="str">
            <v>-</v>
          </cell>
          <cell r="R410">
            <v>2</v>
          </cell>
          <cell r="S410" t="str">
            <v>-</v>
          </cell>
        </row>
        <row r="411">
          <cell r="A411">
            <v>8065</v>
          </cell>
          <cell r="B411" t="str">
            <v>Lot 5</v>
          </cell>
          <cell r="C411" t="str">
            <v>CLEAN SERVICES</v>
          </cell>
          <cell r="D411" t="str">
            <v>Mono</v>
          </cell>
          <cell r="E411" t="str">
            <v>DT NORD</v>
          </cell>
          <cell r="F411" t="str">
            <v>Agence 75020</v>
          </cell>
          <cell r="G411" t="str">
            <v>OLIVIER METRA PLA</v>
          </cell>
          <cell r="H411" t="str">
            <v>11-15 rue Olivier Métra</v>
          </cell>
          <cell r="I411">
            <v>75020</v>
          </cell>
          <cell r="J411" t="str">
            <v>PARIS</v>
          </cell>
          <cell r="K411" t="str">
            <v>-</v>
          </cell>
          <cell r="L411" t="str">
            <v xml:space="preserve">SOUMARÉ Sadio                 
S.SOUMARE@elogie-siemp.paris  </v>
          </cell>
          <cell r="M411">
            <v>2</v>
          </cell>
          <cell r="N411">
            <v>2</v>
          </cell>
          <cell r="O411" t="str">
            <v>5+5</v>
          </cell>
          <cell r="P411">
            <v>46</v>
          </cell>
          <cell r="Q411">
            <v>2</v>
          </cell>
          <cell r="R411">
            <v>4</v>
          </cell>
          <cell r="S411">
            <v>40</v>
          </cell>
        </row>
        <row r="412">
          <cell r="A412">
            <v>8067</v>
          </cell>
          <cell r="B412" t="str">
            <v>Lot 5</v>
          </cell>
          <cell r="C412" t="str">
            <v>CLEAN SERVICES</v>
          </cell>
          <cell r="D412" t="str">
            <v>Mono</v>
          </cell>
          <cell r="E412" t="str">
            <v>DT NORD</v>
          </cell>
          <cell r="F412" t="str">
            <v>Agence 75010-75011</v>
          </cell>
          <cell r="G412" t="str">
            <v>RÉSIDENCE ORILLON</v>
          </cell>
          <cell r="H412" t="str">
            <v>39 rue de l'Orillon</v>
          </cell>
          <cell r="I412">
            <v>75011</v>
          </cell>
          <cell r="J412" t="str">
            <v>PARIS</v>
          </cell>
          <cell r="K412" t="str">
            <v xml:space="preserve">BOUCHER Franck                
F.BOUCHER@elogie-siemp.paris  </v>
          </cell>
          <cell r="L412" t="str">
            <v>CHAIBEDRAA-TANI Siham         
S.CHAIBEDRAA-TANI@elogie-siemp</v>
          </cell>
          <cell r="M412">
            <v>1</v>
          </cell>
          <cell r="N412">
            <v>1</v>
          </cell>
          <cell r="O412">
            <v>5</v>
          </cell>
          <cell r="P412">
            <v>6</v>
          </cell>
          <cell r="Q412">
            <v>1</v>
          </cell>
          <cell r="R412">
            <v>1</v>
          </cell>
          <cell r="S412">
            <v>0</v>
          </cell>
        </row>
        <row r="413">
          <cell r="A413">
            <v>8068</v>
          </cell>
          <cell r="B413" t="str">
            <v>Lot 6</v>
          </cell>
          <cell r="C413" t="str">
            <v>SATURNE</v>
          </cell>
          <cell r="D413" t="str">
            <v>Mono</v>
          </cell>
          <cell r="E413" t="str">
            <v>DT SUD</v>
          </cell>
          <cell r="F413" t="str">
            <v>Agence 75014-75015-75016</v>
          </cell>
          <cell r="G413" t="str">
            <v>VILLA SOUTINE</v>
          </cell>
          <cell r="H413" t="str">
            <v>1-3-5 villa Soutine</v>
          </cell>
          <cell r="I413">
            <v>75014</v>
          </cell>
          <cell r="J413" t="str">
            <v>PARIS</v>
          </cell>
          <cell r="K413" t="str">
            <v xml:space="preserve">FILY Christelle               
C.FILY@elogie-siemp.paris     </v>
          </cell>
          <cell r="L413" t="str">
            <v xml:space="preserve">JULLIEN Olivier               
O.JULLIEN@elogie-siemp.paris  </v>
          </cell>
          <cell r="M413">
            <v>3</v>
          </cell>
          <cell r="N413">
            <v>3</v>
          </cell>
          <cell r="O413" t="str">
            <v>7+6+6</v>
          </cell>
          <cell r="P413">
            <v>66</v>
          </cell>
          <cell r="Q413">
            <v>3</v>
          </cell>
          <cell r="R413">
            <v>4</v>
          </cell>
          <cell r="S413">
            <v>65</v>
          </cell>
        </row>
        <row r="414">
          <cell r="A414">
            <v>8069</v>
          </cell>
          <cell r="B414" t="str">
            <v>Lot 4</v>
          </cell>
          <cell r="C414" t="str">
            <v>SATURNE</v>
          </cell>
          <cell r="D414" t="str">
            <v>Mono</v>
          </cell>
          <cell r="E414" t="str">
            <v>DT NORD</v>
          </cell>
          <cell r="F414" t="str">
            <v>Agence 75008-75009-75019</v>
          </cell>
          <cell r="G414" t="str">
            <v>ROCHECHOUART</v>
          </cell>
          <cell r="H414" t="str">
            <v>90 rue de Rochechouart</v>
          </cell>
          <cell r="I414">
            <v>75009</v>
          </cell>
          <cell r="J414" t="str">
            <v>PARIS</v>
          </cell>
          <cell r="K414" t="str">
            <v xml:space="preserve">BOURDIN Lionel                
L.BOURDIN@elogie-siemp.paris  </v>
          </cell>
          <cell r="L414" t="str">
            <v>Sans gardien</v>
          </cell>
          <cell r="M414">
            <v>7</v>
          </cell>
          <cell r="N414">
            <v>7</v>
          </cell>
          <cell r="O414" t="str">
            <v>2+2+2+3+3+4+2</v>
          </cell>
          <cell r="P414">
            <v>59</v>
          </cell>
          <cell r="Q414">
            <v>2</v>
          </cell>
          <cell r="R414">
            <v>2</v>
          </cell>
          <cell r="S414">
            <v>0</v>
          </cell>
        </row>
        <row r="415">
          <cell r="A415">
            <v>8070</v>
          </cell>
          <cell r="B415" t="str">
            <v>Lot 6</v>
          </cell>
          <cell r="C415" t="str">
            <v>SATURNE</v>
          </cell>
          <cell r="D415" t="str">
            <v>Mono</v>
          </cell>
          <cell r="E415" t="str">
            <v>DT SUD</v>
          </cell>
          <cell r="F415" t="str">
            <v>Agence 75014-75015-75016</v>
          </cell>
          <cell r="G415" t="str">
            <v>RÉSIDENCE BRUNE</v>
          </cell>
          <cell r="H415" t="str">
            <v>125-127 boulevard Brune</v>
          </cell>
          <cell r="I415">
            <v>75014</v>
          </cell>
          <cell r="J415" t="str">
            <v>PARIS</v>
          </cell>
          <cell r="K415" t="str">
            <v xml:space="preserve">FILY Christelle               
C.FILY@elogie-siemp.paris     </v>
          </cell>
          <cell r="L415" t="str">
            <v>BOURGOING Nathalie            
N.BOURGOING@elogie-siemp.paris</v>
          </cell>
          <cell r="M415">
            <v>1</v>
          </cell>
          <cell r="N415">
            <v>1</v>
          </cell>
          <cell r="O415">
            <v>8</v>
          </cell>
          <cell r="P415">
            <v>56</v>
          </cell>
          <cell r="Q415">
            <v>2</v>
          </cell>
          <cell r="R415">
            <v>2</v>
          </cell>
          <cell r="S415">
            <v>66</v>
          </cell>
        </row>
        <row r="416">
          <cell r="A416">
            <v>8071</v>
          </cell>
          <cell r="B416" t="str">
            <v xml:space="preserve">Lot 5 </v>
          </cell>
          <cell r="C416" t="str">
            <v>Régie Fontaine au Roi</v>
          </cell>
          <cell r="D416" t="str">
            <v>Monopropriété</v>
          </cell>
          <cell r="E416" t="str">
            <v>DT NORD</v>
          </cell>
          <cell r="F416" t="str">
            <v>Agence 10e,11e</v>
          </cell>
          <cell r="G416" t="str">
            <v>10 FOLIE REGNAULT</v>
          </cell>
          <cell r="H416" t="str">
            <v>10 passage de la Folie Régnault</v>
          </cell>
          <cell r="I416">
            <v>75011</v>
          </cell>
          <cell r="J416" t="str">
            <v>PARIS</v>
          </cell>
          <cell r="K416" t="str">
            <v>Franck BOUCHER / 06 63 27 25 95 / f.boucher@elogie-siemp.paris</v>
          </cell>
          <cell r="L416" t="str">
            <v xml:space="preserve">DEPARETERE Philippe </v>
          </cell>
          <cell r="M416">
            <v>1</v>
          </cell>
          <cell r="N416">
            <v>1</v>
          </cell>
          <cell r="O416">
            <v>4</v>
          </cell>
          <cell r="P416">
            <v>11</v>
          </cell>
          <cell r="Q416">
            <v>1</v>
          </cell>
          <cell r="R416">
            <v>2</v>
          </cell>
          <cell r="S416" t="str">
            <v>-</v>
          </cell>
        </row>
        <row r="417">
          <cell r="A417">
            <v>8072</v>
          </cell>
          <cell r="B417" t="str">
            <v>Lot 4</v>
          </cell>
          <cell r="C417" t="str">
            <v>SATURNE</v>
          </cell>
          <cell r="D417" t="str">
            <v>Mono</v>
          </cell>
          <cell r="E417" t="str">
            <v>DT NORD</v>
          </cell>
          <cell r="F417" t="str">
            <v>Agence 75017-75018-92</v>
          </cell>
          <cell r="G417" t="str">
            <v>5 CITÉ DE LA CHAPELLE</v>
          </cell>
          <cell r="H417" t="str">
            <v>5 cité de la Chapelle</v>
          </cell>
          <cell r="I417">
            <v>75018</v>
          </cell>
          <cell r="J417" t="str">
            <v>PARIS</v>
          </cell>
          <cell r="K417" t="str">
            <v xml:space="preserve">DAIF Nadia                    
N.DAIF@elogie-siemp.paris     </v>
          </cell>
          <cell r="L417" t="str">
            <v xml:space="preserve">CISSE Ousmane                 
o.cisse@elogie-siemp.paris    </v>
          </cell>
          <cell r="M417">
            <v>1</v>
          </cell>
          <cell r="N417">
            <v>1</v>
          </cell>
          <cell r="O417">
            <v>5</v>
          </cell>
          <cell r="P417">
            <v>11</v>
          </cell>
          <cell r="Q417">
            <v>1</v>
          </cell>
          <cell r="R417">
            <v>2</v>
          </cell>
          <cell r="S417">
            <v>11</v>
          </cell>
        </row>
        <row r="418">
          <cell r="A418">
            <v>8073</v>
          </cell>
          <cell r="B418" t="str">
            <v>Lot 4</v>
          </cell>
          <cell r="C418" t="str">
            <v>SATURNE</v>
          </cell>
          <cell r="D418" t="str">
            <v>Mono</v>
          </cell>
          <cell r="E418" t="str">
            <v>DT NORD</v>
          </cell>
          <cell r="F418" t="str">
            <v>Agence 75017-75018-92</v>
          </cell>
          <cell r="G418" t="str">
            <v>27 RUE ANDRE ANTOINE</v>
          </cell>
          <cell r="H418" t="str">
            <v>27 rue André Antoine</v>
          </cell>
          <cell r="I418">
            <v>75018</v>
          </cell>
          <cell r="J418" t="str">
            <v>PARIS</v>
          </cell>
          <cell r="K418" t="str">
            <v xml:space="preserve">REMERAND Emilie               
E.REMERAND@elogie-siemp.paris </v>
          </cell>
          <cell r="L418" t="str">
            <v xml:space="preserve">TAVEAU François               
F.TAVEAU@elogie-siemp.paris   </v>
          </cell>
          <cell r="M418">
            <v>1</v>
          </cell>
          <cell r="N418">
            <v>1</v>
          </cell>
          <cell r="O418">
            <v>3</v>
          </cell>
          <cell r="P418">
            <v>4</v>
          </cell>
          <cell r="Q418">
            <v>0</v>
          </cell>
          <cell r="R418">
            <v>1</v>
          </cell>
          <cell r="S418">
            <v>0</v>
          </cell>
        </row>
        <row r="419">
          <cell r="A419">
            <v>8074</v>
          </cell>
          <cell r="B419" t="str">
            <v xml:space="preserve">Lot 5 </v>
          </cell>
          <cell r="C419" t="str">
            <v>Régie Fontaine au Roi</v>
          </cell>
          <cell r="D419" t="str">
            <v>Monopropriété</v>
          </cell>
          <cell r="E419" t="str">
            <v>DT NORD</v>
          </cell>
          <cell r="F419" t="str">
            <v>Agence 10e,11e</v>
          </cell>
          <cell r="G419" t="str">
            <v>Résidence DAUNAY</v>
          </cell>
          <cell r="H419" t="str">
            <v>9 impasse Daunay</v>
          </cell>
          <cell r="I419">
            <v>75011</v>
          </cell>
          <cell r="J419" t="str">
            <v>PARIS</v>
          </cell>
          <cell r="K419" t="str">
            <v>Franck BOUCHER / 06 63 27 25 95 / f.boucher@elogie-siemp.paris</v>
          </cell>
          <cell r="L419" t="str">
            <v xml:space="preserve">DEPARETERE Philippe </v>
          </cell>
          <cell r="M419">
            <v>2</v>
          </cell>
          <cell r="N419">
            <v>2</v>
          </cell>
          <cell r="O419" t="str">
            <v>1+2</v>
          </cell>
          <cell r="P419">
            <v>9</v>
          </cell>
          <cell r="Q419" t="str">
            <v>-</v>
          </cell>
          <cell r="R419">
            <v>1</v>
          </cell>
          <cell r="S419" t="str">
            <v>-</v>
          </cell>
        </row>
        <row r="420">
          <cell r="A420">
            <v>8075</v>
          </cell>
          <cell r="B420" t="str">
            <v xml:space="preserve">Lot 5 </v>
          </cell>
          <cell r="C420" t="str">
            <v>Régie Fontaine au Roi</v>
          </cell>
          <cell r="D420" t="str">
            <v>Monopropriété</v>
          </cell>
          <cell r="E420" t="str">
            <v>DT NORD</v>
          </cell>
          <cell r="F420" t="str">
            <v>Agence 10e,11e</v>
          </cell>
          <cell r="G420" t="str">
            <v>20 FOLIE REGNAULT</v>
          </cell>
          <cell r="H420" t="str">
            <v>20 passage de la Folie Régnault</v>
          </cell>
          <cell r="I420">
            <v>75011</v>
          </cell>
          <cell r="J420" t="str">
            <v>PARIS</v>
          </cell>
          <cell r="K420" t="str">
            <v>Franck BOUCHER / 06 63 27 25 95 / f.boucher@elogie-siemp.paris</v>
          </cell>
          <cell r="L420" t="str">
            <v xml:space="preserve">DEPARETERE Philippe </v>
          </cell>
          <cell r="M420">
            <v>1</v>
          </cell>
          <cell r="N420">
            <v>1</v>
          </cell>
          <cell r="O420">
            <v>4</v>
          </cell>
          <cell r="P420">
            <v>7</v>
          </cell>
          <cell r="Q420" t="str">
            <v>-</v>
          </cell>
          <cell r="R420">
            <v>1</v>
          </cell>
          <cell r="S420" t="str">
            <v>-</v>
          </cell>
        </row>
        <row r="421">
          <cell r="A421">
            <v>8076</v>
          </cell>
          <cell r="B421" t="str">
            <v>Lot 7</v>
          </cell>
          <cell r="C421" t="str">
            <v>LSR</v>
          </cell>
          <cell r="D421" t="str">
            <v>Mono</v>
          </cell>
          <cell r="E421" t="str">
            <v>DT SUD</v>
          </cell>
          <cell r="F421" t="str">
            <v>Agence 75013</v>
          </cell>
          <cell r="G421" t="str">
            <v>89 RUE DE PATAY</v>
          </cell>
          <cell r="H421" t="str">
            <v>89 rue de Patay</v>
          </cell>
          <cell r="I421">
            <v>75013</v>
          </cell>
          <cell r="J421" t="str">
            <v>PARIS</v>
          </cell>
          <cell r="K421" t="str">
            <v xml:space="preserve">DECKERS Allison               
A.DECKERS@elogie-siemp.paris  </v>
          </cell>
          <cell r="L421" t="str">
            <v>DIARASSOUBA Vazoumana         
V.DIARASSOUBA@elogie-siemp.par</v>
          </cell>
          <cell r="M421">
            <v>2</v>
          </cell>
          <cell r="N421">
            <v>1</v>
          </cell>
          <cell r="O421" t="str">
            <v>7+2</v>
          </cell>
          <cell r="P421">
            <v>21</v>
          </cell>
          <cell r="Q421">
            <v>1</v>
          </cell>
          <cell r="R421">
            <v>2</v>
          </cell>
          <cell r="S421">
            <v>26</v>
          </cell>
        </row>
        <row r="422">
          <cell r="A422">
            <v>8077</v>
          </cell>
          <cell r="B422" t="str">
            <v>Lot 7</v>
          </cell>
          <cell r="C422" t="str">
            <v>Régie 19ème</v>
          </cell>
          <cell r="D422" t="str">
            <v>Monopropriété</v>
          </cell>
          <cell r="E422" t="str">
            <v>DT NORD</v>
          </cell>
          <cell r="F422" t="str">
            <v>Agence 8e,9e,19e</v>
          </cell>
          <cell r="G422" t="str">
            <v>ARGONNE</v>
          </cell>
          <cell r="H422" t="str">
            <v>9-11 rue de l'Argonne</v>
          </cell>
          <cell r="I422">
            <v>75019</v>
          </cell>
          <cell r="J422" t="str">
            <v>PARIS</v>
          </cell>
          <cell r="K422" t="str">
            <v>Liliane PEREIRA / 06 30 62 02 23 / l.pereira@elogie-siemp.paris</v>
          </cell>
          <cell r="L422" t="str">
            <v>AMJOUD Aïcha / REINA DIAZ Edgar</v>
          </cell>
          <cell r="M422">
            <v>1</v>
          </cell>
          <cell r="N422">
            <v>1</v>
          </cell>
          <cell r="O422">
            <v>4</v>
          </cell>
          <cell r="P422">
            <v>41</v>
          </cell>
          <cell r="Q422">
            <v>1</v>
          </cell>
          <cell r="R422">
            <v>1</v>
          </cell>
          <cell r="S422">
            <v>13</v>
          </cell>
        </row>
        <row r="423">
          <cell r="A423">
            <v>8078</v>
          </cell>
          <cell r="B423" t="str">
            <v>Lot 7</v>
          </cell>
          <cell r="C423" t="str">
            <v>Régie 19ème</v>
          </cell>
          <cell r="D423" t="str">
            <v>Monopropriété</v>
          </cell>
          <cell r="E423" t="str">
            <v>DT NORD</v>
          </cell>
          <cell r="F423" t="str">
            <v>Agence 8e,9e,19e</v>
          </cell>
          <cell r="G423" t="str">
            <v>Résidence ROUVET</v>
          </cell>
          <cell r="H423" t="str">
            <v>9 rue Rouvet</v>
          </cell>
          <cell r="I423">
            <v>75019</v>
          </cell>
          <cell r="J423" t="str">
            <v>PARIS</v>
          </cell>
          <cell r="K423" t="str">
            <v>Liliane PEREIRA / 06 30 62 02 23 / l.pereira@elogie-siemp.paris</v>
          </cell>
          <cell r="L423" t="str">
            <v>AMJOUD Aïcha / REINA DIAZ Edgar</v>
          </cell>
          <cell r="M423">
            <v>1</v>
          </cell>
          <cell r="N423">
            <v>1</v>
          </cell>
          <cell r="O423">
            <v>6</v>
          </cell>
          <cell r="P423">
            <v>20</v>
          </cell>
          <cell r="Q423">
            <v>1</v>
          </cell>
          <cell r="R423">
            <v>1</v>
          </cell>
          <cell r="S423">
            <v>27</v>
          </cell>
        </row>
        <row r="424">
          <cell r="A424">
            <v>8079</v>
          </cell>
          <cell r="B424" t="str">
            <v>Lot 4</v>
          </cell>
          <cell r="C424" t="str">
            <v>SATURNE</v>
          </cell>
          <cell r="D424" t="str">
            <v>Mono</v>
          </cell>
          <cell r="E424" t="str">
            <v>DT NORD</v>
          </cell>
          <cell r="F424" t="str">
            <v>Agence 75017-75018-92</v>
          </cell>
          <cell r="G424" t="str">
            <v>MOSKOVA</v>
          </cell>
          <cell r="H424" t="str">
            <v>15-21 rue de la Moskova // 12-22 cité Falaise</v>
          </cell>
          <cell r="I424">
            <v>75018</v>
          </cell>
          <cell r="J424" t="str">
            <v>PARIS</v>
          </cell>
          <cell r="K424" t="str">
            <v xml:space="preserve">REMERAND Emilie               
E.REMERAND@elogie-siemp.paris </v>
          </cell>
          <cell r="L424" t="str">
            <v xml:space="preserve">CAMARA Ciré                   
c.camara@elogie-siemp.paris   </v>
          </cell>
          <cell r="M424">
            <v>3</v>
          </cell>
          <cell r="N424">
            <v>3</v>
          </cell>
          <cell r="O424" t="str">
            <v>5+3+3</v>
          </cell>
          <cell r="P424">
            <v>34</v>
          </cell>
          <cell r="Q424">
            <v>3</v>
          </cell>
          <cell r="R424">
            <v>6</v>
          </cell>
          <cell r="S424">
            <v>36</v>
          </cell>
        </row>
        <row r="425">
          <cell r="A425">
            <v>8080</v>
          </cell>
          <cell r="B425" t="str">
            <v>Lot 8</v>
          </cell>
          <cell r="C425" t="str">
            <v>Régie St Blaise Charonne</v>
          </cell>
          <cell r="D425" t="str">
            <v>Monopropriété</v>
          </cell>
          <cell r="E425" t="str">
            <v>DT NORD</v>
          </cell>
          <cell r="F425" t="str">
            <v>Agence Paris 20</v>
          </cell>
          <cell r="G425" t="str">
            <v>Résidence AVRON</v>
          </cell>
          <cell r="H425" t="str">
            <v>77 rue d'Avron</v>
          </cell>
          <cell r="I425">
            <v>75020</v>
          </cell>
          <cell r="J425" t="str">
            <v>PARIS</v>
          </cell>
          <cell r="K425" t="str">
            <v>Amandine ROGER / 06 63 33 89 19 / a.roger@elogie-siemp.paris</v>
          </cell>
          <cell r="L425" t="str">
            <v xml:space="preserve">LOBAIDO Joseph </v>
          </cell>
          <cell r="M425">
            <v>3</v>
          </cell>
          <cell r="N425">
            <v>3</v>
          </cell>
          <cell r="O425" t="str">
            <v>3+1+2</v>
          </cell>
          <cell r="P425">
            <v>15</v>
          </cell>
          <cell r="Q425" t="str">
            <v>-</v>
          </cell>
          <cell r="R425">
            <v>2</v>
          </cell>
          <cell r="S425" t="str">
            <v>-</v>
          </cell>
        </row>
        <row r="426">
          <cell r="A426">
            <v>8081</v>
          </cell>
          <cell r="B426" t="str">
            <v xml:space="preserve">Lot 5 </v>
          </cell>
          <cell r="C426" t="str">
            <v>Régie Fontaine au Roi</v>
          </cell>
          <cell r="D426" t="str">
            <v>Monopropriété</v>
          </cell>
          <cell r="E426" t="str">
            <v>DT NORD</v>
          </cell>
          <cell r="F426" t="str">
            <v>Agence 10e,11e</v>
          </cell>
          <cell r="G426" t="str">
            <v>Résidence PRESENTATION</v>
          </cell>
          <cell r="H426" t="str">
            <v>2 rue de la Présentation</v>
          </cell>
          <cell r="I426">
            <v>75011</v>
          </cell>
          <cell r="J426" t="str">
            <v>PARIS</v>
          </cell>
          <cell r="K426" t="str">
            <v>Franck BOUCHER / 06 63 27 25 95 / f.boucher@elogie-siemp.paris</v>
          </cell>
          <cell r="L426" t="str">
            <v>CHAIBEDRAA-TANI Siham / ZEMZEMI Salah Ben Mohamed</v>
          </cell>
          <cell r="M426">
            <v>1</v>
          </cell>
          <cell r="N426">
            <v>1</v>
          </cell>
          <cell r="O426">
            <v>5</v>
          </cell>
          <cell r="P426">
            <v>18</v>
          </cell>
          <cell r="Q426">
            <v>1</v>
          </cell>
          <cell r="R426">
            <v>1</v>
          </cell>
          <cell r="S426">
            <v>19</v>
          </cell>
        </row>
        <row r="427">
          <cell r="A427">
            <v>8082</v>
          </cell>
          <cell r="B427" t="str">
            <v>Lot 5</v>
          </cell>
          <cell r="C427" t="str">
            <v>CLEAN SERVICES</v>
          </cell>
          <cell r="D427" t="str">
            <v>Mono</v>
          </cell>
          <cell r="E427" t="str">
            <v>DT NORD</v>
          </cell>
          <cell r="F427" t="str">
            <v>Agence 75010-75011</v>
          </cell>
          <cell r="G427" t="str">
            <v>24 RUE CHAUDRON</v>
          </cell>
          <cell r="H427" t="str">
            <v>24 rue Chaudron</v>
          </cell>
          <cell r="I427">
            <v>75010</v>
          </cell>
          <cell r="J427" t="str">
            <v>PARIS</v>
          </cell>
          <cell r="K427" t="str">
            <v xml:space="preserve">NAVARRO Hélène                
H.NAVARRO@elogie-siemp.paris  </v>
          </cell>
          <cell r="L427" t="str">
            <v xml:space="preserve">TCHOUDJA Joceline             
J.TCHOUDJA@elogie-siemp.paris </v>
          </cell>
          <cell r="M427">
            <v>2</v>
          </cell>
          <cell r="N427">
            <v>2</v>
          </cell>
          <cell r="O427" t="str">
            <v>5+4</v>
          </cell>
          <cell r="P427">
            <v>17</v>
          </cell>
          <cell r="Q427">
            <v>2</v>
          </cell>
          <cell r="R427">
            <v>3</v>
          </cell>
          <cell r="S427">
            <v>18</v>
          </cell>
        </row>
        <row r="428">
          <cell r="A428">
            <v>8083</v>
          </cell>
          <cell r="B428" t="str">
            <v>Lot 7</v>
          </cell>
          <cell r="C428" t="str">
            <v>Régie 19ème</v>
          </cell>
          <cell r="D428" t="str">
            <v>Monopropriété</v>
          </cell>
          <cell r="E428" t="str">
            <v>DT NORD</v>
          </cell>
          <cell r="F428" t="str">
            <v>Agence 8e,9e,19e</v>
          </cell>
          <cell r="G428" t="str">
            <v>10/12/14 Place de l'ARGONNE</v>
          </cell>
          <cell r="H428" t="str">
            <v>10-12-14 place de l'Argonne</v>
          </cell>
          <cell r="I428">
            <v>75019</v>
          </cell>
          <cell r="J428" t="str">
            <v>PARIS</v>
          </cell>
          <cell r="K428" t="str">
            <v>Liliane PEREIRA / 06 30 62 02 23 / l.pereira@elogie-siemp.paris</v>
          </cell>
          <cell r="L428" t="str">
            <v>AMJOUD Aïcha / REINA DIAZ Edgar</v>
          </cell>
          <cell r="M428">
            <v>1</v>
          </cell>
          <cell r="N428">
            <v>1</v>
          </cell>
          <cell r="O428">
            <v>5</v>
          </cell>
          <cell r="P428">
            <v>21</v>
          </cell>
          <cell r="Q428">
            <v>1</v>
          </cell>
          <cell r="R428">
            <v>1</v>
          </cell>
          <cell r="S428">
            <v>11</v>
          </cell>
        </row>
        <row r="429">
          <cell r="A429">
            <v>8084</v>
          </cell>
          <cell r="B429" t="str">
            <v>Lot 4</v>
          </cell>
          <cell r="C429" t="str">
            <v>SATURNE</v>
          </cell>
          <cell r="D429" t="str">
            <v>Mono</v>
          </cell>
          <cell r="E429" t="str">
            <v>DT NORD</v>
          </cell>
          <cell r="F429" t="str">
            <v>Agence 75017-75018-92</v>
          </cell>
          <cell r="G429" t="str">
            <v>GROSSE BOUTEILLE</v>
          </cell>
          <cell r="H429" t="str">
            <v>6 impasse de la Grosse Bouteille</v>
          </cell>
          <cell r="I429">
            <v>75018</v>
          </cell>
          <cell r="J429" t="str">
            <v>PARIS</v>
          </cell>
          <cell r="K429" t="str">
            <v xml:space="preserve">REMERAND Emilie               
E.REMERAND@elogie-siemp.paris </v>
          </cell>
          <cell r="L429" t="str">
            <v xml:space="preserve">HADDAR Ramdane                
R.HADDAR@elogie-siemp.paris   </v>
          </cell>
          <cell r="M429">
            <v>1</v>
          </cell>
          <cell r="N429">
            <v>1</v>
          </cell>
          <cell r="O429">
            <v>3</v>
          </cell>
          <cell r="P429">
            <v>16</v>
          </cell>
          <cell r="Q429">
            <v>1</v>
          </cell>
          <cell r="R429">
            <v>2</v>
          </cell>
          <cell r="S429">
            <v>0</v>
          </cell>
        </row>
        <row r="430">
          <cell r="A430">
            <v>8085</v>
          </cell>
          <cell r="B430" t="str">
            <v>Lot 4</v>
          </cell>
          <cell r="C430" t="str">
            <v>SATURNE</v>
          </cell>
          <cell r="D430" t="str">
            <v>Mono</v>
          </cell>
          <cell r="E430" t="str">
            <v>DT NORD</v>
          </cell>
          <cell r="F430" t="str">
            <v>Agence 75008-75009-75019</v>
          </cell>
          <cell r="G430" t="str">
            <v>27 POISSONNIERE</v>
          </cell>
          <cell r="H430" t="str">
            <v>27 Faubourg Poissonnière</v>
          </cell>
          <cell r="I430">
            <v>75009</v>
          </cell>
          <cell r="J430" t="str">
            <v>PARIS</v>
          </cell>
          <cell r="K430" t="str">
            <v xml:space="preserve">BOURDIN Lionel                
L.BOURDIN@elogie-siemp.paris  </v>
          </cell>
          <cell r="L430" t="str">
            <v>Sans gardien</v>
          </cell>
          <cell r="M430">
            <v>2</v>
          </cell>
          <cell r="N430">
            <v>2</v>
          </cell>
          <cell r="O430" t="str">
            <v>6+6</v>
          </cell>
          <cell r="P430">
            <v>22</v>
          </cell>
          <cell r="Q430" t="str">
            <v>-</v>
          </cell>
          <cell r="R430">
            <v>2</v>
          </cell>
          <cell r="S430" t="str">
            <v>-</v>
          </cell>
        </row>
        <row r="431">
          <cell r="A431">
            <v>8085</v>
          </cell>
          <cell r="B431" t="str">
            <v>Lot 2</v>
          </cell>
          <cell r="C431" t="str">
            <v>Régie Paris centre</v>
          </cell>
          <cell r="D431" t="str">
            <v>Monopropriété</v>
          </cell>
          <cell r="E431" t="str">
            <v>DT NORD</v>
          </cell>
          <cell r="F431" t="str">
            <v>Agence 8e,9e,19e</v>
          </cell>
          <cell r="G431" t="str">
            <v>27 rue du Fbg POISSONNIERE</v>
          </cell>
          <cell r="H431" t="str">
            <v>27 rue du Faubourg Poissonnière</v>
          </cell>
          <cell r="I431">
            <v>75009</v>
          </cell>
          <cell r="J431" t="str">
            <v>PARIS</v>
          </cell>
          <cell r="K431" t="str">
            <v>Lionel BOURDIN / 06 60 30 32 62 / l.bourdin@elogie-siemp.paris</v>
          </cell>
          <cell r="L431" t="str">
            <v>GNAORE Koré Claude</v>
          </cell>
          <cell r="M431">
            <v>2</v>
          </cell>
          <cell r="N431">
            <v>2</v>
          </cell>
          <cell r="O431" t="str">
            <v>6+6</v>
          </cell>
          <cell r="P431">
            <v>22</v>
          </cell>
          <cell r="Q431" t="str">
            <v>-</v>
          </cell>
          <cell r="R431">
            <v>2</v>
          </cell>
          <cell r="S431" t="str">
            <v>-</v>
          </cell>
        </row>
        <row r="432">
          <cell r="A432">
            <v>8088</v>
          </cell>
          <cell r="B432" t="str">
            <v>Lot 2</v>
          </cell>
          <cell r="C432" t="str">
            <v>Régie Paris centre</v>
          </cell>
          <cell r="D432" t="str">
            <v>Monopropriété</v>
          </cell>
          <cell r="E432" t="str">
            <v>DT SUD</v>
          </cell>
          <cell r="F432" t="str">
            <v>Agence Centre</v>
          </cell>
          <cell r="G432" t="str">
            <v>18 rue POISSONNIERE</v>
          </cell>
          <cell r="H432" t="str">
            <v>18 rue Poissonnière</v>
          </cell>
          <cell r="I432">
            <v>75002</v>
          </cell>
          <cell r="J432" t="str">
            <v>PARIS</v>
          </cell>
          <cell r="K432" t="str">
            <v>Brice CAUSIN / 06 81 72 45 20 / b.causin@elogie-siemp.paris</v>
          </cell>
          <cell r="L432" t="str">
            <v>NC</v>
          </cell>
          <cell r="M432">
            <v>1</v>
          </cell>
          <cell r="N432">
            <v>1</v>
          </cell>
          <cell r="O432">
            <v>4</v>
          </cell>
          <cell r="P432">
            <v>11</v>
          </cell>
          <cell r="Q432">
            <v>1</v>
          </cell>
          <cell r="R432">
            <v>2</v>
          </cell>
          <cell r="S432" t="str">
            <v>-</v>
          </cell>
        </row>
        <row r="433">
          <cell r="A433">
            <v>8089</v>
          </cell>
          <cell r="B433" t="str">
            <v>Lot 2</v>
          </cell>
          <cell r="C433" t="str">
            <v>Régie Paris centre</v>
          </cell>
          <cell r="D433" t="str">
            <v>Monopropriété</v>
          </cell>
          <cell r="E433" t="str">
            <v>DT SUD</v>
          </cell>
          <cell r="F433" t="str">
            <v>Agence Centre</v>
          </cell>
          <cell r="G433" t="str">
            <v>34 BD SEBASTOPOL</v>
          </cell>
          <cell r="H433" t="str">
            <v>34 boulevard de Sébastopol</v>
          </cell>
          <cell r="I433">
            <v>75004</v>
          </cell>
          <cell r="J433" t="str">
            <v>PARIS</v>
          </cell>
          <cell r="K433" t="str">
            <v>Giovanni POLLON / 06 81 72 45 20 / g.pollon@elogie-siemp.paris</v>
          </cell>
          <cell r="L433" t="str">
            <v>TIMOR Véronique</v>
          </cell>
          <cell r="M433">
            <v>2</v>
          </cell>
          <cell r="N433">
            <v>2</v>
          </cell>
          <cell r="O433" t="str">
            <v>6+6</v>
          </cell>
          <cell r="P433">
            <v>27</v>
          </cell>
          <cell r="Q433">
            <v>2</v>
          </cell>
          <cell r="R433">
            <v>2</v>
          </cell>
          <cell r="S433" t="str">
            <v>-</v>
          </cell>
        </row>
        <row r="434">
          <cell r="A434">
            <v>8091</v>
          </cell>
          <cell r="B434" t="str">
            <v>Lot 4</v>
          </cell>
          <cell r="C434" t="str">
            <v>SATURNE</v>
          </cell>
          <cell r="D434" t="str">
            <v>Mono</v>
          </cell>
          <cell r="E434" t="str">
            <v>DT NORD</v>
          </cell>
          <cell r="F434" t="str">
            <v>Agence 75008-75009-75019</v>
          </cell>
          <cell r="G434" t="str">
            <v>18 RUE DELTA</v>
          </cell>
          <cell r="H434" t="str">
            <v>18 rue du Delta</v>
          </cell>
          <cell r="I434">
            <v>75009</v>
          </cell>
          <cell r="J434" t="str">
            <v>PARIS</v>
          </cell>
          <cell r="K434" t="str">
            <v xml:space="preserve">BOURDIN Lionel                
L.BOURDIN@elogie-siemp.paris  </v>
          </cell>
          <cell r="L434" t="str">
            <v xml:space="preserve">MONTEIRO Catherine            
C.MONTEIRO@elogie-siemp.paris </v>
          </cell>
          <cell r="M434">
            <v>1</v>
          </cell>
          <cell r="N434">
            <v>1</v>
          </cell>
          <cell r="O434">
            <v>5</v>
          </cell>
          <cell r="P434">
            <v>13</v>
          </cell>
          <cell r="Q434">
            <v>1</v>
          </cell>
          <cell r="R434">
            <v>2</v>
          </cell>
          <cell r="S434">
            <v>0</v>
          </cell>
        </row>
        <row r="435">
          <cell r="A435">
            <v>8092</v>
          </cell>
          <cell r="B435" t="str">
            <v>Lot 5</v>
          </cell>
          <cell r="C435" t="str">
            <v>CLEAN SERVICES</v>
          </cell>
          <cell r="D435" t="str">
            <v>Mono</v>
          </cell>
          <cell r="E435" t="str">
            <v>DT NORD</v>
          </cell>
          <cell r="F435" t="str">
            <v>Agence 75020</v>
          </cell>
          <cell r="G435" t="str">
            <v>MARE-CHEVREAU</v>
          </cell>
          <cell r="H435" t="str">
            <v>18 rue de la Mare // 23 rue Henri Chevreau</v>
          </cell>
          <cell r="I435">
            <v>75020</v>
          </cell>
          <cell r="J435" t="str">
            <v>PARIS</v>
          </cell>
          <cell r="K435" t="str">
            <v>-</v>
          </cell>
          <cell r="L435" t="str">
            <v xml:space="preserve">RANKOVIC Lenka                
l.rankovic@elogie-siemp.paris </v>
          </cell>
          <cell r="M435">
            <v>2</v>
          </cell>
          <cell r="N435">
            <v>2</v>
          </cell>
          <cell r="O435" t="str">
            <v>5+3</v>
          </cell>
          <cell r="P435">
            <v>14</v>
          </cell>
          <cell r="Q435">
            <v>0</v>
          </cell>
          <cell r="R435">
            <v>4</v>
          </cell>
          <cell r="S435">
            <v>0</v>
          </cell>
        </row>
        <row r="436">
          <cell r="A436">
            <v>8093</v>
          </cell>
          <cell r="B436" t="str">
            <v>Lot 4</v>
          </cell>
          <cell r="C436" t="str">
            <v>SATURNE</v>
          </cell>
          <cell r="D436" t="str">
            <v>Mono</v>
          </cell>
          <cell r="E436" t="str">
            <v>DT NORD</v>
          </cell>
          <cell r="F436" t="str">
            <v>Agence 75017-75018-92</v>
          </cell>
          <cell r="G436" t="str">
            <v>55 RUE CHAMPIONNET</v>
          </cell>
          <cell r="H436" t="str">
            <v>55 rue Championnet</v>
          </cell>
          <cell r="I436">
            <v>75018</v>
          </cell>
          <cell r="J436" t="str">
            <v>PARIS</v>
          </cell>
          <cell r="K436" t="str">
            <v xml:space="preserve">REMERAND Emilie               
E.REMERAND@elogie-siemp.paris </v>
          </cell>
          <cell r="L436" t="str">
            <v>BENGUESMIA CHADLY Tahar       
T.BENGUESMIA-CHADLY@elogie-sie</v>
          </cell>
          <cell r="M436">
            <v>1</v>
          </cell>
          <cell r="N436">
            <v>1</v>
          </cell>
          <cell r="O436">
            <v>3</v>
          </cell>
          <cell r="P436">
            <v>3</v>
          </cell>
          <cell r="Q436">
            <v>0</v>
          </cell>
          <cell r="R436">
            <v>2</v>
          </cell>
          <cell r="S436">
            <v>0</v>
          </cell>
        </row>
        <row r="437">
          <cell r="A437">
            <v>8094</v>
          </cell>
          <cell r="B437" t="str">
            <v>Lot 4</v>
          </cell>
          <cell r="C437" t="str">
            <v>SATURNE</v>
          </cell>
          <cell r="D437" t="str">
            <v>Mono</v>
          </cell>
          <cell r="E437" t="str">
            <v>DT NORD</v>
          </cell>
          <cell r="F437" t="str">
            <v>Agence 75017-75018-92</v>
          </cell>
          <cell r="G437" t="str">
            <v>PASSAGE ROI D'ALGER</v>
          </cell>
          <cell r="H437" t="str">
            <v>4 passage du Roi d'Alger // 18-26 passage Championnet</v>
          </cell>
          <cell r="I437">
            <v>75018</v>
          </cell>
          <cell r="J437" t="str">
            <v>PARIS</v>
          </cell>
          <cell r="K437" t="str">
            <v xml:space="preserve">REMERAND Emilie               
E.REMERAND@elogie-siemp.paris </v>
          </cell>
          <cell r="L437" t="str">
            <v>BENGUESMIA CHADLY Tahar       
T.BENGUESMIA-CHADLY@elogie-sie</v>
          </cell>
          <cell r="M437">
            <v>1</v>
          </cell>
          <cell r="N437">
            <v>1</v>
          </cell>
          <cell r="O437">
            <v>3</v>
          </cell>
          <cell r="P437">
            <v>12</v>
          </cell>
          <cell r="Q437">
            <v>0</v>
          </cell>
          <cell r="R437">
            <v>3</v>
          </cell>
          <cell r="S437">
            <v>15</v>
          </cell>
        </row>
        <row r="438">
          <cell r="A438">
            <v>8096</v>
          </cell>
          <cell r="B438" t="str">
            <v>Lot 4</v>
          </cell>
          <cell r="C438" t="str">
            <v>SATURNE</v>
          </cell>
          <cell r="D438" t="str">
            <v>Mono</v>
          </cell>
          <cell r="E438" t="str">
            <v>DT NORD</v>
          </cell>
          <cell r="F438" t="str">
            <v>Agence 75017-75018-92</v>
          </cell>
          <cell r="G438" t="str">
            <v>1/5 RUE DU NORD</v>
          </cell>
          <cell r="H438" t="str">
            <v>1-3-5 rue du Nord</v>
          </cell>
          <cell r="I438">
            <v>75018</v>
          </cell>
          <cell r="J438" t="str">
            <v>PARIS</v>
          </cell>
          <cell r="K438" t="str">
            <v xml:space="preserve">DAIF Nadia                    
N.DAIF@elogie-siemp.paris     </v>
          </cell>
          <cell r="L438" t="str">
            <v xml:space="preserve">CAMARA Ciré                   
c.camara@elogie-siemp.paris   </v>
          </cell>
          <cell r="M438">
            <v>1</v>
          </cell>
          <cell r="N438">
            <v>1</v>
          </cell>
          <cell r="O438">
            <v>3</v>
          </cell>
          <cell r="P438">
            <v>8</v>
          </cell>
          <cell r="Q438">
            <v>0</v>
          </cell>
          <cell r="R438">
            <v>2</v>
          </cell>
          <cell r="S438">
            <v>0</v>
          </cell>
        </row>
        <row r="439">
          <cell r="A439">
            <v>8097</v>
          </cell>
          <cell r="B439" t="str">
            <v>Lot 6</v>
          </cell>
          <cell r="C439" t="str">
            <v>SATURNE</v>
          </cell>
          <cell r="D439" t="str">
            <v>Mono</v>
          </cell>
          <cell r="E439" t="str">
            <v>DT SUD</v>
          </cell>
          <cell r="F439" t="str">
            <v>Agence 75001-75002-75003-75004-75006-75007</v>
          </cell>
          <cell r="G439" t="str">
            <v>23 RUE L'HIRONDELLE</v>
          </cell>
          <cell r="H439" t="str">
            <v>23 rue de l'Hirondelle</v>
          </cell>
          <cell r="I439">
            <v>75006</v>
          </cell>
          <cell r="J439" t="str">
            <v>PARIS</v>
          </cell>
          <cell r="K439" t="str">
            <v xml:space="preserve">FILY Christelle               
C.FILY@elogie-siemp.paris     </v>
          </cell>
          <cell r="L439" t="str">
            <v>Sans gardien</v>
          </cell>
          <cell r="M439">
            <v>1</v>
          </cell>
          <cell r="N439">
            <v>1</v>
          </cell>
          <cell r="O439">
            <v>4</v>
          </cell>
          <cell r="P439">
            <v>8</v>
          </cell>
          <cell r="Q439">
            <v>0</v>
          </cell>
          <cell r="R439">
            <v>1</v>
          </cell>
          <cell r="S439">
            <v>0</v>
          </cell>
        </row>
        <row r="440">
          <cell r="A440">
            <v>8098</v>
          </cell>
          <cell r="B440" t="str">
            <v xml:space="preserve">Lot 4 </v>
          </cell>
          <cell r="C440" t="str">
            <v>Régie Passerelles 17</v>
          </cell>
          <cell r="D440" t="str">
            <v>Monopropriété</v>
          </cell>
          <cell r="E440" t="str">
            <v>DT NORD</v>
          </cell>
          <cell r="F440" t="str">
            <v>Agence 17e,18e et Courbevoie</v>
          </cell>
          <cell r="G440" t="str">
            <v>43 rue BERZELIUS</v>
          </cell>
          <cell r="H440" t="str">
            <v>43 rue Berzélius</v>
          </cell>
          <cell r="I440">
            <v>75017</v>
          </cell>
          <cell r="J440" t="str">
            <v>PARIS</v>
          </cell>
          <cell r="K440" t="str">
            <v>Erika FOURNIER / 06 76 73 67 97 / e.fournier@elogie-siemp.paris</v>
          </cell>
          <cell r="L440" t="str">
            <v xml:space="preserve">HADDAR Ramdane </v>
          </cell>
          <cell r="M440">
            <v>1</v>
          </cell>
          <cell r="N440">
            <v>1</v>
          </cell>
          <cell r="O440">
            <v>6</v>
          </cell>
          <cell r="P440">
            <v>11</v>
          </cell>
          <cell r="Q440">
            <v>1</v>
          </cell>
          <cell r="R440">
            <v>2</v>
          </cell>
          <cell r="S440" t="str">
            <v>-</v>
          </cell>
        </row>
        <row r="441">
          <cell r="A441">
            <v>8099</v>
          </cell>
          <cell r="B441" t="str">
            <v>Lot 4</v>
          </cell>
          <cell r="C441" t="str">
            <v>SATURNE</v>
          </cell>
          <cell r="D441" t="str">
            <v>Mono</v>
          </cell>
          <cell r="E441" t="str">
            <v>DT NORD</v>
          </cell>
          <cell r="F441" t="str">
            <v>Agence 75017-75018-92</v>
          </cell>
          <cell r="G441" t="str">
            <v>POISSONNIERS-CHAÎNE</v>
          </cell>
          <cell r="H441" t="str">
            <v>101-103 rue des Poissonniers // 4-10 rue Emile Chaîne</v>
          </cell>
          <cell r="I441">
            <v>75018</v>
          </cell>
          <cell r="J441" t="str">
            <v>PARIS</v>
          </cell>
          <cell r="K441" t="str">
            <v xml:space="preserve">DAIF Nadia                    
N.DAIF@elogie-siemp.paris     </v>
          </cell>
          <cell r="L441" t="str">
            <v xml:space="preserve">CAMARA Ciré                   
c.camara@elogie-siemp.paris   </v>
          </cell>
          <cell r="M441">
            <v>2</v>
          </cell>
          <cell r="N441">
            <v>2</v>
          </cell>
          <cell r="O441" t="str">
            <v>4+2</v>
          </cell>
          <cell r="P441">
            <v>15</v>
          </cell>
          <cell r="Q441">
            <v>1</v>
          </cell>
          <cell r="R441">
            <v>4</v>
          </cell>
          <cell r="S441">
            <v>4</v>
          </cell>
        </row>
        <row r="442">
          <cell r="A442">
            <v>8100</v>
          </cell>
          <cell r="B442" t="str">
            <v>Lot 4</v>
          </cell>
          <cell r="C442" t="str">
            <v>SATURNE</v>
          </cell>
          <cell r="D442" t="str">
            <v>Mono</v>
          </cell>
          <cell r="E442" t="str">
            <v>DT NORD</v>
          </cell>
          <cell r="F442" t="str">
            <v>Agence 75017-75018-92</v>
          </cell>
          <cell r="G442" t="str">
            <v>13-15 RUE DU NORD</v>
          </cell>
          <cell r="H442" t="str">
            <v>13-15 rue du Nord</v>
          </cell>
          <cell r="I442">
            <v>75018</v>
          </cell>
          <cell r="J442" t="str">
            <v>PARIS</v>
          </cell>
          <cell r="K442" t="str">
            <v xml:space="preserve">DAIF Nadia                    
N.DAIF@elogie-siemp.paris     </v>
          </cell>
          <cell r="L442" t="str">
            <v xml:space="preserve">CAMARA Ciré                   
c.camara@elogie-siemp.paris   </v>
          </cell>
          <cell r="M442">
            <v>1</v>
          </cell>
          <cell r="N442">
            <v>1</v>
          </cell>
          <cell r="O442">
            <v>2</v>
          </cell>
          <cell r="P442">
            <v>3</v>
          </cell>
          <cell r="Q442">
            <v>0</v>
          </cell>
          <cell r="R442">
            <v>1</v>
          </cell>
          <cell r="S442">
            <v>0</v>
          </cell>
        </row>
        <row r="443">
          <cell r="A443">
            <v>8102</v>
          </cell>
          <cell r="B443" t="str">
            <v>Lot 4</v>
          </cell>
          <cell r="C443" t="str">
            <v>SATURNE</v>
          </cell>
          <cell r="D443" t="str">
            <v>Mono</v>
          </cell>
          <cell r="E443" t="str">
            <v>DT NORD</v>
          </cell>
          <cell r="F443" t="str">
            <v>Agence 75008-75009-75019</v>
          </cell>
          <cell r="G443" t="str">
            <v>BUDAPEST</v>
          </cell>
          <cell r="H443" t="str">
            <v>3 bis rue de Budapest // 6 rue de Budapest // 1 place de Budapest</v>
          </cell>
          <cell r="I443">
            <v>75009</v>
          </cell>
          <cell r="J443" t="str">
            <v>PARIS</v>
          </cell>
          <cell r="K443" t="str">
            <v xml:space="preserve">BOURDIN Lionel                
L.BOURDIN@elogie-siemp.paris  </v>
          </cell>
          <cell r="L443" t="str">
            <v xml:space="preserve">GUEYE Fatoumata               
F.GUEYE@elogie-siemp.paris    </v>
          </cell>
          <cell r="M443">
            <v>3</v>
          </cell>
          <cell r="N443">
            <v>3</v>
          </cell>
          <cell r="O443" t="str">
            <v>5+6+6</v>
          </cell>
          <cell r="P443">
            <v>25</v>
          </cell>
          <cell r="Q443">
            <v>3</v>
          </cell>
          <cell r="R443">
            <v>6</v>
          </cell>
          <cell r="S443">
            <v>0</v>
          </cell>
        </row>
        <row r="444">
          <cell r="A444">
            <v>8103</v>
          </cell>
          <cell r="B444" t="str">
            <v>Lot 4</v>
          </cell>
          <cell r="C444" t="str">
            <v>SATURNE</v>
          </cell>
          <cell r="D444" t="str">
            <v>Mono</v>
          </cell>
          <cell r="E444" t="str">
            <v>DT NORD</v>
          </cell>
          <cell r="F444" t="str">
            <v>Agence 75017-75018-92</v>
          </cell>
          <cell r="G444" t="str">
            <v>28 RUE BOINOD</v>
          </cell>
          <cell r="H444" t="str">
            <v>28 rue Boinod</v>
          </cell>
          <cell r="I444">
            <v>75018</v>
          </cell>
          <cell r="J444" t="str">
            <v>PARIS</v>
          </cell>
          <cell r="K444" t="str">
            <v xml:space="preserve">DAIF Nadia                    
N.DAIF@elogie-siemp.paris     </v>
          </cell>
          <cell r="L444" t="str">
            <v xml:space="preserve">CAMARA Ciré                   
c.camara@elogie-siemp.paris   </v>
          </cell>
          <cell r="M444">
            <v>1</v>
          </cell>
          <cell r="N444">
            <v>1</v>
          </cell>
          <cell r="O444">
            <v>4</v>
          </cell>
          <cell r="P444">
            <v>13</v>
          </cell>
          <cell r="Q444">
            <v>1</v>
          </cell>
          <cell r="R444">
            <v>2</v>
          </cell>
          <cell r="S444">
            <v>0</v>
          </cell>
        </row>
        <row r="445">
          <cell r="A445">
            <v>8104</v>
          </cell>
          <cell r="B445" t="str">
            <v>Lot 4</v>
          </cell>
          <cell r="C445" t="str">
            <v>SATURNE</v>
          </cell>
          <cell r="D445" t="str">
            <v>Mono</v>
          </cell>
          <cell r="E445" t="str">
            <v>DT NORD</v>
          </cell>
          <cell r="F445" t="str">
            <v>Agence 75017-75018-92</v>
          </cell>
          <cell r="G445" t="str">
            <v>40/46 RUE DU NORD</v>
          </cell>
          <cell r="H445" t="str">
            <v>40-46 rue du Nord</v>
          </cell>
          <cell r="I445">
            <v>75018</v>
          </cell>
          <cell r="J445" t="str">
            <v>PARIS</v>
          </cell>
          <cell r="K445" t="str">
            <v xml:space="preserve">DAIF Nadia                    
N.DAIF@elogie-siemp.paris     </v>
          </cell>
          <cell r="L445" t="str">
            <v xml:space="preserve">CAMARA Ciré                   
c.camara@elogie-siemp.paris   </v>
          </cell>
          <cell r="M445">
            <v>4</v>
          </cell>
          <cell r="N445">
            <v>4</v>
          </cell>
          <cell r="O445" t="str">
            <v>2+2+2+2</v>
          </cell>
          <cell r="P445">
            <v>13</v>
          </cell>
          <cell r="Q445">
            <v>0</v>
          </cell>
          <cell r="R445">
            <v>3</v>
          </cell>
          <cell r="S445">
            <v>0</v>
          </cell>
        </row>
        <row r="446">
          <cell r="A446">
            <v>8105</v>
          </cell>
          <cell r="B446" t="str">
            <v>Lot 4</v>
          </cell>
          <cell r="C446" t="str">
            <v>SATURNE</v>
          </cell>
          <cell r="D446" t="str">
            <v>Mono</v>
          </cell>
          <cell r="E446" t="str">
            <v>DT NORD</v>
          </cell>
          <cell r="F446" t="str">
            <v>Agence 75017-75018-92</v>
          </cell>
          <cell r="G446" t="str">
            <v>21 RUE EMILE CHAINE</v>
          </cell>
          <cell r="H446" t="str">
            <v>21 rue Emile Chaîne</v>
          </cell>
          <cell r="I446">
            <v>75018</v>
          </cell>
          <cell r="J446" t="str">
            <v>PARIS</v>
          </cell>
          <cell r="K446" t="str">
            <v xml:space="preserve">DAIF Nadia                    
N.DAIF@elogie-siemp.paris     </v>
          </cell>
          <cell r="L446" t="str">
            <v xml:space="preserve">CAMARA Ciré                   
c.camara@elogie-siemp.paris   </v>
          </cell>
          <cell r="M446">
            <v>1</v>
          </cell>
          <cell r="N446">
            <v>1</v>
          </cell>
          <cell r="O446">
            <v>2</v>
          </cell>
          <cell r="P446">
            <v>3</v>
          </cell>
          <cell r="Q446">
            <v>0</v>
          </cell>
          <cell r="R446">
            <v>2</v>
          </cell>
          <cell r="S446">
            <v>0</v>
          </cell>
        </row>
        <row r="447">
          <cell r="A447">
            <v>8106</v>
          </cell>
          <cell r="B447" t="str">
            <v>Lot 4</v>
          </cell>
          <cell r="C447" t="str">
            <v>SATURNE</v>
          </cell>
          <cell r="D447" t="str">
            <v>Mono</v>
          </cell>
          <cell r="E447" t="str">
            <v>DT NORD</v>
          </cell>
          <cell r="F447" t="str">
            <v>Agence 75017-75018-92</v>
          </cell>
          <cell r="G447" t="str">
            <v>31/37 RUE DU NORD</v>
          </cell>
          <cell r="H447" t="str">
            <v>31-37 rue du Nord // 36 rue du Nord</v>
          </cell>
          <cell r="I447">
            <v>75018</v>
          </cell>
          <cell r="J447" t="str">
            <v>PARIS</v>
          </cell>
          <cell r="K447" t="str">
            <v xml:space="preserve">DAIF Nadia                    
N.DAIF@elogie-siemp.paris     </v>
          </cell>
          <cell r="L447" t="str">
            <v xml:space="preserve">CAMARA Ciré                   
c.camara@elogie-siemp.paris   </v>
          </cell>
          <cell r="M447">
            <v>3</v>
          </cell>
          <cell r="N447">
            <v>3</v>
          </cell>
          <cell r="O447" t="str">
            <v>3+2+2</v>
          </cell>
          <cell r="P447">
            <v>10</v>
          </cell>
          <cell r="Q447">
            <v>0</v>
          </cell>
          <cell r="R447">
            <v>5</v>
          </cell>
          <cell r="S447">
            <v>0</v>
          </cell>
        </row>
        <row r="448">
          <cell r="A448">
            <v>8107</v>
          </cell>
          <cell r="B448" t="str">
            <v>Lot 5</v>
          </cell>
          <cell r="C448" t="str">
            <v>CLEAN SERVICES</v>
          </cell>
          <cell r="D448" t="str">
            <v>Mono</v>
          </cell>
          <cell r="E448" t="str">
            <v>DT NORD</v>
          </cell>
          <cell r="F448" t="str">
            <v>Agence 75010-75011</v>
          </cell>
          <cell r="G448" t="str">
            <v>8/10 CITÉ HERON</v>
          </cell>
          <cell r="H448" t="str">
            <v>8-10 cité Héron</v>
          </cell>
          <cell r="I448">
            <v>75010</v>
          </cell>
          <cell r="J448" t="str">
            <v>PARIS</v>
          </cell>
          <cell r="K448" t="str">
            <v xml:space="preserve">NAVARRO Hélène                
H.NAVARRO@elogie-siemp.paris  </v>
          </cell>
          <cell r="L448" t="str">
            <v xml:space="preserve">MERDJI Ayet Allah             
AA.MERDJI@elogie-siemp.paris  </v>
          </cell>
          <cell r="M448">
            <v>2</v>
          </cell>
          <cell r="N448">
            <v>1</v>
          </cell>
          <cell r="O448" t="str">
            <v>3+3</v>
          </cell>
          <cell r="P448">
            <v>16</v>
          </cell>
          <cell r="Q448">
            <v>0</v>
          </cell>
          <cell r="R448">
            <v>3</v>
          </cell>
          <cell r="S448">
            <v>0</v>
          </cell>
        </row>
        <row r="449">
          <cell r="A449">
            <v>8108</v>
          </cell>
          <cell r="B449" t="str">
            <v>Lot 4</v>
          </cell>
          <cell r="C449" t="str">
            <v>SATURNE</v>
          </cell>
          <cell r="D449" t="str">
            <v>Mono</v>
          </cell>
          <cell r="E449" t="str">
            <v>DT NORD</v>
          </cell>
          <cell r="F449" t="str">
            <v>Agence 75017-75018-92</v>
          </cell>
          <cell r="G449" t="str">
            <v>87 RUE DES POISSONNIERS</v>
          </cell>
          <cell r="H449" t="str">
            <v>87 rue des Poissonniers</v>
          </cell>
          <cell r="I449">
            <v>75018</v>
          </cell>
          <cell r="J449" t="str">
            <v>PARIS</v>
          </cell>
          <cell r="K449" t="str">
            <v xml:space="preserve">DAIF Nadia                    
N.DAIF@elogie-siemp.paris     </v>
          </cell>
          <cell r="L449" t="str">
            <v xml:space="preserve">CAMARA Ciré                   
c.camara@elogie-siemp.paris   </v>
          </cell>
          <cell r="M449">
            <v>1</v>
          </cell>
          <cell r="N449">
            <v>1</v>
          </cell>
          <cell r="O449">
            <v>3</v>
          </cell>
          <cell r="P449">
            <v>4</v>
          </cell>
          <cell r="Q449">
            <v>0</v>
          </cell>
          <cell r="R449">
            <v>2</v>
          </cell>
          <cell r="S449">
            <v>0</v>
          </cell>
        </row>
        <row r="450">
          <cell r="A450">
            <v>8109</v>
          </cell>
          <cell r="B450" t="str">
            <v xml:space="preserve">Lot 9 </v>
          </cell>
          <cell r="C450" t="str">
            <v>Régie Papilles et papillons</v>
          </cell>
          <cell r="D450" t="str">
            <v>Monopropriété</v>
          </cell>
          <cell r="E450" t="str">
            <v>DT NORD</v>
          </cell>
          <cell r="F450" t="str">
            <v>Agence Paris 20</v>
          </cell>
          <cell r="G450" t="str">
            <v>21 rue ETIENNE MAREY</v>
          </cell>
          <cell r="H450" t="str">
            <v>21 rue Etienne Marey // 2 rue de la Dhuis</v>
          </cell>
          <cell r="I450">
            <v>75020</v>
          </cell>
          <cell r="J450" t="str">
            <v>PARIS</v>
          </cell>
          <cell r="K450" t="str">
            <v>Emilie REMERAND / 06 87 33 46 13 / e.remerand@elogie-siemp.paris</v>
          </cell>
          <cell r="L450" t="str">
            <v xml:space="preserve">MAMOUNI Mohamed Kaiss </v>
          </cell>
          <cell r="M450">
            <v>1</v>
          </cell>
          <cell r="N450">
            <v>1</v>
          </cell>
          <cell r="O450">
            <v>6</v>
          </cell>
          <cell r="P450">
            <v>11</v>
          </cell>
          <cell r="Q450">
            <v>1</v>
          </cell>
          <cell r="R450">
            <v>1</v>
          </cell>
          <cell r="S450" t="str">
            <v>-</v>
          </cell>
        </row>
        <row r="451">
          <cell r="A451">
            <v>8110</v>
          </cell>
          <cell r="B451" t="str">
            <v>Lot 7</v>
          </cell>
          <cell r="C451" t="str">
            <v>Régie 19ème</v>
          </cell>
          <cell r="D451" t="str">
            <v>Monopropriété</v>
          </cell>
          <cell r="E451" t="str">
            <v>DT NORD</v>
          </cell>
          <cell r="F451" t="str">
            <v>Agence 8e,9e,19e</v>
          </cell>
          <cell r="G451" t="str">
            <v>10 RUE DE TANGER</v>
          </cell>
          <cell r="H451" t="str">
            <v>10 rue de Tanger</v>
          </cell>
          <cell r="I451">
            <v>75019</v>
          </cell>
          <cell r="J451" t="str">
            <v>PARIS</v>
          </cell>
          <cell r="K451" t="str">
            <v>Liliane PEREIRA / 06 30 62 02 23 / l.pereira@elogie-siemp.paris</v>
          </cell>
          <cell r="L451" t="str">
            <v>YOUNES Kathleen / -</v>
          </cell>
          <cell r="M451">
            <v>1</v>
          </cell>
          <cell r="N451">
            <v>1</v>
          </cell>
          <cell r="O451">
            <v>4</v>
          </cell>
          <cell r="P451">
            <v>8</v>
          </cell>
          <cell r="Q451">
            <v>1</v>
          </cell>
          <cell r="R451">
            <v>2</v>
          </cell>
          <cell r="S451" t="str">
            <v>-</v>
          </cell>
        </row>
        <row r="452">
          <cell r="A452">
            <v>8113</v>
          </cell>
          <cell r="B452" t="str">
            <v>Lot 2</v>
          </cell>
          <cell r="C452" t="str">
            <v>Régie Paris centre</v>
          </cell>
          <cell r="D452" t="str">
            <v>Monopropriété</v>
          </cell>
          <cell r="E452" t="str">
            <v>DT SUD</v>
          </cell>
          <cell r="F452" t="str">
            <v>Agence Centre</v>
          </cell>
          <cell r="G452" t="str">
            <v>19 RUE AU MAIRE</v>
          </cell>
          <cell r="H452" t="str">
            <v>19 rue au Maire</v>
          </cell>
          <cell r="I452">
            <v>75003</v>
          </cell>
          <cell r="J452" t="str">
            <v>PARIS</v>
          </cell>
          <cell r="K452" t="str">
            <v>Giovanni POLLON / 06 81 72 45 20 / g.pollon@elogie-siemp.paris</v>
          </cell>
          <cell r="L452" t="str">
            <v>TIMOR Véronique</v>
          </cell>
          <cell r="M452">
            <v>2</v>
          </cell>
          <cell r="N452">
            <v>2</v>
          </cell>
          <cell r="O452" t="str">
            <v>5+5</v>
          </cell>
          <cell r="P452">
            <v>10</v>
          </cell>
          <cell r="Q452" t="str">
            <v>-</v>
          </cell>
          <cell r="R452">
            <v>2</v>
          </cell>
          <cell r="S452" t="str">
            <v>-</v>
          </cell>
        </row>
        <row r="453">
          <cell r="A453">
            <v>8114</v>
          </cell>
          <cell r="B453" t="str">
            <v>Lot 4</v>
          </cell>
          <cell r="C453" t="str">
            <v>SATURNE</v>
          </cell>
          <cell r="D453" t="str">
            <v>Mono</v>
          </cell>
          <cell r="E453" t="str">
            <v>DT NORD</v>
          </cell>
          <cell r="F453" t="str">
            <v>Agence 75017-75018-92</v>
          </cell>
          <cell r="G453" t="str">
            <v>IMPASSE ROBERT</v>
          </cell>
          <cell r="H453" t="str">
            <v>1 impasse Robert // 13-13 bis-15 impasse Robert</v>
          </cell>
          <cell r="I453">
            <v>75018</v>
          </cell>
          <cell r="J453" t="str">
            <v>PARIS</v>
          </cell>
          <cell r="K453" t="str">
            <v xml:space="preserve">REMERAND Emilie               
E.REMERAND@elogie-siemp.paris </v>
          </cell>
          <cell r="L453" t="str">
            <v xml:space="preserve">HADDAR Ramdane                
R.HADDAR@elogie-siemp.paris   </v>
          </cell>
          <cell r="M453">
            <v>4</v>
          </cell>
          <cell r="N453">
            <v>4</v>
          </cell>
          <cell r="O453" t="str">
            <v>3+3+1+4</v>
          </cell>
          <cell r="P453">
            <v>25</v>
          </cell>
          <cell r="Q453">
            <v>2</v>
          </cell>
          <cell r="R453">
            <v>5</v>
          </cell>
          <cell r="S453">
            <v>39</v>
          </cell>
        </row>
        <row r="454">
          <cell r="A454">
            <v>8116</v>
          </cell>
          <cell r="B454" t="str">
            <v>Lot 6</v>
          </cell>
          <cell r="C454" t="str">
            <v>SATURNE</v>
          </cell>
          <cell r="D454" t="str">
            <v>Mono</v>
          </cell>
          <cell r="E454" t="str">
            <v>DT SUD</v>
          </cell>
          <cell r="F454" t="str">
            <v>Agence 75014-75015-75016</v>
          </cell>
          <cell r="G454" t="str">
            <v>3 VILLA ASTROLABE</v>
          </cell>
          <cell r="H454" t="str">
            <v>3 villa de l'Astrolabe</v>
          </cell>
          <cell r="I454">
            <v>75015</v>
          </cell>
          <cell r="J454" t="str">
            <v>PARIS</v>
          </cell>
          <cell r="K454" t="str">
            <v xml:space="preserve">PARTEL Alann                  
A.PARTEL@elogie-siemp.paris   </v>
          </cell>
          <cell r="L454" t="str">
            <v xml:space="preserve">OUATTARA Lansina              
L.OUATTARA@elogie-siemp.paris </v>
          </cell>
          <cell r="M454">
            <v>4</v>
          </cell>
          <cell r="N454">
            <v>4</v>
          </cell>
          <cell r="O454" t="str">
            <v>3+3+1+1</v>
          </cell>
          <cell r="P454">
            <v>12</v>
          </cell>
          <cell r="Q454">
            <v>1</v>
          </cell>
          <cell r="R454">
            <v>2</v>
          </cell>
          <cell r="S454">
            <v>8</v>
          </cell>
        </row>
        <row r="455">
          <cell r="A455">
            <v>8117</v>
          </cell>
          <cell r="B455" t="str">
            <v>Lot 3</v>
          </cell>
          <cell r="C455" t="str">
            <v>Régie Fécamp 12</v>
          </cell>
          <cell r="D455" t="str">
            <v>Monopropriété</v>
          </cell>
          <cell r="E455" t="str">
            <v>DT SUD</v>
          </cell>
          <cell r="F455" t="str">
            <v>Agence Sud Est</v>
          </cell>
          <cell r="G455" t="str">
            <v>121/123 rue de PICPUS</v>
          </cell>
          <cell r="H455" t="str">
            <v>121-123 rue de Picpus</v>
          </cell>
          <cell r="I455">
            <v>75012</v>
          </cell>
          <cell r="J455" t="str">
            <v>PARIS</v>
          </cell>
          <cell r="K455" t="str">
            <v>Steve LOISON / 06 61 97 41 18 / s.loison@elogie-siemp.paris</v>
          </cell>
          <cell r="L455" t="str">
            <v xml:space="preserve">AFFORTIT Michaël </v>
          </cell>
          <cell r="M455">
            <v>1</v>
          </cell>
          <cell r="N455">
            <v>1</v>
          </cell>
          <cell r="O455">
            <v>6</v>
          </cell>
          <cell r="P455">
            <v>17</v>
          </cell>
          <cell r="Q455">
            <v>1</v>
          </cell>
          <cell r="R455">
            <v>2</v>
          </cell>
          <cell r="S455">
            <v>16</v>
          </cell>
        </row>
        <row r="456">
          <cell r="A456">
            <v>8118</v>
          </cell>
          <cell r="B456" t="str">
            <v>Lot 2</v>
          </cell>
          <cell r="C456" t="str">
            <v>Régie Paris centre</v>
          </cell>
          <cell r="D456" t="str">
            <v>Monopropriété</v>
          </cell>
          <cell r="E456" t="str">
            <v>DT SUD</v>
          </cell>
          <cell r="F456" t="str">
            <v>Agence Centre</v>
          </cell>
          <cell r="G456" t="str">
            <v>14 bis/16 RUE DE BLONDEL</v>
          </cell>
          <cell r="H456" t="str">
            <v>14 bis-16 rue de Blondel</v>
          </cell>
          <cell r="I456">
            <v>75002</v>
          </cell>
          <cell r="J456" t="str">
            <v>PARIS</v>
          </cell>
          <cell r="K456" t="str">
            <v>Giovanni POLLON / 06 81 72 45 20 / g.pollon@elogie-siemp.paris</v>
          </cell>
          <cell r="L456" t="str">
            <v xml:space="preserve">BEN YOUNES Hamida </v>
          </cell>
          <cell r="M456">
            <v>1</v>
          </cell>
          <cell r="N456">
            <v>1</v>
          </cell>
          <cell r="O456">
            <v>6</v>
          </cell>
          <cell r="P456">
            <v>6</v>
          </cell>
          <cell r="Q456">
            <v>1</v>
          </cell>
          <cell r="R456">
            <v>2</v>
          </cell>
          <cell r="S456" t="str">
            <v>-</v>
          </cell>
        </row>
        <row r="457">
          <cell r="A457">
            <v>8120</v>
          </cell>
          <cell r="B457" t="str">
            <v>Lot 5</v>
          </cell>
          <cell r="C457" t="str">
            <v>CLEAN SERVICES</v>
          </cell>
          <cell r="D457" t="str">
            <v>Mono</v>
          </cell>
          <cell r="E457" t="str">
            <v>DT NORD</v>
          </cell>
          <cell r="F457" t="str">
            <v>Agence 75010-75011</v>
          </cell>
          <cell r="G457" t="str">
            <v>11 PASSAGE TURQUETIL</v>
          </cell>
          <cell r="H457" t="str">
            <v>11 passage Turquetil</v>
          </cell>
          <cell r="I457">
            <v>75011</v>
          </cell>
          <cell r="J457" t="str">
            <v>PARIS</v>
          </cell>
          <cell r="K457" t="str">
            <v xml:space="preserve">BOUCHER Franck                
F.BOUCHER@elogie-siemp.paris  </v>
          </cell>
          <cell r="L457" t="str">
            <v>CHAIBEDRAA-TANI Mohamed       
M.CHAIBEDRAA-TANI@elogie-siemp</v>
          </cell>
          <cell r="M457">
            <v>1</v>
          </cell>
          <cell r="N457">
            <v>1</v>
          </cell>
          <cell r="O457">
            <v>3</v>
          </cell>
          <cell r="P457">
            <v>3</v>
          </cell>
          <cell r="Q457">
            <v>0</v>
          </cell>
          <cell r="R457">
            <v>1</v>
          </cell>
          <cell r="S457">
            <v>0</v>
          </cell>
        </row>
        <row r="458">
          <cell r="A458">
            <v>8121</v>
          </cell>
          <cell r="B458" t="str">
            <v>Lot 7</v>
          </cell>
          <cell r="C458" t="str">
            <v>Régie 19ème</v>
          </cell>
          <cell r="D458" t="str">
            <v>Monopropriété</v>
          </cell>
          <cell r="E458" t="str">
            <v>DT NORD</v>
          </cell>
          <cell r="F458" t="str">
            <v>Agence 8e,9e,19e</v>
          </cell>
          <cell r="G458" t="str">
            <v>18 AVENUE DE FLANDRE</v>
          </cell>
          <cell r="H458" t="str">
            <v>18 avenue de Flandre</v>
          </cell>
          <cell r="I458">
            <v>75019</v>
          </cell>
          <cell r="J458" t="str">
            <v>PARIS</v>
          </cell>
          <cell r="K458" t="str">
            <v>Liliane PEREIRA / 06 30 62 02 23 / l.pereira@elogie-siemp.paris</v>
          </cell>
          <cell r="L458" t="str">
            <v>YOUNES Kathleen / -</v>
          </cell>
          <cell r="M458">
            <v>1</v>
          </cell>
          <cell r="N458">
            <v>1</v>
          </cell>
          <cell r="O458">
            <v>4</v>
          </cell>
          <cell r="P458">
            <v>6</v>
          </cell>
          <cell r="Q458" t="str">
            <v>-</v>
          </cell>
          <cell r="R458">
            <v>2</v>
          </cell>
          <cell r="S458" t="str">
            <v>-</v>
          </cell>
        </row>
        <row r="459">
          <cell r="A459">
            <v>8122</v>
          </cell>
          <cell r="B459" t="str">
            <v>Lot 4</v>
          </cell>
          <cell r="C459" t="str">
            <v>SATURNE</v>
          </cell>
          <cell r="D459" t="str">
            <v>Mono</v>
          </cell>
          <cell r="E459" t="str">
            <v>DT NORD</v>
          </cell>
          <cell r="F459" t="str">
            <v>Agence 75017-75018-92</v>
          </cell>
          <cell r="G459" t="str">
            <v>29 RUE POLONCEAU</v>
          </cell>
          <cell r="H459" t="str">
            <v>29 rue Polonceau</v>
          </cell>
          <cell r="I459">
            <v>75018</v>
          </cell>
          <cell r="J459" t="str">
            <v>PARIS</v>
          </cell>
          <cell r="K459" t="str">
            <v xml:space="preserve">DAIF Nadia                    
N.DAIF@elogie-siemp.paris     </v>
          </cell>
          <cell r="L459" t="str">
            <v xml:space="preserve">LE LUYER Cécile               
C.LE-LUYER@elogie-siemp.paris </v>
          </cell>
          <cell r="M459">
            <v>1</v>
          </cell>
          <cell r="N459">
            <v>1</v>
          </cell>
          <cell r="O459">
            <v>4</v>
          </cell>
          <cell r="P459">
            <v>6</v>
          </cell>
          <cell r="Q459">
            <v>0</v>
          </cell>
          <cell r="R459">
            <v>2</v>
          </cell>
          <cell r="S459">
            <v>0</v>
          </cell>
        </row>
        <row r="460">
          <cell r="A460">
            <v>8123</v>
          </cell>
          <cell r="B460" t="str">
            <v>Lot 4</v>
          </cell>
          <cell r="C460" t="str">
            <v>SATURNE</v>
          </cell>
          <cell r="D460" t="str">
            <v>Mono</v>
          </cell>
          <cell r="E460" t="str">
            <v>DT NORD</v>
          </cell>
          <cell r="F460" t="str">
            <v>Agence 75008-75009-75019</v>
          </cell>
          <cell r="G460" t="str">
            <v>170 RUE CRIMEE</v>
          </cell>
          <cell r="H460" t="str">
            <v>170 rue Crimée</v>
          </cell>
          <cell r="I460">
            <v>75019</v>
          </cell>
          <cell r="J460" t="str">
            <v>PARIS</v>
          </cell>
          <cell r="K460" t="str">
            <v>LALLEMENT Emeline             
e.lallement@elogie-siemp.paris</v>
          </cell>
          <cell r="L460" t="str">
            <v>REINA DIAZ Edgar              
E.REINA-DIAZ@elogie-siemp.pari</v>
          </cell>
          <cell r="M460">
            <v>3</v>
          </cell>
          <cell r="N460">
            <v>3</v>
          </cell>
          <cell r="O460" t="str">
            <v>2+5+1</v>
          </cell>
          <cell r="P460">
            <v>19</v>
          </cell>
          <cell r="Q460">
            <v>1</v>
          </cell>
          <cell r="R460">
            <v>2</v>
          </cell>
          <cell r="S460" t="str">
            <v>-</v>
          </cell>
        </row>
        <row r="461">
          <cell r="A461">
            <v>8124</v>
          </cell>
          <cell r="B461" t="str">
            <v xml:space="preserve">Lot 5 </v>
          </cell>
          <cell r="C461" t="str">
            <v>Régie Fontaine au Roi</v>
          </cell>
          <cell r="D461" t="str">
            <v>Monopropriété</v>
          </cell>
          <cell r="E461" t="str">
            <v>DT NORD</v>
          </cell>
          <cell r="F461" t="str">
            <v>Agence 10e,11e</v>
          </cell>
          <cell r="G461" t="str">
            <v>124 RUE SAINT MAUR</v>
          </cell>
          <cell r="H461" t="str">
            <v>124 rue Saint Maur</v>
          </cell>
          <cell r="I461">
            <v>75011</v>
          </cell>
          <cell r="J461" t="str">
            <v>PARIS</v>
          </cell>
          <cell r="K461" t="str">
            <v>Franck BOUCHER / 06 63 27 25 95 / f.boucher@elogie-siemp.paris</v>
          </cell>
          <cell r="L461" t="str">
            <v xml:space="preserve">CHAIBEDRAA-TANI Siham </v>
          </cell>
          <cell r="M461">
            <v>1</v>
          </cell>
          <cell r="N461">
            <v>1</v>
          </cell>
          <cell r="O461">
            <v>4</v>
          </cell>
          <cell r="P461">
            <v>5</v>
          </cell>
          <cell r="Q461">
            <v>1</v>
          </cell>
          <cell r="R461">
            <v>2</v>
          </cell>
          <cell r="S461" t="str">
            <v>-</v>
          </cell>
        </row>
        <row r="462">
          <cell r="A462">
            <v>8125</v>
          </cell>
          <cell r="B462" t="str">
            <v>Lot 7</v>
          </cell>
          <cell r="C462" t="str">
            <v>Régie 19ème</v>
          </cell>
          <cell r="D462" t="str">
            <v>Monopropriété</v>
          </cell>
          <cell r="E462" t="str">
            <v>DT NORD</v>
          </cell>
          <cell r="F462" t="str">
            <v>Agence 8e,9e,19e</v>
          </cell>
          <cell r="G462" t="str">
            <v>64 Rue D'HAUTPOUL</v>
          </cell>
          <cell r="H462" t="str">
            <v>64 rue d'Hautpoul</v>
          </cell>
          <cell r="I462">
            <v>75019</v>
          </cell>
          <cell r="J462" t="str">
            <v>PARIS</v>
          </cell>
          <cell r="K462" t="str">
            <v>Lionel BOURDIN / 06 60 30 32 62 / l.bourdin@elogie-siemp.paris</v>
          </cell>
          <cell r="L462" t="str">
            <v xml:space="preserve">GUEYE Fatoumata </v>
          </cell>
          <cell r="M462">
            <v>1</v>
          </cell>
          <cell r="N462">
            <v>1</v>
          </cell>
          <cell r="O462">
            <v>3</v>
          </cell>
          <cell r="P462">
            <v>9</v>
          </cell>
          <cell r="Q462" t="str">
            <v>-</v>
          </cell>
          <cell r="R462">
            <v>2</v>
          </cell>
          <cell r="S462" t="str">
            <v>-</v>
          </cell>
        </row>
        <row r="463">
          <cell r="A463">
            <v>8126</v>
          </cell>
          <cell r="B463" t="str">
            <v>Lot 7</v>
          </cell>
          <cell r="C463" t="str">
            <v>LSR</v>
          </cell>
          <cell r="D463" t="str">
            <v>Mono</v>
          </cell>
          <cell r="E463" t="str">
            <v>DT SUD</v>
          </cell>
          <cell r="F463" t="str">
            <v>Agence 75013</v>
          </cell>
          <cell r="G463" t="str">
            <v>27/33 RUE FRANCOISE DOLTO</v>
          </cell>
          <cell r="H463" t="str">
            <v>11 rue Marie-Andrée Lagroua Weill-Hallé</v>
          </cell>
          <cell r="I463">
            <v>75013</v>
          </cell>
          <cell r="J463" t="str">
            <v>PARIS</v>
          </cell>
          <cell r="K463" t="str">
            <v xml:space="preserve">DECKERS Allison               
A.DECKERS@elogie-siemp.paris  </v>
          </cell>
          <cell r="L463" t="str">
            <v xml:space="preserve">MATIGOT Mickael               
M.MATIGOT@elogie-siemp.paris  </v>
          </cell>
          <cell r="M463">
            <v>1</v>
          </cell>
          <cell r="N463">
            <v>1</v>
          </cell>
          <cell r="O463">
            <v>9</v>
          </cell>
          <cell r="P463">
            <v>48</v>
          </cell>
          <cell r="Q463">
            <v>2</v>
          </cell>
          <cell r="R463">
            <v>2</v>
          </cell>
          <cell r="S463">
            <v>51</v>
          </cell>
        </row>
        <row r="464">
          <cell r="A464">
            <v>8127</v>
          </cell>
          <cell r="B464" t="str">
            <v>Lot 7</v>
          </cell>
          <cell r="C464" t="str">
            <v>Régie 19ème</v>
          </cell>
          <cell r="D464" t="str">
            <v>Monopropriété</v>
          </cell>
          <cell r="E464" t="str">
            <v>DT NORD</v>
          </cell>
          <cell r="F464" t="str">
            <v>Agence 8e,9e,19e</v>
          </cell>
          <cell r="G464" t="str">
            <v>181 AVENUE JEAN JAURES</v>
          </cell>
          <cell r="H464" t="str">
            <v>181 avenue Jean Jaurès</v>
          </cell>
          <cell r="I464">
            <v>75019</v>
          </cell>
          <cell r="J464" t="str">
            <v>PARIS</v>
          </cell>
          <cell r="K464" t="str">
            <v>Liliane PEREIRA / 06 30 62 02 23 / l.pereira@elogie-siemp.paris</v>
          </cell>
          <cell r="L464" t="str">
            <v xml:space="preserve">GUEYE Fatoumata </v>
          </cell>
          <cell r="M464">
            <v>1</v>
          </cell>
          <cell r="N464">
            <v>1</v>
          </cell>
          <cell r="O464">
            <v>5</v>
          </cell>
          <cell r="P464">
            <v>10</v>
          </cell>
          <cell r="Q464" t="str">
            <v>-</v>
          </cell>
          <cell r="R464">
            <v>2</v>
          </cell>
          <cell r="S464" t="str">
            <v>-</v>
          </cell>
        </row>
        <row r="465">
          <cell r="A465">
            <v>8131</v>
          </cell>
          <cell r="B465" t="str">
            <v>Lot 2</v>
          </cell>
          <cell r="C465" t="str">
            <v>Régie Paris centre</v>
          </cell>
          <cell r="D465" t="str">
            <v>Monopropriété</v>
          </cell>
          <cell r="E465" t="str">
            <v>DT SUD</v>
          </cell>
          <cell r="F465" t="str">
            <v>Agence Centre</v>
          </cell>
          <cell r="G465" t="str">
            <v>17 rue du VERTBOIS</v>
          </cell>
          <cell r="H465" t="str">
            <v>17 rue du Vertbois</v>
          </cell>
          <cell r="I465">
            <v>75003</v>
          </cell>
          <cell r="J465" t="str">
            <v>PARIS</v>
          </cell>
          <cell r="K465" t="str">
            <v>Giovanni POLLON / 06 81 72 45 20 / g.pollon@elogie-siemp.paris</v>
          </cell>
          <cell r="L465" t="str">
            <v xml:space="preserve">TIMOR Véronique </v>
          </cell>
          <cell r="M465">
            <v>1</v>
          </cell>
          <cell r="N465">
            <v>1</v>
          </cell>
          <cell r="O465">
            <v>4</v>
          </cell>
          <cell r="P465">
            <v>7</v>
          </cell>
          <cell r="Q465">
            <v>1</v>
          </cell>
          <cell r="R465">
            <v>2</v>
          </cell>
          <cell r="S465" t="str">
            <v>-</v>
          </cell>
        </row>
        <row r="466">
          <cell r="A466">
            <v>8132</v>
          </cell>
          <cell r="B466" t="str">
            <v>Lot 7</v>
          </cell>
          <cell r="C466" t="str">
            <v>LSR</v>
          </cell>
          <cell r="D466" t="str">
            <v>Mono</v>
          </cell>
          <cell r="E466" t="str">
            <v>DT SUD</v>
          </cell>
          <cell r="F466" t="str">
            <v>Agence 75005-75012</v>
          </cell>
          <cell r="G466" t="str">
            <v>6  IMPASSE BARRIER</v>
          </cell>
          <cell r="H466" t="str">
            <v>6 impasse Barrier</v>
          </cell>
          <cell r="I466">
            <v>75012</v>
          </cell>
          <cell r="J466" t="str">
            <v>PARIS</v>
          </cell>
          <cell r="K466" t="str">
            <v xml:space="preserve">LEMANCEL Clément              
C.LEMANCEL@elogie-siemp.paris </v>
          </cell>
          <cell r="L466" t="str">
            <v>ROBILLART Christian           
C.ROBILLART@elogie-siemp.paris</v>
          </cell>
          <cell r="M466">
            <v>1</v>
          </cell>
          <cell r="N466">
            <v>1</v>
          </cell>
          <cell r="O466">
            <v>3</v>
          </cell>
          <cell r="P466">
            <v>13</v>
          </cell>
          <cell r="Q466">
            <v>1</v>
          </cell>
          <cell r="R466">
            <v>3</v>
          </cell>
          <cell r="S466">
            <v>0</v>
          </cell>
        </row>
        <row r="467">
          <cell r="A467">
            <v>8133</v>
          </cell>
          <cell r="B467" t="str">
            <v>Lot 7</v>
          </cell>
          <cell r="C467" t="str">
            <v>LSR</v>
          </cell>
          <cell r="D467" t="str">
            <v>Mono</v>
          </cell>
          <cell r="E467" t="str">
            <v>DT SUD</v>
          </cell>
          <cell r="F467" t="str">
            <v>Agence 75013</v>
          </cell>
          <cell r="G467" t="str">
            <v>39 RUE VERGNIAUD</v>
          </cell>
          <cell r="H467" t="str">
            <v>39 rue Vergniaud</v>
          </cell>
          <cell r="I467">
            <v>75013</v>
          </cell>
          <cell r="J467" t="str">
            <v>PARIS</v>
          </cell>
          <cell r="K467" t="str">
            <v xml:space="preserve">GOBERT Quentin                
Q.GOBERT@elogie-siemp.paris   </v>
          </cell>
          <cell r="L467" t="str">
            <v>DA COSTA FERREIRA Carlos Jorge
CJ.DA-COSTA-FERREIRA@elogie-si</v>
          </cell>
          <cell r="M467">
            <v>1</v>
          </cell>
          <cell r="N467">
            <v>1</v>
          </cell>
          <cell r="O467">
            <v>5</v>
          </cell>
          <cell r="P467">
            <v>9</v>
          </cell>
          <cell r="Q467">
            <v>1</v>
          </cell>
          <cell r="R467">
            <v>3</v>
          </cell>
          <cell r="S467">
            <v>0</v>
          </cell>
        </row>
        <row r="468">
          <cell r="A468">
            <v>8134</v>
          </cell>
          <cell r="B468" t="str">
            <v>Lot 7</v>
          </cell>
          <cell r="C468" t="str">
            <v>Régie 19ème</v>
          </cell>
          <cell r="D468" t="str">
            <v>Monopropriété</v>
          </cell>
          <cell r="E468" t="str">
            <v>DT NORD</v>
          </cell>
          <cell r="F468" t="str">
            <v>Agence 8e,9e,19e</v>
          </cell>
          <cell r="G468" t="str">
            <v>VILLETTE - LEPAGE</v>
          </cell>
          <cell r="H468" t="str">
            <v>162 ter-166 boulevard de la Villette // 8 cité Lepage</v>
          </cell>
          <cell r="I468">
            <v>75019</v>
          </cell>
          <cell r="J468" t="str">
            <v>PARIS</v>
          </cell>
          <cell r="K468" t="str">
            <v xml:space="preserve">ND </v>
          </cell>
          <cell r="L468" t="str">
            <v>OTTROH Illet Chantal</v>
          </cell>
          <cell r="M468">
            <v>2</v>
          </cell>
          <cell r="N468">
            <v>2</v>
          </cell>
          <cell r="O468" t="str">
            <v>5+5</v>
          </cell>
          <cell r="P468">
            <v>30</v>
          </cell>
          <cell r="Q468">
            <v>2</v>
          </cell>
          <cell r="R468">
            <v>2</v>
          </cell>
          <cell r="S468">
            <v>32</v>
          </cell>
        </row>
        <row r="469">
          <cell r="A469">
            <v>8136</v>
          </cell>
          <cell r="B469" t="str">
            <v>Lot 4</v>
          </cell>
          <cell r="C469" t="str">
            <v>SATURNE</v>
          </cell>
          <cell r="D469" t="str">
            <v>Mono</v>
          </cell>
          <cell r="E469" t="str">
            <v>DT NORD</v>
          </cell>
          <cell r="F469" t="str">
            <v>Agence 75017-75018-92</v>
          </cell>
          <cell r="G469" t="str">
            <v>4 RUE DU CANADA</v>
          </cell>
          <cell r="H469" t="str">
            <v>4 rue du Canada</v>
          </cell>
          <cell r="I469">
            <v>75018</v>
          </cell>
          <cell r="J469" t="str">
            <v>PARIS</v>
          </cell>
          <cell r="K469" t="str">
            <v xml:space="preserve">DAIF Nadia                    
N.DAIF@elogie-siemp.paris     </v>
          </cell>
          <cell r="L469" t="str">
            <v xml:space="preserve">MATIGOT Lydia                 
L.MATIGOT@elogie-siemp.paris  </v>
          </cell>
          <cell r="M469">
            <v>1</v>
          </cell>
          <cell r="N469">
            <v>1</v>
          </cell>
          <cell r="O469" t="str">
            <v>2+3</v>
          </cell>
          <cell r="P469">
            <v>6</v>
          </cell>
          <cell r="Q469">
            <v>0</v>
          </cell>
          <cell r="R469">
            <v>2</v>
          </cell>
          <cell r="S469">
            <v>0</v>
          </cell>
        </row>
        <row r="470">
          <cell r="A470">
            <v>8137</v>
          </cell>
          <cell r="B470" t="str">
            <v>Lot 4</v>
          </cell>
          <cell r="C470" t="str">
            <v>SATURNE</v>
          </cell>
          <cell r="D470" t="str">
            <v>Mono</v>
          </cell>
          <cell r="E470" t="str">
            <v>DT NORD</v>
          </cell>
          <cell r="F470" t="str">
            <v>Agence 75017-75018-92</v>
          </cell>
          <cell r="G470" t="str">
            <v>19 RUE EMILE CHAINE</v>
          </cell>
          <cell r="H470" t="str">
            <v>19 rue Emile Chaîne</v>
          </cell>
          <cell r="I470">
            <v>75018</v>
          </cell>
          <cell r="J470" t="str">
            <v>PARIS</v>
          </cell>
          <cell r="K470" t="str">
            <v xml:space="preserve">DAIF Nadia                    
N.DAIF@elogie-siemp.paris     </v>
          </cell>
          <cell r="L470" t="str">
            <v xml:space="preserve">CAMARA Ciré                   
c.camara@elogie-siemp.paris   </v>
          </cell>
          <cell r="M470">
            <v>1</v>
          </cell>
          <cell r="N470">
            <v>1</v>
          </cell>
          <cell r="O470">
            <v>3</v>
          </cell>
          <cell r="P470">
            <v>4</v>
          </cell>
          <cell r="Q470">
            <v>0</v>
          </cell>
          <cell r="R470">
            <v>2</v>
          </cell>
          <cell r="S470">
            <v>0</v>
          </cell>
        </row>
        <row r="471">
          <cell r="A471">
            <v>8138</v>
          </cell>
          <cell r="B471" t="str">
            <v>Lot 7</v>
          </cell>
          <cell r="C471" t="str">
            <v>LSR</v>
          </cell>
          <cell r="D471" t="str">
            <v>Mono</v>
          </cell>
          <cell r="E471" t="str">
            <v>DT SUD</v>
          </cell>
          <cell r="F471" t="str">
            <v>Agence 75013</v>
          </cell>
          <cell r="G471" t="str">
            <v>5 RUE TOUSSAINT FERON</v>
          </cell>
          <cell r="H471" t="str">
            <v>5 rue Toussaint Féron</v>
          </cell>
          <cell r="I471">
            <v>75013</v>
          </cell>
          <cell r="J471" t="str">
            <v>PARIS</v>
          </cell>
          <cell r="K471" t="str">
            <v xml:space="preserve">GOBERT Quentin                
Q.GOBERT@elogie-siemp.paris   </v>
          </cell>
          <cell r="L471" t="str">
            <v>DUQUENNE Jean Michel          
JM.DUQUENNE@elogie-siemp.paris</v>
          </cell>
          <cell r="M471">
            <v>1</v>
          </cell>
          <cell r="N471">
            <v>1</v>
          </cell>
          <cell r="O471">
            <v>3</v>
          </cell>
          <cell r="P471">
            <v>4</v>
          </cell>
          <cell r="Q471">
            <v>0</v>
          </cell>
          <cell r="R471">
            <v>2</v>
          </cell>
          <cell r="S471">
            <v>0</v>
          </cell>
        </row>
        <row r="472">
          <cell r="A472">
            <v>8139</v>
          </cell>
          <cell r="B472" t="str">
            <v>Lot 4</v>
          </cell>
          <cell r="C472" t="str">
            <v>SATURNE</v>
          </cell>
          <cell r="D472" t="str">
            <v>Mono</v>
          </cell>
          <cell r="E472" t="str">
            <v>DT NORD</v>
          </cell>
          <cell r="F472" t="str">
            <v>Agence 75017-75018-92</v>
          </cell>
          <cell r="G472" t="str">
            <v>22/26 PASSAGE DU MONT CENIS</v>
          </cell>
          <cell r="H472" t="str">
            <v>22-24-26 passage du Mont Cenis</v>
          </cell>
          <cell r="I472">
            <v>75018</v>
          </cell>
          <cell r="J472" t="str">
            <v>PARIS</v>
          </cell>
          <cell r="K472" t="str">
            <v xml:space="preserve">REMERAND Emilie               
E.REMERAND@elogie-siemp.paris </v>
          </cell>
          <cell r="L472" t="str">
            <v xml:space="preserve">CAMARA Ciré                   
c.camara@elogie-siemp.paris   </v>
          </cell>
          <cell r="M472">
            <v>1</v>
          </cell>
          <cell r="N472">
            <v>1</v>
          </cell>
          <cell r="O472">
            <v>3</v>
          </cell>
          <cell r="P472">
            <v>8</v>
          </cell>
          <cell r="Q472">
            <v>0</v>
          </cell>
          <cell r="R472">
            <v>2</v>
          </cell>
          <cell r="S472">
            <v>0</v>
          </cell>
        </row>
        <row r="473">
          <cell r="A473">
            <v>8140</v>
          </cell>
          <cell r="B473" t="str">
            <v>Lot 7</v>
          </cell>
          <cell r="C473" t="str">
            <v>Régie 19ème</v>
          </cell>
          <cell r="D473" t="str">
            <v>Monopropriété</v>
          </cell>
          <cell r="E473" t="str">
            <v>DT NORD</v>
          </cell>
          <cell r="F473" t="str">
            <v>Agence 8e,9e,19e</v>
          </cell>
          <cell r="G473" t="str">
            <v>13 RUE BELLOT</v>
          </cell>
          <cell r="H473" t="str">
            <v>13 rue Bellot</v>
          </cell>
          <cell r="I473">
            <v>75019</v>
          </cell>
          <cell r="J473" t="str">
            <v>PARIS</v>
          </cell>
          <cell r="K473" t="str">
            <v>Liliane PEREIRA / 06 30 62 02 23 / l.pereira@elogie-siemp.paris</v>
          </cell>
          <cell r="L473" t="str">
            <v xml:space="preserve">YOUNES Kathleen </v>
          </cell>
          <cell r="M473">
            <v>1</v>
          </cell>
          <cell r="N473">
            <v>1</v>
          </cell>
          <cell r="O473">
            <v>3</v>
          </cell>
          <cell r="P473">
            <v>4</v>
          </cell>
          <cell r="Q473" t="str">
            <v>-</v>
          </cell>
          <cell r="R473">
            <v>2</v>
          </cell>
          <cell r="S473" t="str">
            <v>-</v>
          </cell>
        </row>
        <row r="474">
          <cell r="A474">
            <v>8141</v>
          </cell>
          <cell r="B474" t="str">
            <v>Lot 7</v>
          </cell>
          <cell r="C474" t="str">
            <v>Régie 19ème</v>
          </cell>
          <cell r="D474" t="str">
            <v>Monopropriété</v>
          </cell>
          <cell r="E474" t="str">
            <v>DT NORD</v>
          </cell>
          <cell r="F474" t="str">
            <v>Agence 8e,9e,19e</v>
          </cell>
          <cell r="G474" t="str">
            <v>106 RUE DE CRIMEE</v>
          </cell>
          <cell r="H474" t="str">
            <v>106 rue de Crimée</v>
          </cell>
          <cell r="I474">
            <v>75019</v>
          </cell>
          <cell r="J474" t="str">
            <v>PARIS</v>
          </cell>
          <cell r="K474" t="str">
            <v>Liliane PEREIRA / 06 30 62 02 23 / l.pereira@elogie-siemp.paris</v>
          </cell>
          <cell r="L474" t="str">
            <v xml:space="preserve">GUEYE Fatoumata </v>
          </cell>
          <cell r="M474">
            <v>1</v>
          </cell>
          <cell r="N474">
            <v>1</v>
          </cell>
          <cell r="O474">
            <v>3</v>
          </cell>
          <cell r="P474">
            <v>3</v>
          </cell>
          <cell r="Q474" t="str">
            <v>-</v>
          </cell>
          <cell r="R474">
            <v>2</v>
          </cell>
          <cell r="S474" t="str">
            <v>-</v>
          </cell>
        </row>
        <row r="475">
          <cell r="A475">
            <v>8142</v>
          </cell>
          <cell r="B475" t="str">
            <v>Lot 5</v>
          </cell>
          <cell r="C475" t="str">
            <v>CLEAN SERVICES</v>
          </cell>
          <cell r="D475" t="str">
            <v>Mono</v>
          </cell>
          <cell r="E475" t="str">
            <v>DT NORD</v>
          </cell>
          <cell r="F475" t="str">
            <v>Agence 75010-75011</v>
          </cell>
          <cell r="G475" t="str">
            <v>2/8 RUE HITTORF</v>
          </cell>
          <cell r="H475" t="str">
            <v>2-8 rue Hittorf // 9-11 cité Hittorf</v>
          </cell>
          <cell r="I475">
            <v>75010</v>
          </cell>
          <cell r="J475" t="str">
            <v>PARIS</v>
          </cell>
          <cell r="K475" t="str">
            <v xml:space="preserve">NAVARRO Hélène                
H.NAVARRO@elogie-siemp.paris  </v>
          </cell>
          <cell r="L475" t="str">
            <v>BEN YOUNES Hamida             
H.BEN-YOUNES@elogie-siemp.pari</v>
          </cell>
          <cell r="M475">
            <v>3</v>
          </cell>
          <cell r="N475">
            <v>3</v>
          </cell>
          <cell r="O475" t="str">
            <v>3+4+4</v>
          </cell>
          <cell r="P475">
            <v>18</v>
          </cell>
          <cell r="Q475">
            <v>1</v>
          </cell>
          <cell r="R475">
            <v>4</v>
          </cell>
          <cell r="S475">
            <v>0</v>
          </cell>
        </row>
        <row r="476">
          <cell r="A476">
            <v>8143</v>
          </cell>
          <cell r="B476" t="str">
            <v>Lot 4</v>
          </cell>
          <cell r="C476" t="str">
            <v>SATURNE</v>
          </cell>
          <cell r="D476" t="str">
            <v>Mono</v>
          </cell>
          <cell r="E476" t="str">
            <v>DT NORD</v>
          </cell>
          <cell r="F476" t="str">
            <v>Agence 75017-75018-92</v>
          </cell>
          <cell r="G476" t="str">
            <v>2 RUE BUZELIN</v>
          </cell>
          <cell r="H476" t="str">
            <v>2 rue Buzelin</v>
          </cell>
          <cell r="I476">
            <v>75018</v>
          </cell>
          <cell r="J476" t="str">
            <v>PARIS</v>
          </cell>
          <cell r="K476" t="str">
            <v xml:space="preserve">DAIF Nadia                    
N.DAIF@elogie-siemp.paris     </v>
          </cell>
          <cell r="L476" t="str">
            <v xml:space="preserve">MATIGOT Lydia                 
L.MATIGOT@elogie-siemp.paris  </v>
          </cell>
          <cell r="M476">
            <v>1</v>
          </cell>
          <cell r="N476">
            <v>1</v>
          </cell>
          <cell r="O476">
            <v>3</v>
          </cell>
          <cell r="P476">
            <v>3</v>
          </cell>
          <cell r="Q476">
            <v>0</v>
          </cell>
          <cell r="R476">
            <v>1</v>
          </cell>
          <cell r="S476">
            <v>0</v>
          </cell>
        </row>
        <row r="477">
          <cell r="A477">
            <v>8144</v>
          </cell>
          <cell r="B477" t="str">
            <v>Lot 5</v>
          </cell>
          <cell r="C477" t="str">
            <v>CLEAN SERVICES</v>
          </cell>
          <cell r="D477" t="str">
            <v>Mono</v>
          </cell>
          <cell r="E477" t="str">
            <v>DT NORD</v>
          </cell>
          <cell r="F477" t="str">
            <v>Agence 75010-75011</v>
          </cell>
          <cell r="G477" t="str">
            <v>16 AVENUE RICHERAND</v>
          </cell>
          <cell r="H477" t="str">
            <v>16 avenue Richerand</v>
          </cell>
          <cell r="I477">
            <v>75010</v>
          </cell>
          <cell r="J477" t="str">
            <v>PARIS</v>
          </cell>
          <cell r="K477" t="str">
            <v xml:space="preserve">NAVARRO Hélène                
H.NAVARRO@elogie-siemp.paris  </v>
          </cell>
          <cell r="L477" t="str">
            <v xml:space="preserve">MERDJI Ayet Allah             
AA.MERDJI@elogie-siemp.paris  </v>
          </cell>
          <cell r="M477">
            <v>1</v>
          </cell>
          <cell r="N477">
            <v>1</v>
          </cell>
          <cell r="O477">
            <v>6</v>
          </cell>
          <cell r="P477">
            <v>17</v>
          </cell>
          <cell r="Q477">
            <v>1</v>
          </cell>
          <cell r="R477">
            <v>2</v>
          </cell>
          <cell r="S477">
            <v>0</v>
          </cell>
        </row>
        <row r="478">
          <cell r="A478">
            <v>8145</v>
          </cell>
          <cell r="B478" t="str">
            <v>Lot 4</v>
          </cell>
          <cell r="C478" t="str">
            <v>SATURNE</v>
          </cell>
          <cell r="D478" t="str">
            <v>Mono</v>
          </cell>
          <cell r="E478" t="str">
            <v>DT NORD</v>
          </cell>
          <cell r="F478" t="str">
            <v>Agence 75017-75018-92</v>
          </cell>
          <cell r="G478" t="str">
            <v>34 PASSAGE DUHESME</v>
          </cell>
          <cell r="H478" t="str">
            <v>34 passage Duhesme // 44 rue Championnet</v>
          </cell>
          <cell r="I478">
            <v>75018</v>
          </cell>
          <cell r="J478" t="str">
            <v>PARIS</v>
          </cell>
          <cell r="K478" t="str">
            <v xml:space="preserve">REMERAND Emilie               
E.REMERAND@elogie-siemp.paris </v>
          </cell>
          <cell r="L478" t="str">
            <v>BENGUESMIA CHADLY Tahar       
T.BENGUESMIA-CHADLY@elogie-sie</v>
          </cell>
          <cell r="M478">
            <v>1</v>
          </cell>
          <cell r="N478">
            <v>1</v>
          </cell>
          <cell r="O478">
            <v>4</v>
          </cell>
          <cell r="P478">
            <v>4</v>
          </cell>
          <cell r="Q478">
            <v>0</v>
          </cell>
          <cell r="R478">
            <v>2</v>
          </cell>
          <cell r="S478">
            <v>0</v>
          </cell>
        </row>
        <row r="479">
          <cell r="A479">
            <v>8146</v>
          </cell>
          <cell r="B479" t="str">
            <v xml:space="preserve">Lot 9 </v>
          </cell>
          <cell r="C479" t="str">
            <v>Régie Papilles et papillons</v>
          </cell>
          <cell r="D479" t="str">
            <v>Monopropriété</v>
          </cell>
          <cell r="E479" t="str">
            <v>DT NORD</v>
          </cell>
          <cell r="F479" t="str">
            <v>Agence Paris 20</v>
          </cell>
          <cell r="G479" t="str">
            <v>72 rue JULIEN LACROIX</v>
          </cell>
          <cell r="H479" t="str">
            <v>72 rue Julien Lacroix</v>
          </cell>
          <cell r="I479">
            <v>75020</v>
          </cell>
          <cell r="J479" t="str">
            <v>PARIS</v>
          </cell>
          <cell r="K479" t="str">
            <v>Emilie REMERAND / 06 87 33 46 13 / e.remerand@elogie-siemp.paris</v>
          </cell>
          <cell r="L479" t="str">
            <v xml:space="preserve">GAQUERE Grégory </v>
          </cell>
          <cell r="M479">
            <v>1</v>
          </cell>
          <cell r="N479">
            <v>1</v>
          </cell>
          <cell r="O479">
            <v>5</v>
          </cell>
          <cell r="P479">
            <v>10</v>
          </cell>
          <cell r="Q479" t="str">
            <v>-</v>
          </cell>
          <cell r="R479">
            <v>2</v>
          </cell>
          <cell r="S479" t="str">
            <v>-</v>
          </cell>
        </row>
        <row r="480">
          <cell r="A480">
            <v>8147</v>
          </cell>
          <cell r="B480" t="str">
            <v>Lot 5</v>
          </cell>
          <cell r="C480" t="str">
            <v>CLEAN SERVICES</v>
          </cell>
          <cell r="D480" t="str">
            <v>Mono</v>
          </cell>
          <cell r="E480" t="str">
            <v>DT NORD</v>
          </cell>
          <cell r="F480" t="str">
            <v>Agence 75010-75011</v>
          </cell>
          <cell r="G480" t="str">
            <v>25/27 RUE CHAUDRON</v>
          </cell>
          <cell r="H480" t="str">
            <v>25-27 rue Chaudron</v>
          </cell>
          <cell r="I480">
            <v>75010</v>
          </cell>
          <cell r="J480" t="str">
            <v>PARIS</v>
          </cell>
          <cell r="K480" t="str">
            <v xml:space="preserve">NAVARRO Hélène                
H.NAVARRO@elogie-siemp.paris  </v>
          </cell>
          <cell r="L480" t="str">
            <v xml:space="preserve">TCHOUDJA Joceline             
J.TCHOUDJA@elogie-siemp.paris </v>
          </cell>
          <cell r="M480">
            <v>1</v>
          </cell>
          <cell r="N480">
            <v>1</v>
          </cell>
          <cell r="O480">
            <v>5</v>
          </cell>
          <cell r="P480">
            <v>15</v>
          </cell>
          <cell r="Q480">
            <v>1</v>
          </cell>
          <cell r="R480">
            <v>2</v>
          </cell>
          <cell r="S480">
            <v>12</v>
          </cell>
        </row>
        <row r="481">
          <cell r="A481">
            <v>8148</v>
          </cell>
          <cell r="B481" t="str">
            <v>Lot 4</v>
          </cell>
          <cell r="C481" t="str">
            <v>SATURNE</v>
          </cell>
          <cell r="D481" t="str">
            <v>Mono</v>
          </cell>
          <cell r="E481" t="str">
            <v>DT NORD</v>
          </cell>
          <cell r="F481" t="str">
            <v>Agence 75017-75018-92</v>
          </cell>
          <cell r="G481" t="str">
            <v>119 RUE  MONT CENIS</v>
          </cell>
          <cell r="H481" t="str">
            <v>119 rue du Mont Cenis</v>
          </cell>
          <cell r="I481">
            <v>75018</v>
          </cell>
          <cell r="J481" t="str">
            <v>PARIS</v>
          </cell>
          <cell r="K481" t="str">
            <v xml:space="preserve">REMERAND Emilie               
E.REMERAND@elogie-siemp.paris </v>
          </cell>
          <cell r="L481" t="str">
            <v>BENGUESMIA CHADLY Tahar       
T.BENGUESMIA-CHADLY@elogie-sie</v>
          </cell>
          <cell r="M481">
            <v>1</v>
          </cell>
          <cell r="N481">
            <v>1</v>
          </cell>
          <cell r="O481">
            <v>4</v>
          </cell>
          <cell r="P481">
            <v>8</v>
          </cell>
          <cell r="Q481">
            <v>0</v>
          </cell>
          <cell r="R481">
            <v>2</v>
          </cell>
          <cell r="S481">
            <v>0</v>
          </cell>
        </row>
        <row r="482">
          <cell r="A482">
            <v>8149</v>
          </cell>
          <cell r="B482" t="str">
            <v>Lot 4</v>
          </cell>
          <cell r="C482" t="str">
            <v>SATURNE</v>
          </cell>
          <cell r="D482" t="str">
            <v>Mono</v>
          </cell>
          <cell r="E482" t="str">
            <v>DT NORD</v>
          </cell>
          <cell r="F482" t="str">
            <v>Agence 75017-75018-92</v>
          </cell>
          <cell r="G482" t="str">
            <v>28 PASSAGE DU MONT CENIS</v>
          </cell>
          <cell r="H482" t="str">
            <v>28 passage du Mont Cenis</v>
          </cell>
          <cell r="I482">
            <v>75018</v>
          </cell>
          <cell r="J482" t="str">
            <v>PARIS</v>
          </cell>
          <cell r="K482" t="str">
            <v xml:space="preserve">REMERAND Emilie               
E.REMERAND@elogie-siemp.paris </v>
          </cell>
          <cell r="L482" t="str">
            <v xml:space="preserve">CAMARA Ciré                   
c.camara@elogie-siemp.paris   </v>
          </cell>
          <cell r="M482">
            <v>1</v>
          </cell>
          <cell r="N482">
            <v>1</v>
          </cell>
          <cell r="O482">
            <v>3</v>
          </cell>
          <cell r="P482">
            <v>4</v>
          </cell>
          <cell r="Q482">
            <v>0</v>
          </cell>
          <cell r="R482">
            <v>2</v>
          </cell>
          <cell r="S482">
            <v>0</v>
          </cell>
        </row>
        <row r="483">
          <cell r="A483">
            <v>8150</v>
          </cell>
          <cell r="B483" t="str">
            <v>Lot 2</v>
          </cell>
          <cell r="C483" t="str">
            <v>Régie Paris centre</v>
          </cell>
          <cell r="D483" t="str">
            <v>Monopropriété</v>
          </cell>
          <cell r="E483" t="str">
            <v>DT SUD</v>
          </cell>
          <cell r="F483" t="str">
            <v>Agence Centre</v>
          </cell>
          <cell r="G483" t="str">
            <v>20/22 Rue BEAUREGARD</v>
          </cell>
          <cell r="H483" t="str">
            <v>20-22 rue Beauregard</v>
          </cell>
          <cell r="I483">
            <v>75002</v>
          </cell>
          <cell r="J483" t="str">
            <v>PARIS</v>
          </cell>
          <cell r="K483" t="str">
            <v>Giovanni POLLON / 06 81 72 45 20 / g.pollon@elogie-siemp.paris</v>
          </cell>
          <cell r="L483" t="str">
            <v xml:space="preserve">GNAORE Koré Claude </v>
          </cell>
          <cell r="M483">
            <v>1</v>
          </cell>
          <cell r="N483">
            <v>1</v>
          </cell>
          <cell r="O483">
            <v>4</v>
          </cell>
          <cell r="P483">
            <v>8</v>
          </cell>
          <cell r="Q483" t="str">
            <v>-</v>
          </cell>
          <cell r="R483">
            <v>2</v>
          </cell>
          <cell r="S483" t="str">
            <v>-</v>
          </cell>
        </row>
        <row r="484">
          <cell r="A484">
            <v>8152</v>
          </cell>
          <cell r="B484" t="str">
            <v xml:space="preserve">Lot 9 </v>
          </cell>
          <cell r="C484" t="str">
            <v>Régie Papilles et papillons</v>
          </cell>
          <cell r="D484" t="str">
            <v>Monopropriété</v>
          </cell>
          <cell r="E484" t="str">
            <v>DT NORD</v>
          </cell>
          <cell r="F484" t="str">
            <v>Agence Paris 20</v>
          </cell>
          <cell r="G484" t="str">
            <v>3 VILLA DE L'ERMITAGE</v>
          </cell>
          <cell r="H484" t="str">
            <v>3 villa de l'Ermitage</v>
          </cell>
          <cell r="I484">
            <v>75020</v>
          </cell>
          <cell r="J484" t="str">
            <v>PARIS</v>
          </cell>
          <cell r="K484" t="str">
            <v>Emilie REMERAND / 06 87 33 46 13 / e.remerand@elogie-siemp.paris</v>
          </cell>
          <cell r="L484" t="str">
            <v xml:space="preserve">RAHOUI Hasni </v>
          </cell>
          <cell r="M484">
            <v>4</v>
          </cell>
          <cell r="N484">
            <v>4</v>
          </cell>
          <cell r="O484" t="str">
            <v>1+2+2+2</v>
          </cell>
          <cell r="P484">
            <v>17</v>
          </cell>
          <cell r="Q484" t="str">
            <v>-</v>
          </cell>
          <cell r="R484">
            <v>4</v>
          </cell>
          <cell r="S484" t="str">
            <v>-</v>
          </cell>
        </row>
        <row r="485">
          <cell r="A485">
            <v>8153</v>
          </cell>
          <cell r="B485" t="str">
            <v>Lot 8</v>
          </cell>
          <cell r="C485" t="str">
            <v>Régie St Blaise Charonne</v>
          </cell>
          <cell r="D485" t="str">
            <v>Monopropriété</v>
          </cell>
          <cell r="E485" t="str">
            <v>DT NORD</v>
          </cell>
          <cell r="F485" t="str">
            <v>Agence Paris 20</v>
          </cell>
          <cell r="G485" t="str">
            <v>45 RUE PELLEPORT</v>
          </cell>
          <cell r="H485" t="str">
            <v>45 rue Pelleport</v>
          </cell>
          <cell r="I485">
            <v>75020</v>
          </cell>
          <cell r="J485" t="str">
            <v>PARIS</v>
          </cell>
          <cell r="K485" t="str">
            <v>Amandine ROGER / 06 63 33 89 19 / a.roger@elogie-siemp.paris</v>
          </cell>
          <cell r="L485" t="str">
            <v xml:space="preserve">MAMOUNI Mohamed Kaiss </v>
          </cell>
          <cell r="M485">
            <v>1</v>
          </cell>
          <cell r="N485">
            <v>1</v>
          </cell>
          <cell r="O485">
            <v>3</v>
          </cell>
          <cell r="P485">
            <v>9</v>
          </cell>
          <cell r="Q485" t="str">
            <v>-</v>
          </cell>
          <cell r="R485">
            <v>2</v>
          </cell>
          <cell r="S485" t="str">
            <v>-</v>
          </cell>
        </row>
        <row r="486">
          <cell r="A486">
            <v>8154</v>
          </cell>
          <cell r="B486" t="str">
            <v xml:space="preserve">Lot 5 </v>
          </cell>
          <cell r="C486" t="str">
            <v>Régie Fontaine au Roi</v>
          </cell>
          <cell r="D486" t="str">
            <v>Monopropriété</v>
          </cell>
          <cell r="E486" t="str">
            <v>DT NORD</v>
          </cell>
          <cell r="F486" t="str">
            <v>Agence 10e,11e</v>
          </cell>
          <cell r="G486" t="str">
            <v>9 rue Auguste Laurent</v>
          </cell>
          <cell r="H486" t="str">
            <v>9 rue Auguste Laurent</v>
          </cell>
          <cell r="I486">
            <v>75011</v>
          </cell>
          <cell r="J486" t="str">
            <v>PARIS</v>
          </cell>
          <cell r="K486" t="str">
            <v>Franck BOUCHER / 06 63 27 25 95 / f.boucher@elogie-siemp.paris</v>
          </cell>
          <cell r="L486" t="str">
            <v xml:space="preserve">DEPARETERE Philippe </v>
          </cell>
          <cell r="M486">
            <v>1</v>
          </cell>
          <cell r="N486">
            <v>1</v>
          </cell>
          <cell r="O486">
            <v>5</v>
          </cell>
          <cell r="P486">
            <v>10</v>
          </cell>
          <cell r="Q486" t="str">
            <v>-</v>
          </cell>
          <cell r="R486">
            <v>1</v>
          </cell>
          <cell r="S486" t="str">
            <v>-</v>
          </cell>
        </row>
        <row r="487">
          <cell r="A487">
            <v>8156</v>
          </cell>
          <cell r="B487" t="str">
            <v>Lot 7</v>
          </cell>
          <cell r="C487" t="str">
            <v>Régie 19ème</v>
          </cell>
          <cell r="D487" t="str">
            <v>Monopropriété</v>
          </cell>
          <cell r="E487" t="str">
            <v>DT NORD</v>
          </cell>
          <cell r="F487" t="str">
            <v>Agence 8e,9e,19e</v>
          </cell>
          <cell r="G487" t="str">
            <v>6/8 PASSAGE DE LA BRIE</v>
          </cell>
          <cell r="H487" t="str">
            <v>6-8 passage de la Brie</v>
          </cell>
          <cell r="I487">
            <v>75019</v>
          </cell>
          <cell r="J487" t="str">
            <v>PARIS</v>
          </cell>
          <cell r="K487" t="str">
            <v>Liliane PEREIRA / 06 30 62 02 23 / l.pereira@elogie-siemp.paris</v>
          </cell>
          <cell r="L487" t="str">
            <v xml:space="preserve">OTTROH Illet Chantal </v>
          </cell>
          <cell r="M487">
            <v>2</v>
          </cell>
          <cell r="N487">
            <v>3</v>
          </cell>
          <cell r="O487" t="str">
            <v>4+3</v>
          </cell>
          <cell r="P487">
            <v>18</v>
          </cell>
          <cell r="Q487" t="str">
            <v>-</v>
          </cell>
          <cell r="R487">
            <v>2</v>
          </cell>
          <cell r="S487" t="str">
            <v>-</v>
          </cell>
        </row>
        <row r="488">
          <cell r="A488">
            <v>8158</v>
          </cell>
          <cell r="B488" t="str">
            <v>Lot 4</v>
          </cell>
          <cell r="C488" t="str">
            <v>SATURNE</v>
          </cell>
          <cell r="D488" t="str">
            <v>Mono</v>
          </cell>
          <cell r="E488" t="str">
            <v>DT NORD</v>
          </cell>
          <cell r="F488" t="str">
            <v>Agence 75017-75018-92</v>
          </cell>
          <cell r="G488" t="str">
            <v>4 BOULEVARD DE LA CHAPELLE</v>
          </cell>
          <cell r="H488" t="str">
            <v>4 boulevard de la Chapelle // 1-3 rue d'Aubervilliers</v>
          </cell>
          <cell r="I488">
            <v>75018</v>
          </cell>
          <cell r="J488" t="str">
            <v>PARIS</v>
          </cell>
          <cell r="K488" t="str">
            <v xml:space="preserve">REMERAND Emilie               
E.REMERAND@elogie-siemp.paris </v>
          </cell>
          <cell r="L488" t="str">
            <v xml:space="preserve">BELKADI Meziane               
M.BELKADI@elogie-siemp.paris  </v>
          </cell>
          <cell r="M488">
            <v>2</v>
          </cell>
          <cell r="N488">
            <v>1</v>
          </cell>
          <cell r="O488" t="str">
            <v>4+6</v>
          </cell>
          <cell r="P488">
            <v>18</v>
          </cell>
          <cell r="Q488">
            <v>1</v>
          </cell>
          <cell r="R488">
            <v>3</v>
          </cell>
          <cell r="S488">
            <v>0</v>
          </cell>
        </row>
        <row r="489">
          <cell r="A489">
            <v>8159</v>
          </cell>
          <cell r="B489" t="str">
            <v>Lot 7</v>
          </cell>
          <cell r="C489" t="str">
            <v>LSR</v>
          </cell>
          <cell r="D489" t="str">
            <v>Mono</v>
          </cell>
          <cell r="E489" t="str">
            <v>DT SUD</v>
          </cell>
          <cell r="F489" t="str">
            <v>Agence 75013</v>
          </cell>
          <cell r="G489" t="str">
            <v>BOURGON - MOULIN DE LA POINTE</v>
          </cell>
          <cell r="H489" t="str">
            <v>10-12 rue Bourgon // 41 rue Moulin de la Pointe</v>
          </cell>
          <cell r="I489">
            <v>75013</v>
          </cell>
          <cell r="J489" t="str">
            <v>PARIS</v>
          </cell>
          <cell r="K489" t="str">
            <v xml:space="preserve">GOBERT Quentin                
Q.GOBERT@elogie-siemp.paris   </v>
          </cell>
          <cell r="L489" t="str">
            <v>DUQUENNE Jean Michel          
JM.DUQUENNE@elogie-siemp.paris</v>
          </cell>
          <cell r="M489">
            <v>3</v>
          </cell>
          <cell r="N489">
            <v>3</v>
          </cell>
          <cell r="O489" t="str">
            <v>3+2+3</v>
          </cell>
          <cell r="P489">
            <v>9</v>
          </cell>
          <cell r="Q489">
            <v>0</v>
          </cell>
          <cell r="R489">
            <v>6</v>
          </cell>
          <cell r="S489">
            <v>0</v>
          </cell>
        </row>
        <row r="490">
          <cell r="A490">
            <v>8160</v>
          </cell>
          <cell r="B490" t="str">
            <v>Lot 7</v>
          </cell>
          <cell r="C490" t="str">
            <v>Régie 19ème</v>
          </cell>
          <cell r="D490" t="str">
            <v>Monopropriété</v>
          </cell>
          <cell r="E490" t="str">
            <v>DT NORD</v>
          </cell>
          <cell r="F490" t="str">
            <v>Agence 8e,9e,19e</v>
          </cell>
          <cell r="G490" t="str">
            <v>55 RUE COMPANS</v>
          </cell>
          <cell r="H490" t="str">
            <v>55 rue Compans</v>
          </cell>
          <cell r="I490">
            <v>75019</v>
          </cell>
          <cell r="J490" t="str">
            <v>PARIS</v>
          </cell>
          <cell r="K490" t="str">
            <v>Lionel BOURDIN / 06 60 30 32 62 / l.bourdin@elogie-siemp.paris</v>
          </cell>
          <cell r="L490" t="str">
            <v xml:space="preserve">BOURENANE Tassadit </v>
          </cell>
          <cell r="M490">
            <v>1</v>
          </cell>
          <cell r="N490">
            <v>1</v>
          </cell>
          <cell r="O490">
            <v>6</v>
          </cell>
          <cell r="P490">
            <v>15</v>
          </cell>
          <cell r="Q490">
            <v>1</v>
          </cell>
          <cell r="R490">
            <v>2</v>
          </cell>
          <cell r="S490" t="str">
            <v>-</v>
          </cell>
        </row>
        <row r="491">
          <cell r="A491">
            <v>8161</v>
          </cell>
          <cell r="B491" t="str">
            <v>Lot 5</v>
          </cell>
          <cell r="C491" t="str">
            <v>CLEAN SERVICES</v>
          </cell>
          <cell r="D491" t="str">
            <v>Mono</v>
          </cell>
          <cell r="E491" t="str">
            <v>DT NORD</v>
          </cell>
          <cell r="F491" t="str">
            <v>Agence 75010-75011</v>
          </cell>
          <cell r="G491" t="str">
            <v>23/27 RUE DE CHABROL</v>
          </cell>
          <cell r="H491" t="str">
            <v>23-27 rue de Chabrol</v>
          </cell>
          <cell r="I491">
            <v>75010</v>
          </cell>
          <cell r="J491" t="str">
            <v>PARIS</v>
          </cell>
          <cell r="K491" t="str">
            <v xml:space="preserve">NAVARRO Hélène                
H.NAVARRO@elogie-siemp.paris  </v>
          </cell>
          <cell r="L491" t="str">
            <v xml:space="preserve">DEREPPER Arnaud               
A.DEREPPER@elogie-siemp.paris </v>
          </cell>
          <cell r="M491">
            <v>2</v>
          </cell>
          <cell r="N491">
            <v>2</v>
          </cell>
          <cell r="O491" t="str">
            <v>2+2</v>
          </cell>
          <cell r="P491">
            <v>8</v>
          </cell>
          <cell r="Q491">
            <v>0</v>
          </cell>
          <cell r="R491">
            <v>2</v>
          </cell>
          <cell r="S491">
            <v>0</v>
          </cell>
        </row>
        <row r="492">
          <cell r="A492">
            <v>8163</v>
          </cell>
          <cell r="B492" t="str">
            <v>Lot 4</v>
          </cell>
          <cell r="C492" t="str">
            <v>SATURNE</v>
          </cell>
          <cell r="D492" t="str">
            <v>Mono</v>
          </cell>
          <cell r="E492" t="str">
            <v>DT NORD</v>
          </cell>
          <cell r="F492" t="str">
            <v>Agence 75017-75018-92</v>
          </cell>
          <cell r="G492" t="str">
            <v>14 RUE MARCADET</v>
          </cell>
          <cell r="H492" t="str">
            <v>14 rue Marcadet</v>
          </cell>
          <cell r="I492">
            <v>75018</v>
          </cell>
          <cell r="J492" t="str">
            <v>PARIS</v>
          </cell>
          <cell r="K492" t="str">
            <v xml:space="preserve">DAIF Nadia                    
N.DAIF@elogie-siemp.paris     </v>
          </cell>
          <cell r="L492" t="str">
            <v xml:space="preserve">CISSE Ousmane                 
o.cisse@elogie-siemp.paris    </v>
          </cell>
          <cell r="M492">
            <v>1</v>
          </cell>
          <cell r="N492">
            <v>1</v>
          </cell>
          <cell r="O492">
            <v>5</v>
          </cell>
          <cell r="P492">
            <v>10</v>
          </cell>
          <cell r="Q492">
            <v>0</v>
          </cell>
          <cell r="R492">
            <v>2</v>
          </cell>
          <cell r="S492">
            <v>0</v>
          </cell>
        </row>
        <row r="493">
          <cell r="A493">
            <v>8164</v>
          </cell>
          <cell r="B493" t="str">
            <v>Lot 4</v>
          </cell>
          <cell r="C493" t="str">
            <v>SATURNE</v>
          </cell>
          <cell r="D493" t="str">
            <v>Mono</v>
          </cell>
          <cell r="E493" t="str">
            <v>DT NORD</v>
          </cell>
          <cell r="F493" t="str">
            <v>Agence 75017-75018-92</v>
          </cell>
          <cell r="G493" t="str">
            <v>13 RUE DOUDEAUVILLE</v>
          </cell>
          <cell r="H493" t="str">
            <v>13 rue Doudeauville</v>
          </cell>
          <cell r="I493">
            <v>75018</v>
          </cell>
          <cell r="J493" t="str">
            <v>PARIS</v>
          </cell>
          <cell r="K493" t="str">
            <v xml:space="preserve">DAIF Nadia                    
N.DAIF@elogie-siemp.paris     </v>
          </cell>
          <cell r="L493" t="str">
            <v xml:space="preserve">CISSE Ousmane                 
o.cisse@elogie-siemp.paris    </v>
          </cell>
          <cell r="M493">
            <v>1</v>
          </cell>
          <cell r="N493">
            <v>1</v>
          </cell>
          <cell r="O493">
            <v>6</v>
          </cell>
          <cell r="P493">
            <v>6</v>
          </cell>
          <cell r="Q493">
            <v>1</v>
          </cell>
          <cell r="R493">
            <v>1</v>
          </cell>
          <cell r="S493">
            <v>0</v>
          </cell>
        </row>
        <row r="494">
          <cell r="A494">
            <v>8165</v>
          </cell>
          <cell r="B494" t="str">
            <v>Lot 5</v>
          </cell>
          <cell r="C494" t="str">
            <v>CLEAN SERVICES</v>
          </cell>
          <cell r="D494" t="str">
            <v>Mono</v>
          </cell>
          <cell r="E494" t="str">
            <v>DT NORD</v>
          </cell>
          <cell r="F494" t="str">
            <v>Agence 75020</v>
          </cell>
          <cell r="G494" t="str">
            <v>142 RUE PELLEPORT</v>
          </cell>
          <cell r="H494" t="str">
            <v>142 rue Pelleport</v>
          </cell>
          <cell r="I494">
            <v>75020</v>
          </cell>
          <cell r="J494" t="str">
            <v>PARIS</v>
          </cell>
          <cell r="K494" t="str">
            <v>-</v>
          </cell>
          <cell r="L494" t="str">
            <v xml:space="preserve">SOUMARÉ Sadio                 
S.SOUMARE@elogie-siemp.paris  </v>
          </cell>
          <cell r="M494">
            <v>1</v>
          </cell>
          <cell r="N494">
            <v>1</v>
          </cell>
          <cell r="O494">
            <v>5</v>
          </cell>
          <cell r="P494">
            <v>7</v>
          </cell>
          <cell r="Q494">
            <v>0</v>
          </cell>
          <cell r="R494">
            <v>2</v>
          </cell>
          <cell r="S494">
            <v>0</v>
          </cell>
        </row>
        <row r="495">
          <cell r="A495">
            <v>8166</v>
          </cell>
          <cell r="B495" t="str">
            <v>Lot 4</v>
          </cell>
          <cell r="C495" t="str">
            <v>SATURNE</v>
          </cell>
          <cell r="D495" t="str">
            <v>Mono</v>
          </cell>
          <cell r="E495" t="str">
            <v>DT NORD</v>
          </cell>
          <cell r="F495" t="str">
            <v>Agence 75017-75018-92</v>
          </cell>
          <cell r="G495" t="str">
            <v>44 RUE MARCADET</v>
          </cell>
          <cell r="H495" t="str">
            <v>44 rue Marcadet</v>
          </cell>
          <cell r="I495">
            <v>75018</v>
          </cell>
          <cell r="J495" t="str">
            <v>PARIS</v>
          </cell>
          <cell r="K495" t="str">
            <v xml:space="preserve">DAIF Nadia                    
N.DAIF@elogie-siemp.paris     </v>
          </cell>
          <cell r="L495" t="str">
            <v xml:space="preserve">CISSE Ousmane                 
o.cisse@elogie-siemp.paris    </v>
          </cell>
          <cell r="M495">
            <v>1</v>
          </cell>
          <cell r="N495">
            <v>1</v>
          </cell>
          <cell r="O495">
            <v>5</v>
          </cell>
          <cell r="P495">
            <v>6</v>
          </cell>
          <cell r="Q495">
            <v>1</v>
          </cell>
          <cell r="R495">
            <v>2</v>
          </cell>
          <cell r="S495">
            <v>0</v>
          </cell>
        </row>
        <row r="496">
          <cell r="A496">
            <v>8167</v>
          </cell>
          <cell r="B496" t="str">
            <v>Lot 5</v>
          </cell>
          <cell r="C496" t="str">
            <v>CLEAN SERVICES</v>
          </cell>
          <cell r="D496" t="str">
            <v>Mono</v>
          </cell>
          <cell r="E496" t="str">
            <v>DT NORD</v>
          </cell>
          <cell r="F496" t="str">
            <v>Agence 75020</v>
          </cell>
          <cell r="G496" t="str">
            <v>36 RUE SAINT FARGEAU</v>
          </cell>
          <cell r="H496" t="str">
            <v>36 rue Saint-Fargeau</v>
          </cell>
          <cell r="I496">
            <v>75020</v>
          </cell>
          <cell r="J496" t="str">
            <v>PARIS</v>
          </cell>
          <cell r="K496" t="str">
            <v xml:space="preserve">ROGER Amandine                
A.ROGER@elogie-siemp.paris    </v>
          </cell>
          <cell r="L496" t="str">
            <v xml:space="preserve">MAMOUNI Mohamed Kaiss         
MK.MAMOUNI@elogie-siemp.paris </v>
          </cell>
          <cell r="M496">
            <v>1</v>
          </cell>
          <cell r="N496">
            <v>1</v>
          </cell>
          <cell r="O496">
            <v>2</v>
          </cell>
          <cell r="P496">
            <v>2</v>
          </cell>
          <cell r="Q496">
            <v>0</v>
          </cell>
          <cell r="R496">
            <v>1</v>
          </cell>
          <cell r="S496">
            <v>0</v>
          </cell>
        </row>
        <row r="497">
          <cell r="A497">
            <v>8168</v>
          </cell>
          <cell r="B497" t="str">
            <v xml:space="preserve">Lot 4 </v>
          </cell>
          <cell r="C497" t="str">
            <v>Régie Passerelles 17</v>
          </cell>
          <cell r="D497" t="str">
            <v>Monopropriété</v>
          </cell>
          <cell r="E497" t="str">
            <v>DT NORD</v>
          </cell>
          <cell r="F497" t="str">
            <v>Agence 17e,18e et Courbevoie</v>
          </cell>
          <cell r="G497" t="str">
            <v>69 RUE DE LA JONQUIERE</v>
          </cell>
          <cell r="H497" t="str">
            <v>69 rue de la Jonquière</v>
          </cell>
          <cell r="I497">
            <v>75017</v>
          </cell>
          <cell r="J497" t="str">
            <v>PARIS</v>
          </cell>
          <cell r="K497" t="str">
            <v>Erika FOURNIER / 06 76 73 67 97 / e.fournier@elogie-siemp.paris</v>
          </cell>
          <cell r="L497" t="str">
            <v xml:space="preserve">HADDAR Ramdane </v>
          </cell>
          <cell r="M497">
            <v>1</v>
          </cell>
          <cell r="N497">
            <v>1</v>
          </cell>
          <cell r="O497">
            <v>3</v>
          </cell>
          <cell r="P497">
            <v>3</v>
          </cell>
          <cell r="Q497" t="str">
            <v>-</v>
          </cell>
          <cell r="R497">
            <v>2</v>
          </cell>
          <cell r="S497" t="str">
            <v>-</v>
          </cell>
        </row>
        <row r="498">
          <cell r="A498">
            <v>8169</v>
          </cell>
          <cell r="B498" t="str">
            <v>Lot 7</v>
          </cell>
          <cell r="C498" t="str">
            <v>Régie 19ème</v>
          </cell>
          <cell r="D498" t="str">
            <v>Monopropriété</v>
          </cell>
          <cell r="E498" t="str">
            <v>DT NORD</v>
          </cell>
          <cell r="F498" t="str">
            <v>Agence 8e,9e,19e</v>
          </cell>
          <cell r="G498" t="str">
            <v>136/138 BOULEVARD DE LA VILLETTE</v>
          </cell>
          <cell r="H498" t="str">
            <v>136-138 boulevard de la Villette</v>
          </cell>
          <cell r="I498">
            <v>75019</v>
          </cell>
          <cell r="J498" t="str">
            <v>PARIS</v>
          </cell>
          <cell r="K498" t="str">
            <v xml:space="preserve">ND </v>
          </cell>
          <cell r="L498" t="str">
            <v xml:space="preserve">OTTROH Illet Chantal </v>
          </cell>
          <cell r="M498">
            <v>1</v>
          </cell>
          <cell r="N498">
            <v>1</v>
          </cell>
          <cell r="O498">
            <v>5</v>
          </cell>
          <cell r="P498">
            <v>7</v>
          </cell>
          <cell r="Q498" t="str">
            <v>-</v>
          </cell>
          <cell r="R498">
            <v>1</v>
          </cell>
          <cell r="S498" t="str">
            <v>-</v>
          </cell>
        </row>
        <row r="499">
          <cell r="A499">
            <v>8171</v>
          </cell>
          <cell r="B499" t="str">
            <v>Lot 6</v>
          </cell>
          <cell r="C499" t="str">
            <v>Régie Téla 13</v>
          </cell>
          <cell r="D499" t="str">
            <v>Monopropriété</v>
          </cell>
          <cell r="E499" t="str">
            <v>DT SUD</v>
          </cell>
          <cell r="F499" t="str">
            <v>Agence Paris 13</v>
          </cell>
          <cell r="G499" t="str">
            <v>8 rue du Docteur Laurent</v>
          </cell>
          <cell r="H499" t="str">
            <v>8 rue du Docteur Laurent</v>
          </cell>
          <cell r="I499">
            <v>75013</v>
          </cell>
          <cell r="J499" t="str">
            <v>PARIS</v>
          </cell>
          <cell r="K499" t="str">
            <v>Quentin GOBERT / 06 71 92 34 38 / q.gobert@elogie-siemp.paris</v>
          </cell>
          <cell r="L499" t="str">
            <v xml:space="preserve">MATIGOT Mickaël </v>
          </cell>
          <cell r="M499">
            <v>1</v>
          </cell>
          <cell r="N499">
            <v>1</v>
          </cell>
          <cell r="O499">
            <v>3</v>
          </cell>
          <cell r="P499">
            <v>9</v>
          </cell>
          <cell r="Q499" t="str">
            <v>-</v>
          </cell>
          <cell r="R499">
            <v>2</v>
          </cell>
          <cell r="S499" t="str">
            <v>-</v>
          </cell>
        </row>
        <row r="500">
          <cell r="A500">
            <v>8172</v>
          </cell>
          <cell r="B500" t="str">
            <v>Lot 5</v>
          </cell>
          <cell r="C500" t="str">
            <v>CLEAN SERVICES</v>
          </cell>
          <cell r="D500" t="str">
            <v>Mono</v>
          </cell>
          <cell r="E500" t="str">
            <v>DT NORD</v>
          </cell>
          <cell r="F500" t="str">
            <v>Agence 75010-75011</v>
          </cell>
          <cell r="G500" t="str">
            <v>3 IMPASSE DES PRIMEVERES</v>
          </cell>
          <cell r="H500" t="str">
            <v>3 impasse des primeveres</v>
          </cell>
          <cell r="I500">
            <v>75011</v>
          </cell>
          <cell r="J500" t="str">
            <v>PARIS</v>
          </cell>
          <cell r="K500" t="str">
            <v xml:space="preserve">BOUCHER Franck                
F.BOUCHER@elogie-siemp.paris  </v>
          </cell>
          <cell r="L500" t="str">
            <v>CHAIBEDRAA-TANI Mohamed       
M.CHAIBEDRAA-TANI@elogie-siemp</v>
          </cell>
          <cell r="M500">
            <v>1</v>
          </cell>
          <cell r="N500">
            <v>1</v>
          </cell>
          <cell r="O500">
            <v>3</v>
          </cell>
          <cell r="P500">
            <v>3</v>
          </cell>
          <cell r="Q500">
            <v>0</v>
          </cell>
          <cell r="R500">
            <v>2</v>
          </cell>
          <cell r="S500">
            <v>0</v>
          </cell>
        </row>
        <row r="501">
          <cell r="A501">
            <v>8173</v>
          </cell>
          <cell r="B501" t="str">
            <v>Lot 4</v>
          </cell>
          <cell r="C501" t="str">
            <v>SATURNE</v>
          </cell>
          <cell r="D501" t="str">
            <v>Mono</v>
          </cell>
          <cell r="E501" t="str">
            <v>DT NORD</v>
          </cell>
          <cell r="F501" t="str">
            <v>Agence 75017-75018-92</v>
          </cell>
          <cell r="G501" t="str">
            <v>7 IMPASSE ALEXANDRE LECUYER</v>
          </cell>
          <cell r="H501" t="str">
            <v>7 impasse Alexandre Lecuyer</v>
          </cell>
          <cell r="I501">
            <v>75018</v>
          </cell>
          <cell r="J501" t="str">
            <v>PARIS</v>
          </cell>
          <cell r="K501" t="str">
            <v xml:space="preserve">REMERAND Emilie               
E.REMERAND@elogie-siemp.paris </v>
          </cell>
          <cell r="L501" t="str">
            <v xml:space="preserve">CAMARA Ciré                   
c.camara@elogie-siemp.paris   </v>
          </cell>
          <cell r="M501">
            <v>1</v>
          </cell>
          <cell r="N501">
            <v>1</v>
          </cell>
          <cell r="O501">
            <v>3</v>
          </cell>
          <cell r="P501">
            <v>5</v>
          </cell>
          <cell r="Q501">
            <v>0</v>
          </cell>
          <cell r="R501">
            <v>2</v>
          </cell>
          <cell r="S501">
            <v>0</v>
          </cell>
        </row>
        <row r="502">
          <cell r="A502">
            <v>8175</v>
          </cell>
          <cell r="B502" t="str">
            <v xml:space="preserve">Lot 5 </v>
          </cell>
          <cell r="C502" t="str">
            <v>Régie Fontaine au Roi</v>
          </cell>
          <cell r="D502" t="str">
            <v>Monopropriété</v>
          </cell>
          <cell r="E502" t="str">
            <v>DT NORD</v>
          </cell>
          <cell r="F502" t="str">
            <v>Agence 10e,11e</v>
          </cell>
          <cell r="G502" t="str">
            <v>86 RUE OBERKAMPF</v>
          </cell>
          <cell r="H502" t="str">
            <v>86 rue Oberkampf</v>
          </cell>
          <cell r="I502">
            <v>75011</v>
          </cell>
          <cell r="J502" t="str">
            <v>PARIS</v>
          </cell>
          <cell r="K502" t="str">
            <v>Franck BOUCHER / 06 63 27 25 95 / f.boucher@elogie-siemp.paris</v>
          </cell>
          <cell r="L502" t="str">
            <v xml:space="preserve">CHAIBEDRAA-TANI Siham </v>
          </cell>
          <cell r="M502">
            <v>1</v>
          </cell>
          <cell r="N502">
            <v>1</v>
          </cell>
          <cell r="O502">
            <v>3</v>
          </cell>
          <cell r="P502">
            <v>3</v>
          </cell>
          <cell r="Q502" t="str">
            <v>-</v>
          </cell>
          <cell r="R502">
            <v>2</v>
          </cell>
          <cell r="S502" t="str">
            <v>-</v>
          </cell>
        </row>
        <row r="503">
          <cell r="A503">
            <v>8177</v>
          </cell>
          <cell r="B503" t="str">
            <v>Lot 4</v>
          </cell>
          <cell r="C503" t="str">
            <v>SATURNE</v>
          </cell>
          <cell r="D503" t="str">
            <v>Mono</v>
          </cell>
          <cell r="E503" t="str">
            <v>DT NORD</v>
          </cell>
          <cell r="F503" t="str">
            <v>Agence 75017-75018-92</v>
          </cell>
          <cell r="G503" t="str">
            <v>18 RUE MARX DORMOY</v>
          </cell>
          <cell r="H503" t="str">
            <v>18 rue Marx Dormoy</v>
          </cell>
          <cell r="I503">
            <v>75018</v>
          </cell>
          <cell r="J503" t="str">
            <v>PARIS</v>
          </cell>
          <cell r="K503" t="str">
            <v xml:space="preserve">DAIF Nadia                    
N.DAIF@elogie-siemp.paris     </v>
          </cell>
          <cell r="L503" t="str">
            <v xml:space="preserve">CISSE Ousmane                 
o.cisse@elogie-siemp.paris    </v>
          </cell>
          <cell r="M503">
            <v>1</v>
          </cell>
          <cell r="N503">
            <v>1</v>
          </cell>
          <cell r="O503">
            <v>4</v>
          </cell>
          <cell r="P503">
            <v>7</v>
          </cell>
          <cell r="Q503">
            <v>1</v>
          </cell>
          <cell r="R503">
            <v>2</v>
          </cell>
          <cell r="S503">
            <v>0</v>
          </cell>
        </row>
        <row r="504">
          <cell r="A504">
            <v>8178</v>
          </cell>
          <cell r="B504" t="str">
            <v>Lot 7</v>
          </cell>
          <cell r="C504" t="str">
            <v>LSR</v>
          </cell>
          <cell r="D504" t="str">
            <v>Mono</v>
          </cell>
          <cell r="E504" t="str">
            <v>DT SUD</v>
          </cell>
          <cell r="F504" t="str">
            <v>Agence 75005-75012</v>
          </cell>
          <cell r="G504" t="str">
            <v>68 AV DU GENERAL MICHEL BIZOT</v>
          </cell>
          <cell r="H504" t="str">
            <v>68 avenue du Général Michel Bizot</v>
          </cell>
          <cell r="I504">
            <v>75012</v>
          </cell>
          <cell r="J504" t="str">
            <v>PARIS</v>
          </cell>
          <cell r="K504" t="str">
            <v xml:space="preserve">LOISON Stève                  
S.LOISON@elogie-siemp.paris   </v>
          </cell>
          <cell r="L504" t="str">
            <v xml:space="preserve">SOUMARÉ Mamadou               
M.SOUMARE@elogie-siemp.paris  </v>
          </cell>
          <cell r="M504">
            <v>2</v>
          </cell>
          <cell r="N504">
            <v>2</v>
          </cell>
          <cell r="O504" t="str">
            <v>5+2</v>
          </cell>
          <cell r="P504">
            <v>18</v>
          </cell>
          <cell r="Q504">
            <v>1</v>
          </cell>
          <cell r="R504">
            <v>2</v>
          </cell>
          <cell r="S504">
            <v>14</v>
          </cell>
        </row>
        <row r="505">
          <cell r="A505">
            <v>8179</v>
          </cell>
          <cell r="B505" t="str">
            <v>Lot 7</v>
          </cell>
          <cell r="C505" t="str">
            <v>LSR</v>
          </cell>
          <cell r="D505" t="str">
            <v>Mono</v>
          </cell>
          <cell r="E505" t="str">
            <v>DT SUD</v>
          </cell>
          <cell r="F505" t="str">
            <v>Agence 75013</v>
          </cell>
          <cell r="G505" t="str">
            <v>31-33 RUE DE LA GLACIERE</v>
          </cell>
          <cell r="H505" t="str">
            <v>31-33 rue de la Glacière</v>
          </cell>
          <cell r="I505">
            <v>75013</v>
          </cell>
          <cell r="J505" t="str">
            <v>PARIS</v>
          </cell>
          <cell r="K505" t="str">
            <v xml:space="preserve">LEGRAND Pascal                
P.LEGRAND@elogie-siemp.paris  </v>
          </cell>
          <cell r="L505" t="str">
            <v xml:space="preserve">STEPPE Carine                 
C.STEPPE@elogie-siemp.paris   </v>
          </cell>
          <cell r="M505">
            <v>2</v>
          </cell>
          <cell r="N505">
            <v>1</v>
          </cell>
          <cell r="O505" t="str">
            <v>7+1</v>
          </cell>
          <cell r="P505">
            <v>14</v>
          </cell>
          <cell r="Q505">
            <v>1</v>
          </cell>
          <cell r="R505">
            <v>2</v>
          </cell>
          <cell r="S505">
            <v>1</v>
          </cell>
        </row>
        <row r="506">
          <cell r="A506">
            <v>8180</v>
          </cell>
          <cell r="B506" t="str">
            <v>Lot 4</v>
          </cell>
          <cell r="C506" t="str">
            <v>SATURNE</v>
          </cell>
          <cell r="D506" t="str">
            <v>Mono</v>
          </cell>
          <cell r="E506" t="str">
            <v>DT NORD</v>
          </cell>
          <cell r="F506" t="str">
            <v>Agence 75017-75018-92</v>
          </cell>
          <cell r="G506" t="str">
            <v>26 RUE D'ORAN</v>
          </cell>
          <cell r="H506" t="str">
            <v>26 rue d'oran</v>
          </cell>
          <cell r="I506">
            <v>75018</v>
          </cell>
          <cell r="J506" t="str">
            <v>PARIS</v>
          </cell>
          <cell r="K506" t="str">
            <v xml:space="preserve">DAIF Nadia                    
N.DAIF@elogie-siemp.paris     </v>
          </cell>
          <cell r="L506" t="str">
            <v>ROBILLART Philippe            
P.ROBILLART@elogie-siemp.paris</v>
          </cell>
          <cell r="M506">
            <v>1</v>
          </cell>
          <cell r="N506">
            <v>1</v>
          </cell>
          <cell r="O506">
            <v>2</v>
          </cell>
          <cell r="P506">
            <v>3</v>
          </cell>
          <cell r="Q506">
            <v>0</v>
          </cell>
          <cell r="R506">
            <v>2</v>
          </cell>
          <cell r="S506">
            <v>0</v>
          </cell>
        </row>
        <row r="507">
          <cell r="A507">
            <v>8181</v>
          </cell>
          <cell r="B507" t="str">
            <v>Lot 4</v>
          </cell>
          <cell r="C507" t="str">
            <v>SATURNE</v>
          </cell>
          <cell r="D507" t="str">
            <v>Mono</v>
          </cell>
          <cell r="E507" t="str">
            <v>DT NORD</v>
          </cell>
          <cell r="F507" t="str">
            <v>Agence 75017-75018-92</v>
          </cell>
          <cell r="G507" t="str">
            <v>92 RUE CHAMPIONNET</v>
          </cell>
          <cell r="H507" t="str">
            <v>92 rue Championnet // 5-7 passage Penel</v>
          </cell>
          <cell r="I507">
            <v>75018</v>
          </cell>
          <cell r="J507" t="str">
            <v>PARIS</v>
          </cell>
          <cell r="K507" t="str">
            <v xml:space="preserve">REMERAND Emilie               
E.REMERAND@elogie-siemp.paris </v>
          </cell>
          <cell r="L507" t="str">
            <v>BENGUESMIA CHADLY Tahar       
T.BENGUESMIA-CHADLY@elogie-sie</v>
          </cell>
          <cell r="M507">
            <v>1</v>
          </cell>
          <cell r="N507">
            <v>2</v>
          </cell>
          <cell r="O507">
            <v>3</v>
          </cell>
          <cell r="P507">
            <v>11</v>
          </cell>
          <cell r="Q507">
            <v>0</v>
          </cell>
          <cell r="R507">
            <v>2</v>
          </cell>
          <cell r="S507">
            <v>0</v>
          </cell>
        </row>
        <row r="508">
          <cell r="A508">
            <v>8182</v>
          </cell>
          <cell r="B508" t="str">
            <v xml:space="preserve">Lot 9 </v>
          </cell>
          <cell r="C508" t="str">
            <v>Régie Papilles et papillons</v>
          </cell>
          <cell r="D508" t="str">
            <v>Monopropriété</v>
          </cell>
          <cell r="E508" t="str">
            <v>DT NORD</v>
          </cell>
          <cell r="F508" t="str">
            <v>Agence Paris 20</v>
          </cell>
          <cell r="G508" t="str">
            <v>42-46 rue du Surmelin</v>
          </cell>
          <cell r="H508" t="str">
            <v>42-46 rue du Surmelin</v>
          </cell>
          <cell r="I508">
            <v>75020</v>
          </cell>
          <cell r="J508" t="str">
            <v>PARIS</v>
          </cell>
          <cell r="K508" t="str">
            <v>Emilie REMERAND / 06 87 33 46 13 / e.remerand@elogie-siemp.paris</v>
          </cell>
          <cell r="L508" t="str">
            <v xml:space="preserve">MAMOUNI Mohamed Kaiss </v>
          </cell>
          <cell r="M508">
            <v>1</v>
          </cell>
          <cell r="N508">
            <v>1</v>
          </cell>
          <cell r="O508">
            <v>5</v>
          </cell>
          <cell r="P508">
            <v>19</v>
          </cell>
          <cell r="Q508">
            <v>1</v>
          </cell>
          <cell r="R508">
            <v>2</v>
          </cell>
          <cell r="S508">
            <v>20</v>
          </cell>
        </row>
        <row r="509">
          <cell r="A509">
            <v>8184</v>
          </cell>
          <cell r="B509" t="str">
            <v>Lot 4</v>
          </cell>
          <cell r="C509" t="str">
            <v>SATURNE</v>
          </cell>
          <cell r="D509" t="str">
            <v>Mono</v>
          </cell>
          <cell r="E509" t="str">
            <v>DT NORD</v>
          </cell>
          <cell r="F509" t="str">
            <v>Agence 75017-75018-92</v>
          </cell>
          <cell r="G509" t="str">
            <v>36 RUE DE LA CHARBONNIERE</v>
          </cell>
          <cell r="H509" t="str">
            <v>36 rue de la Charbonnière</v>
          </cell>
          <cell r="I509">
            <v>75018</v>
          </cell>
          <cell r="J509" t="str">
            <v>PARIS</v>
          </cell>
          <cell r="K509" t="str">
            <v xml:space="preserve">DAIF Nadia                    
N.DAIF@elogie-siemp.paris     </v>
          </cell>
          <cell r="L509" t="str">
            <v xml:space="preserve">LE LUYER Cécile               
C.LE-LUYER@elogie-siemp.paris </v>
          </cell>
          <cell r="M509">
            <v>2</v>
          </cell>
          <cell r="N509">
            <v>1</v>
          </cell>
          <cell r="O509" t="str">
            <v>6+2</v>
          </cell>
          <cell r="P509">
            <v>17</v>
          </cell>
          <cell r="Q509">
            <v>1</v>
          </cell>
          <cell r="R509">
            <v>2</v>
          </cell>
          <cell r="S509">
            <v>15</v>
          </cell>
        </row>
        <row r="510">
          <cell r="A510">
            <v>8185</v>
          </cell>
          <cell r="B510" t="str">
            <v>Lot 7</v>
          </cell>
          <cell r="C510" t="str">
            <v>LSR</v>
          </cell>
          <cell r="D510" t="str">
            <v>Mono</v>
          </cell>
          <cell r="E510" t="str">
            <v>DT SUD</v>
          </cell>
          <cell r="F510" t="str">
            <v>Agence 75013</v>
          </cell>
          <cell r="G510" t="str">
            <v>25-27 RUE DU PÈRE GUERIN</v>
          </cell>
          <cell r="H510" t="str">
            <v>20 rue Paulin Méry // 25-27 rue Père Guérin</v>
          </cell>
          <cell r="I510">
            <v>75013</v>
          </cell>
          <cell r="J510" t="str">
            <v>PARIS</v>
          </cell>
          <cell r="K510" t="str">
            <v xml:space="preserve">LEGRAND Pascal                
P.LEGRAND@elogie-siemp.paris  </v>
          </cell>
          <cell r="L510" t="str">
            <v>COSTENOBLE Pascal             
P.COSTENOBLE@elogie-siemp.pari</v>
          </cell>
          <cell r="M510">
            <v>1</v>
          </cell>
          <cell r="N510">
            <v>1</v>
          </cell>
          <cell r="O510">
            <v>3</v>
          </cell>
          <cell r="P510">
            <v>5</v>
          </cell>
          <cell r="Q510">
            <v>0</v>
          </cell>
          <cell r="R510">
            <v>1</v>
          </cell>
          <cell r="S510">
            <v>0</v>
          </cell>
        </row>
        <row r="511">
          <cell r="A511">
            <v>8186</v>
          </cell>
          <cell r="B511" t="str">
            <v>Lot 3</v>
          </cell>
          <cell r="C511" t="str">
            <v>LA RATIONNELLE</v>
          </cell>
          <cell r="D511" t="str">
            <v>Mono</v>
          </cell>
          <cell r="E511" t="str">
            <v>DT SUD</v>
          </cell>
          <cell r="F511" t="str">
            <v>Agence 91-94</v>
          </cell>
          <cell r="G511" t="str">
            <v>ATHIS2 CITÉ JEUNES</v>
          </cell>
          <cell r="H511" t="str">
            <v>25 bis-27 rue Clos Nollet // 28-28 bis rue Clos Nollet</v>
          </cell>
          <cell r="I511">
            <v>91200</v>
          </cell>
          <cell r="J511" t="str">
            <v>ATHIS MONS</v>
          </cell>
          <cell r="K511" t="str">
            <v xml:space="preserve">OBERTO Alisson                
A.OBERTO@elogie-siemp.paris   </v>
          </cell>
          <cell r="L511" t="str">
            <v xml:space="preserve">GHELLAB Mahieddine            
M.GHELLAB@elogie-siemp.paris  </v>
          </cell>
          <cell r="M511">
            <v>0</v>
          </cell>
          <cell r="N511">
            <v>0</v>
          </cell>
          <cell r="O511">
            <v>0</v>
          </cell>
          <cell r="P511">
            <v>21</v>
          </cell>
          <cell r="Q511">
            <v>0</v>
          </cell>
          <cell r="R511">
            <v>0</v>
          </cell>
          <cell r="S511">
            <v>0</v>
          </cell>
        </row>
        <row r="512">
          <cell r="A512">
            <v>8187</v>
          </cell>
          <cell r="B512" t="str">
            <v>Lot 7</v>
          </cell>
          <cell r="C512" t="str">
            <v>Régie 19ème</v>
          </cell>
          <cell r="D512" t="str">
            <v>Monopropriété</v>
          </cell>
          <cell r="E512" t="str">
            <v>DT NORD</v>
          </cell>
          <cell r="F512" t="str">
            <v>Agence 8e,9e,19e</v>
          </cell>
          <cell r="G512" t="str">
            <v>48 RUE DE LA VILLETTE</v>
          </cell>
          <cell r="H512" t="str">
            <v>48 rue de la Villette</v>
          </cell>
          <cell r="I512">
            <v>75019</v>
          </cell>
          <cell r="J512" t="str">
            <v>PARIS</v>
          </cell>
          <cell r="K512" t="str">
            <v>Liliane PEREIRA / 06 30 62 02 23 / l.pereira@elogie-siemp.paris</v>
          </cell>
          <cell r="L512" t="str">
            <v xml:space="preserve">BOURENANE Tassadit </v>
          </cell>
          <cell r="M512">
            <v>1</v>
          </cell>
          <cell r="N512">
            <v>2</v>
          </cell>
          <cell r="O512">
            <v>2</v>
          </cell>
          <cell r="P512">
            <v>3</v>
          </cell>
          <cell r="Q512" t="str">
            <v>-</v>
          </cell>
          <cell r="R512">
            <v>2</v>
          </cell>
          <cell r="S512" t="str">
            <v>-</v>
          </cell>
        </row>
        <row r="513">
          <cell r="A513">
            <v>8188</v>
          </cell>
          <cell r="B513" t="str">
            <v>Lot 4</v>
          </cell>
          <cell r="C513" t="str">
            <v>SATURNE</v>
          </cell>
          <cell r="D513" t="str">
            <v>Mono</v>
          </cell>
          <cell r="E513" t="str">
            <v>DT NORD</v>
          </cell>
          <cell r="F513" t="str">
            <v>Agence 75017-75018-92</v>
          </cell>
          <cell r="G513" t="str">
            <v>9/15 RUE D'AUBERVILLIERS</v>
          </cell>
          <cell r="H513" t="str">
            <v>9-15 rue d'Aubervilliers</v>
          </cell>
          <cell r="I513">
            <v>75018</v>
          </cell>
          <cell r="J513" t="str">
            <v>PARIS</v>
          </cell>
          <cell r="K513" t="str">
            <v xml:space="preserve">REMERAND Emilie               
E.REMERAND@elogie-siemp.paris </v>
          </cell>
          <cell r="L513" t="str">
            <v xml:space="preserve">BELKADI Meziane               
M.BELKADI@elogie-siemp.paris  </v>
          </cell>
          <cell r="M513">
            <v>3</v>
          </cell>
          <cell r="N513">
            <v>3</v>
          </cell>
          <cell r="O513" t="str">
            <v>5+3+2</v>
          </cell>
          <cell r="P513">
            <v>22</v>
          </cell>
          <cell r="Q513">
            <v>1</v>
          </cell>
          <cell r="R513">
            <v>3</v>
          </cell>
          <cell r="S513">
            <v>72</v>
          </cell>
        </row>
        <row r="514">
          <cell r="A514">
            <v>8196</v>
          </cell>
          <cell r="B514" t="str">
            <v>Lot 4</v>
          </cell>
          <cell r="C514" t="str">
            <v>SATURNE</v>
          </cell>
          <cell r="D514" t="str">
            <v>Mono</v>
          </cell>
          <cell r="E514" t="str">
            <v>DT NORD</v>
          </cell>
          <cell r="F514" t="str">
            <v>Agence 75017-75018-92</v>
          </cell>
          <cell r="G514" t="str">
            <v>18 RUE CAILLIE</v>
          </cell>
          <cell r="H514" t="str">
            <v>18 rue Caillie</v>
          </cell>
          <cell r="I514">
            <v>75018</v>
          </cell>
          <cell r="J514" t="str">
            <v>PARIS</v>
          </cell>
          <cell r="K514" t="str">
            <v xml:space="preserve">REMERAND Emilie               
E.REMERAND@elogie-siemp.paris </v>
          </cell>
          <cell r="L514" t="str">
            <v xml:space="preserve">BELKADI Meziane               
M.BELKADI@elogie-siemp.paris  </v>
          </cell>
          <cell r="M514">
            <v>1</v>
          </cell>
          <cell r="N514">
            <v>1</v>
          </cell>
          <cell r="O514">
            <v>4</v>
          </cell>
          <cell r="P514">
            <v>8</v>
          </cell>
          <cell r="Q514">
            <v>1</v>
          </cell>
          <cell r="R514">
            <v>2</v>
          </cell>
          <cell r="S514">
            <v>0</v>
          </cell>
        </row>
        <row r="515">
          <cell r="A515">
            <v>8202</v>
          </cell>
          <cell r="B515" t="str">
            <v xml:space="preserve">Lot 5 </v>
          </cell>
          <cell r="C515" t="str">
            <v>Régie Fontaine au Roi</v>
          </cell>
          <cell r="D515" t="str">
            <v>Monopropriété</v>
          </cell>
          <cell r="E515" t="str">
            <v>DT NORD</v>
          </cell>
          <cell r="F515" t="str">
            <v>Agence 10e,11e</v>
          </cell>
          <cell r="G515" t="str">
            <v>4 rue MORET</v>
          </cell>
          <cell r="H515" t="str">
            <v>4 rue Moret</v>
          </cell>
          <cell r="I515">
            <v>75011</v>
          </cell>
          <cell r="J515" t="str">
            <v>PARIS</v>
          </cell>
          <cell r="K515" t="str">
            <v>Franck BOUCHER / 06 63 27 25 95 / f.boucher@elogie-siemp.paris</v>
          </cell>
          <cell r="L515" t="str">
            <v xml:space="preserve">CHAIBEDRAA-TANI Siham </v>
          </cell>
          <cell r="M515">
            <v>1</v>
          </cell>
          <cell r="N515">
            <v>1</v>
          </cell>
          <cell r="O515">
            <v>5</v>
          </cell>
          <cell r="P515">
            <v>10</v>
          </cell>
          <cell r="Q515">
            <v>1</v>
          </cell>
          <cell r="R515">
            <v>2</v>
          </cell>
          <cell r="S515" t="str">
            <v>-</v>
          </cell>
        </row>
        <row r="516">
          <cell r="A516">
            <v>8203</v>
          </cell>
          <cell r="B516" t="str">
            <v xml:space="preserve">Lot 5 </v>
          </cell>
          <cell r="C516" t="str">
            <v>Régie Fontaine au Roi</v>
          </cell>
          <cell r="D516" t="str">
            <v>Monopropriété</v>
          </cell>
          <cell r="E516" t="str">
            <v>DT NORD</v>
          </cell>
          <cell r="F516" t="str">
            <v>Agence 10e,11e</v>
          </cell>
          <cell r="G516" t="str">
            <v>6 IMPASSE DAUNAY</v>
          </cell>
          <cell r="H516" t="str">
            <v>6 impasse Daunay</v>
          </cell>
          <cell r="I516">
            <v>75011</v>
          </cell>
          <cell r="J516" t="str">
            <v>PARIS</v>
          </cell>
          <cell r="K516" t="str">
            <v>Franck BOUCHER / 06 63 27 25 95 / f.boucher@elogie-siemp.paris</v>
          </cell>
          <cell r="L516" t="str">
            <v xml:space="preserve">DEPARETERE Philippe </v>
          </cell>
          <cell r="M516">
            <v>1</v>
          </cell>
          <cell r="N516">
            <v>1</v>
          </cell>
          <cell r="O516">
            <v>3</v>
          </cell>
          <cell r="P516">
            <v>8</v>
          </cell>
          <cell r="Q516" t="str">
            <v>-</v>
          </cell>
          <cell r="R516">
            <v>2</v>
          </cell>
          <cell r="S516" t="str">
            <v>-</v>
          </cell>
        </row>
        <row r="517">
          <cell r="A517">
            <v>8204</v>
          </cell>
          <cell r="B517" t="str">
            <v xml:space="preserve">Lot 5 </v>
          </cell>
          <cell r="C517" t="str">
            <v>Régie Fontaine au Roi</v>
          </cell>
          <cell r="D517" t="str">
            <v>Monopropriété</v>
          </cell>
          <cell r="E517" t="str">
            <v>DT NORD</v>
          </cell>
          <cell r="F517" t="str">
            <v>Agence 10e,11e</v>
          </cell>
          <cell r="G517" t="str">
            <v>3 CITE JOLY</v>
          </cell>
          <cell r="H517" t="str">
            <v>3 cité Joly</v>
          </cell>
          <cell r="I517">
            <v>75011</v>
          </cell>
          <cell r="J517" t="str">
            <v>PARIS</v>
          </cell>
          <cell r="K517" t="str">
            <v>Franck BOUCHER / 06 63 27 25 95 / f.boucher@elogie-siemp.paris</v>
          </cell>
          <cell r="L517" t="str">
            <v xml:space="preserve">DEPARETERE Philippe </v>
          </cell>
          <cell r="M517">
            <v>1</v>
          </cell>
          <cell r="N517">
            <v>1</v>
          </cell>
          <cell r="O517">
            <v>6</v>
          </cell>
          <cell r="P517">
            <v>9</v>
          </cell>
          <cell r="Q517">
            <v>1</v>
          </cell>
          <cell r="R517">
            <v>2</v>
          </cell>
          <cell r="S517" t="str">
            <v>-</v>
          </cell>
        </row>
        <row r="518">
          <cell r="A518">
            <v>8205</v>
          </cell>
          <cell r="B518" t="str">
            <v>Lot 5</v>
          </cell>
          <cell r="C518" t="str">
            <v>CLEAN SERVICES</v>
          </cell>
          <cell r="D518" t="str">
            <v>Mono</v>
          </cell>
          <cell r="E518" t="str">
            <v>DT NORD</v>
          </cell>
          <cell r="F518" t="str">
            <v>Agence 75010-75011</v>
          </cell>
          <cell r="G518" t="str">
            <v>3 RUE JEAN &amp; MARIE MOINON</v>
          </cell>
          <cell r="H518" t="str">
            <v>3 rue Jean &amp; Marie Moinon</v>
          </cell>
          <cell r="I518">
            <v>75010</v>
          </cell>
          <cell r="J518" t="str">
            <v>PARIS</v>
          </cell>
          <cell r="K518" t="str">
            <v xml:space="preserve">NAVARRO Hélène                
H.NAVARRO@elogie-siemp.paris  </v>
          </cell>
          <cell r="L518" t="str">
            <v>BEN MAMAR Moussa              
M.BEN-MAMAR@elogie-siemp.paris</v>
          </cell>
          <cell r="M518">
            <v>1</v>
          </cell>
          <cell r="N518">
            <v>1</v>
          </cell>
          <cell r="O518">
            <v>4</v>
          </cell>
          <cell r="P518">
            <v>15</v>
          </cell>
          <cell r="Q518">
            <v>1</v>
          </cell>
          <cell r="R518">
            <v>1</v>
          </cell>
          <cell r="S518">
            <v>0</v>
          </cell>
        </row>
        <row r="519">
          <cell r="A519">
            <v>8206</v>
          </cell>
          <cell r="B519" t="str">
            <v>Lot 5</v>
          </cell>
          <cell r="C519" t="str">
            <v>CLEAN SERVICES</v>
          </cell>
          <cell r="D519" t="str">
            <v>Mono</v>
          </cell>
          <cell r="E519" t="str">
            <v>DT NORD</v>
          </cell>
          <cell r="F519" t="str">
            <v>Agence 75020</v>
          </cell>
          <cell r="G519" t="str">
            <v>266 RUE DE BELLEVILLE</v>
          </cell>
          <cell r="H519" t="str">
            <v>266 rue de  Belleville</v>
          </cell>
          <cell r="I519">
            <v>75020</v>
          </cell>
          <cell r="J519" t="str">
            <v>PARIS</v>
          </cell>
          <cell r="K519" t="str">
            <v>-</v>
          </cell>
          <cell r="L519" t="str">
            <v xml:space="preserve">SOUMARÉ Sadio                 
S.SOUMARE@elogie-siemp.paris  </v>
          </cell>
          <cell r="M519">
            <v>2</v>
          </cell>
          <cell r="N519">
            <v>1</v>
          </cell>
          <cell r="O519" t="str">
            <v>6+5</v>
          </cell>
          <cell r="P519">
            <v>18</v>
          </cell>
          <cell r="Q519">
            <v>0</v>
          </cell>
          <cell r="R519">
            <v>2</v>
          </cell>
          <cell r="S519">
            <v>0</v>
          </cell>
        </row>
        <row r="520">
          <cell r="A520">
            <v>8207</v>
          </cell>
          <cell r="B520" t="str">
            <v>Lot 4</v>
          </cell>
          <cell r="C520" t="str">
            <v>SATURNE</v>
          </cell>
          <cell r="D520" t="str">
            <v>Mono</v>
          </cell>
          <cell r="E520" t="str">
            <v>DT NORD</v>
          </cell>
          <cell r="F520" t="str">
            <v>Agence 75017-75018-92</v>
          </cell>
          <cell r="G520" t="str">
            <v>10 PASSAGE CHAMPIONNET</v>
          </cell>
          <cell r="H520" t="str">
            <v>10 passage Championnet</v>
          </cell>
          <cell r="I520">
            <v>75018</v>
          </cell>
          <cell r="J520" t="str">
            <v>PARIS</v>
          </cell>
          <cell r="K520" t="str">
            <v xml:space="preserve">REMERAND Emilie               
E.REMERAND@elogie-siemp.paris </v>
          </cell>
          <cell r="L520" t="str">
            <v>BENGUESMIA CHADLY Tahar       
T.BENGUESMIA-CHADLY@elogie-sie</v>
          </cell>
          <cell r="M520">
            <v>1</v>
          </cell>
          <cell r="N520">
            <v>1</v>
          </cell>
          <cell r="O520">
            <v>3</v>
          </cell>
          <cell r="P520">
            <v>8</v>
          </cell>
          <cell r="Q520">
            <v>0</v>
          </cell>
          <cell r="R520">
            <v>2</v>
          </cell>
          <cell r="S520">
            <v>0</v>
          </cell>
        </row>
        <row r="521">
          <cell r="A521">
            <v>8208</v>
          </cell>
          <cell r="B521" t="str">
            <v>Lot 4</v>
          </cell>
          <cell r="C521" t="str">
            <v>SATURNE</v>
          </cell>
          <cell r="D521" t="str">
            <v>Mono</v>
          </cell>
          <cell r="E521" t="str">
            <v>DT NORD</v>
          </cell>
          <cell r="F521" t="str">
            <v>Agence 75017-75018-92</v>
          </cell>
          <cell r="G521" t="str">
            <v>9 PASSAGE DUHESME</v>
          </cell>
          <cell r="H521" t="str">
            <v>9 passage Duhesme</v>
          </cell>
          <cell r="I521">
            <v>75018</v>
          </cell>
          <cell r="J521" t="str">
            <v>PARIS</v>
          </cell>
          <cell r="K521" t="str">
            <v xml:space="preserve">REMERAND Emilie               
E.REMERAND@elogie-siemp.paris </v>
          </cell>
          <cell r="L521" t="str">
            <v>BENGUESMIA CHADLY Tahar       
T.BENGUESMIA-CHADLY@elogie-sie</v>
          </cell>
          <cell r="M521">
            <v>1</v>
          </cell>
          <cell r="N521">
            <v>1</v>
          </cell>
          <cell r="O521">
            <v>1</v>
          </cell>
          <cell r="P521">
            <v>3</v>
          </cell>
          <cell r="Q521">
            <v>0</v>
          </cell>
          <cell r="R521">
            <v>2</v>
          </cell>
          <cell r="S521">
            <v>0</v>
          </cell>
        </row>
        <row r="522">
          <cell r="A522">
            <v>8210</v>
          </cell>
          <cell r="B522" t="str">
            <v>Lot 4</v>
          </cell>
          <cell r="C522" t="str">
            <v>SATURNE</v>
          </cell>
          <cell r="D522" t="str">
            <v>Mono</v>
          </cell>
          <cell r="E522" t="str">
            <v>DT NORD</v>
          </cell>
          <cell r="F522" t="str">
            <v>Agence 75017-75018-92</v>
          </cell>
          <cell r="G522" t="str">
            <v>29 RUE DU NORD</v>
          </cell>
          <cell r="H522" t="str">
            <v>29 rue du Nord</v>
          </cell>
          <cell r="I522">
            <v>75018</v>
          </cell>
          <cell r="J522" t="str">
            <v>PARIS</v>
          </cell>
          <cell r="K522" t="str">
            <v xml:space="preserve">DAIF Nadia                    
N.DAIF@elogie-siemp.paris     </v>
          </cell>
          <cell r="L522" t="str">
            <v xml:space="preserve">CAMARA Ciré                   
c.camara@elogie-siemp.paris   </v>
          </cell>
          <cell r="M522">
            <v>1</v>
          </cell>
          <cell r="N522">
            <v>1</v>
          </cell>
          <cell r="O522">
            <v>5</v>
          </cell>
          <cell r="P522">
            <v>9</v>
          </cell>
          <cell r="Q522">
            <v>1</v>
          </cell>
          <cell r="R522">
            <v>2</v>
          </cell>
          <cell r="S522">
            <v>0</v>
          </cell>
        </row>
        <row r="523">
          <cell r="A523">
            <v>8211</v>
          </cell>
          <cell r="B523" t="str">
            <v>Lot 4</v>
          </cell>
          <cell r="C523" t="str">
            <v>SATURNE</v>
          </cell>
          <cell r="D523" t="str">
            <v>Mono</v>
          </cell>
          <cell r="E523" t="str">
            <v>DT NORD</v>
          </cell>
          <cell r="F523" t="str">
            <v>Agence 75017-75018-92</v>
          </cell>
          <cell r="G523" t="str">
            <v>26 PASSAGE DUHESME</v>
          </cell>
          <cell r="H523" t="str">
            <v>26 passage Duhesme</v>
          </cell>
          <cell r="I523">
            <v>75018</v>
          </cell>
          <cell r="J523" t="str">
            <v>PARIS</v>
          </cell>
          <cell r="K523" t="str">
            <v xml:space="preserve">REMERAND Emilie               
E.REMERAND@elogie-siemp.paris </v>
          </cell>
          <cell r="L523" t="str">
            <v>BENGUESMIA CHADLY Tahar       
T.BENGUESMIA-CHADLY@elogie-sie</v>
          </cell>
          <cell r="M523">
            <v>1</v>
          </cell>
          <cell r="N523">
            <v>1</v>
          </cell>
          <cell r="O523">
            <v>3</v>
          </cell>
          <cell r="P523">
            <v>4</v>
          </cell>
          <cell r="Q523">
            <v>0</v>
          </cell>
          <cell r="R523">
            <v>2</v>
          </cell>
          <cell r="S523">
            <v>0</v>
          </cell>
        </row>
        <row r="524">
          <cell r="A524">
            <v>8212</v>
          </cell>
          <cell r="B524" t="str">
            <v>Lot 5</v>
          </cell>
          <cell r="C524" t="str">
            <v>CLEAN SERVICES</v>
          </cell>
          <cell r="D524" t="str">
            <v>Mono</v>
          </cell>
          <cell r="E524" t="str">
            <v>DT NORD</v>
          </cell>
          <cell r="F524" t="str">
            <v>Agence 75010-75011</v>
          </cell>
          <cell r="G524" t="str">
            <v>48 RUE FBG  POISSONNIERE</v>
          </cell>
          <cell r="H524" t="str">
            <v>48 rue du Faubourg Poissonnière</v>
          </cell>
          <cell r="I524">
            <v>75010</v>
          </cell>
          <cell r="J524" t="str">
            <v>PARIS</v>
          </cell>
          <cell r="K524" t="str">
            <v xml:space="preserve">NAVARRO Hélène                
H.NAVARRO@elogie-siemp.paris  </v>
          </cell>
          <cell r="L524" t="str">
            <v xml:space="preserve">GNAORE Koré Claude            
KC.GNAORE@elogie-siemp.paris  </v>
          </cell>
          <cell r="M524">
            <v>1</v>
          </cell>
          <cell r="N524">
            <v>1</v>
          </cell>
          <cell r="O524">
            <v>5</v>
          </cell>
          <cell r="P524">
            <v>17</v>
          </cell>
          <cell r="Q524">
            <v>2</v>
          </cell>
          <cell r="R524">
            <v>2</v>
          </cell>
          <cell r="S524">
            <v>0</v>
          </cell>
        </row>
        <row r="525">
          <cell r="A525">
            <v>8213</v>
          </cell>
          <cell r="B525" t="str">
            <v>Lot 4</v>
          </cell>
          <cell r="C525" t="str">
            <v>SATURNE</v>
          </cell>
          <cell r="D525" t="str">
            <v>Mono</v>
          </cell>
          <cell r="E525" t="str">
            <v>DT NORD</v>
          </cell>
          <cell r="F525" t="str">
            <v>Agence 75017-75018-92</v>
          </cell>
          <cell r="G525" t="str">
            <v>47 RUE MARCADET</v>
          </cell>
          <cell r="H525" t="str">
            <v>47 rue Marcadet</v>
          </cell>
          <cell r="I525">
            <v>75018</v>
          </cell>
          <cell r="J525" t="str">
            <v>PARIS</v>
          </cell>
          <cell r="K525" t="str">
            <v xml:space="preserve">DAIF Nadia                    
N.DAIF@elogie-siemp.paris     </v>
          </cell>
          <cell r="L525" t="str">
            <v xml:space="preserve">CISSE Ousmane                 
o.cisse@elogie-siemp.paris    </v>
          </cell>
          <cell r="M525">
            <v>1</v>
          </cell>
          <cell r="N525">
            <v>1</v>
          </cell>
          <cell r="O525">
            <v>5</v>
          </cell>
          <cell r="P525">
            <v>8</v>
          </cell>
          <cell r="Q525">
            <v>1</v>
          </cell>
          <cell r="R525">
            <v>1</v>
          </cell>
          <cell r="S525">
            <v>0</v>
          </cell>
        </row>
        <row r="526">
          <cell r="A526">
            <v>8214</v>
          </cell>
          <cell r="B526" t="str">
            <v>Lot 5</v>
          </cell>
          <cell r="C526" t="str">
            <v>CLEAN SERVICES</v>
          </cell>
          <cell r="D526" t="str">
            <v>Mono</v>
          </cell>
          <cell r="E526" t="str">
            <v>DT NORD</v>
          </cell>
          <cell r="F526" t="str">
            <v>Agence 75010-75011</v>
          </cell>
          <cell r="G526" t="str">
            <v>216 RUE SAINT MAUR</v>
          </cell>
          <cell r="H526" t="str">
            <v>216 rue Saint Maur</v>
          </cell>
          <cell r="I526">
            <v>75010</v>
          </cell>
          <cell r="J526" t="str">
            <v>PARIS</v>
          </cell>
          <cell r="K526" t="str">
            <v xml:space="preserve">NAVARRO Hélène                
H.NAVARRO@elogie-siemp.paris  </v>
          </cell>
          <cell r="L526" t="str">
            <v>BEN MAMAR Moussa              
M.BEN-MAMAR@elogie-siemp.paris</v>
          </cell>
          <cell r="M526">
            <v>1</v>
          </cell>
          <cell r="N526">
            <v>1</v>
          </cell>
          <cell r="O526">
            <v>5</v>
          </cell>
          <cell r="P526">
            <v>8</v>
          </cell>
          <cell r="Q526">
            <v>1</v>
          </cell>
          <cell r="R526">
            <v>2</v>
          </cell>
          <cell r="S526">
            <v>0</v>
          </cell>
        </row>
        <row r="527">
          <cell r="A527">
            <v>8215</v>
          </cell>
          <cell r="B527" t="str">
            <v xml:space="preserve">Lot 9 </v>
          </cell>
          <cell r="C527" t="str">
            <v>Régie Papilles et papillons</v>
          </cell>
          <cell r="D527" t="str">
            <v>Monopropriété</v>
          </cell>
          <cell r="E527" t="str">
            <v>DT NORD</v>
          </cell>
          <cell r="F527" t="str">
            <v>Agence Paris 20</v>
          </cell>
          <cell r="G527" t="str">
            <v>75 RUE PIXERECOURT</v>
          </cell>
          <cell r="H527" t="str">
            <v>75 rue Pixérécourt</v>
          </cell>
          <cell r="I527">
            <v>75020</v>
          </cell>
          <cell r="J527" t="str">
            <v>PARIS</v>
          </cell>
          <cell r="K527" t="str">
            <v>Emilie REMERAND / 06 87 33 46 13 / e.remerand@elogie-siemp.paris</v>
          </cell>
          <cell r="L527" t="str">
            <v xml:space="preserve">SOUMARE Sadio </v>
          </cell>
          <cell r="M527">
            <v>1</v>
          </cell>
          <cell r="N527">
            <v>1</v>
          </cell>
          <cell r="O527">
            <v>2</v>
          </cell>
          <cell r="P527">
            <v>4</v>
          </cell>
          <cell r="Q527" t="str">
            <v>-</v>
          </cell>
          <cell r="R527">
            <v>2</v>
          </cell>
          <cell r="S527" t="str">
            <v>-</v>
          </cell>
        </row>
        <row r="528">
          <cell r="A528">
            <v>8216</v>
          </cell>
          <cell r="B528" t="str">
            <v>Lot 8</v>
          </cell>
          <cell r="C528" t="str">
            <v>Régie St Blaise Charonne</v>
          </cell>
          <cell r="D528" t="str">
            <v>Monopropriété</v>
          </cell>
          <cell r="E528" t="str">
            <v>DT NORD</v>
          </cell>
          <cell r="F528" t="str">
            <v>Agence Paris 20</v>
          </cell>
          <cell r="G528" t="str">
            <v>71 RUE DES HAIES</v>
          </cell>
          <cell r="H528" t="str">
            <v>71 rue des haies</v>
          </cell>
          <cell r="I528">
            <v>75020</v>
          </cell>
          <cell r="J528" t="str">
            <v>PARIS</v>
          </cell>
          <cell r="K528" t="str">
            <v>Amandine ROGER / 06 63 33 89 19 / a.roger@elogie-siemp.paris</v>
          </cell>
          <cell r="L528" t="str">
            <v xml:space="preserve">LOBAIDO Joseph </v>
          </cell>
          <cell r="M528">
            <v>2</v>
          </cell>
          <cell r="N528">
            <v>2</v>
          </cell>
          <cell r="O528">
            <v>3</v>
          </cell>
          <cell r="P528">
            <v>6</v>
          </cell>
          <cell r="Q528" t="str">
            <v>-</v>
          </cell>
          <cell r="R528">
            <v>1</v>
          </cell>
          <cell r="S528" t="str">
            <v>-</v>
          </cell>
        </row>
        <row r="529">
          <cell r="A529">
            <v>8218</v>
          </cell>
          <cell r="B529" t="str">
            <v>Lot 8</v>
          </cell>
          <cell r="C529" t="str">
            <v>Régie St Blaise Charonne</v>
          </cell>
          <cell r="D529" t="str">
            <v>Monopropriété</v>
          </cell>
          <cell r="E529" t="str">
            <v>DT NORD</v>
          </cell>
          <cell r="F529" t="str">
            <v>Agence Paris 20</v>
          </cell>
          <cell r="G529" t="str">
            <v>2 PASSAGE DAGORNO</v>
          </cell>
          <cell r="H529" t="str">
            <v>2 passage Dagorno // 100 rue des Haies</v>
          </cell>
          <cell r="I529">
            <v>75020</v>
          </cell>
          <cell r="J529" t="str">
            <v>PARIS</v>
          </cell>
          <cell r="K529" t="str">
            <v>Amandine ROGER / 06 63 33 89 19 / a.roger@elogie-siemp.paris</v>
          </cell>
          <cell r="L529" t="str">
            <v xml:space="preserve">LOBAIDO Joseph </v>
          </cell>
          <cell r="M529">
            <v>1</v>
          </cell>
          <cell r="N529">
            <v>1</v>
          </cell>
          <cell r="O529">
            <v>4</v>
          </cell>
          <cell r="P529">
            <v>6</v>
          </cell>
          <cell r="Q529" t="str">
            <v>-</v>
          </cell>
          <cell r="R529">
            <v>1</v>
          </cell>
          <cell r="S529" t="str">
            <v>-</v>
          </cell>
        </row>
        <row r="530">
          <cell r="A530">
            <v>8221</v>
          </cell>
          <cell r="B530" t="str">
            <v>Lot 4</v>
          </cell>
          <cell r="C530" t="str">
            <v>SATURNE</v>
          </cell>
          <cell r="D530" t="str">
            <v>Mono</v>
          </cell>
          <cell r="E530" t="str">
            <v>DT NORD</v>
          </cell>
          <cell r="F530" t="str">
            <v>Agence 75017-75018-92</v>
          </cell>
          <cell r="G530" t="str">
            <v>1/11 RUE CAILLIE</v>
          </cell>
          <cell r="H530" t="str">
            <v>1-11 rue Caillie</v>
          </cell>
          <cell r="I530">
            <v>75018</v>
          </cell>
          <cell r="J530" t="str">
            <v>PARIS</v>
          </cell>
          <cell r="K530" t="str">
            <v xml:space="preserve">REMERAND Emilie               
E.REMERAND@elogie-siemp.paris </v>
          </cell>
          <cell r="L530" t="str">
            <v xml:space="preserve">BELKADI Meziane               
M.BELKADI@elogie-siemp.paris  </v>
          </cell>
          <cell r="M530">
            <v>3</v>
          </cell>
          <cell r="N530">
            <v>3</v>
          </cell>
          <cell r="O530">
            <v>3</v>
          </cell>
          <cell r="P530">
            <v>26</v>
          </cell>
          <cell r="Q530">
            <v>0</v>
          </cell>
          <cell r="R530">
            <v>5</v>
          </cell>
          <cell r="S530">
            <v>0</v>
          </cell>
        </row>
        <row r="531">
          <cell r="A531">
            <v>8224</v>
          </cell>
          <cell r="B531" t="str">
            <v>Lot 2</v>
          </cell>
          <cell r="C531" t="str">
            <v>LA RATIONNELLE</v>
          </cell>
          <cell r="D531" t="str">
            <v>Mono</v>
          </cell>
          <cell r="E531" t="str">
            <v>DT NORD</v>
          </cell>
          <cell r="F531" t="str">
            <v>Agence La Celle Saint-Cloud</v>
          </cell>
          <cell r="G531" t="str">
            <v>BEAUREGARD 3</v>
          </cell>
          <cell r="H531" t="str">
            <v>2 avenue des Etangs</v>
          </cell>
          <cell r="I531">
            <v>78170</v>
          </cell>
          <cell r="J531" t="str">
            <v>LA CELLE SAINT CLOUD</v>
          </cell>
          <cell r="K531" t="str">
            <v xml:space="preserve">CARRIERE Kevin                
K.CARRIERE@elogie-siemp.paris </v>
          </cell>
          <cell r="L531" t="str">
            <v xml:space="preserve">BOUJJA Ali                    
a.boujja@elogie-siemp.paris   </v>
          </cell>
          <cell r="M531">
            <v>1</v>
          </cell>
          <cell r="N531">
            <v>1</v>
          </cell>
          <cell r="O531">
            <v>3</v>
          </cell>
          <cell r="P531">
            <v>17</v>
          </cell>
          <cell r="Q531">
            <v>0</v>
          </cell>
          <cell r="R531">
            <v>1</v>
          </cell>
          <cell r="S531">
            <v>17</v>
          </cell>
        </row>
        <row r="532">
          <cell r="A532">
            <v>8225</v>
          </cell>
          <cell r="B532" t="str">
            <v>Lot 8</v>
          </cell>
          <cell r="C532" t="str">
            <v>Régie St Blaise Charonne</v>
          </cell>
          <cell r="D532" t="str">
            <v>Monopropriété</v>
          </cell>
          <cell r="E532" t="str">
            <v>DT NORD</v>
          </cell>
          <cell r="F532" t="str">
            <v>Agence Paris 20</v>
          </cell>
          <cell r="G532" t="str">
            <v>3/11 PASSAGE FREQUEL</v>
          </cell>
          <cell r="H532" t="str">
            <v>3-11 passage Fréquel</v>
          </cell>
          <cell r="I532">
            <v>75020</v>
          </cell>
          <cell r="J532" t="str">
            <v>PARIS</v>
          </cell>
          <cell r="K532" t="str">
            <v>Amandine ROGER / 06 63 33 89 19 / a.roger@elogie-siemp.paris</v>
          </cell>
          <cell r="L532" t="str">
            <v xml:space="preserve">LOBAIDO Joseph </v>
          </cell>
          <cell r="M532">
            <v>2</v>
          </cell>
          <cell r="N532">
            <v>2</v>
          </cell>
          <cell r="O532" t="str">
            <v>6+2</v>
          </cell>
          <cell r="P532">
            <v>17</v>
          </cell>
          <cell r="Q532">
            <v>1</v>
          </cell>
          <cell r="R532">
            <v>2</v>
          </cell>
          <cell r="S532" t="str">
            <v>-</v>
          </cell>
        </row>
        <row r="533">
          <cell r="A533">
            <v>8226</v>
          </cell>
          <cell r="B533" t="str">
            <v xml:space="preserve">Lot 9 </v>
          </cell>
          <cell r="C533" t="str">
            <v>Régie Papilles et papillons</v>
          </cell>
          <cell r="D533" t="str">
            <v>Monopropriété</v>
          </cell>
          <cell r="E533" t="str">
            <v>DT NORD</v>
          </cell>
          <cell r="F533" t="str">
            <v>Agence Paris 20</v>
          </cell>
          <cell r="G533" t="str">
            <v>32 RUE DE LA DHUIS</v>
          </cell>
          <cell r="H533" t="str">
            <v>32 rue de la Dhuis // 36 rue du Surmelin</v>
          </cell>
          <cell r="I533">
            <v>75020</v>
          </cell>
          <cell r="J533" t="str">
            <v>PARIS</v>
          </cell>
          <cell r="K533" t="str">
            <v>Emilie REMERAND / 06 87 33 46 13 / e.remerand@elogie-siemp.paris</v>
          </cell>
          <cell r="L533" t="str">
            <v xml:space="preserve">MAMOUNI Mohamed Kaiss </v>
          </cell>
          <cell r="M533">
            <v>1</v>
          </cell>
          <cell r="N533">
            <v>1</v>
          </cell>
          <cell r="O533">
            <v>5</v>
          </cell>
          <cell r="P533">
            <v>4</v>
          </cell>
          <cell r="Q533">
            <v>1</v>
          </cell>
          <cell r="R533">
            <v>2</v>
          </cell>
          <cell r="S533" t="str">
            <v>-</v>
          </cell>
        </row>
        <row r="534">
          <cell r="A534">
            <v>8227</v>
          </cell>
          <cell r="B534" t="str">
            <v>Lot 7</v>
          </cell>
          <cell r="C534" t="str">
            <v>Régie 19ème</v>
          </cell>
          <cell r="D534" t="str">
            <v>Monopropriété</v>
          </cell>
          <cell r="E534" t="str">
            <v>DT NORD</v>
          </cell>
          <cell r="F534" t="str">
            <v>Agence 8e,9e,19e</v>
          </cell>
          <cell r="G534" t="str">
            <v>3 PASSAGE DE LA BRIE</v>
          </cell>
          <cell r="H534" t="str">
            <v>3 passage de la Brie</v>
          </cell>
          <cell r="I534">
            <v>75019</v>
          </cell>
          <cell r="J534" t="str">
            <v>PARIS</v>
          </cell>
          <cell r="K534" t="str">
            <v>Liliane PEREIRA / 06 30 62 02 23 / l.pereira@elogie-siemp.paris</v>
          </cell>
          <cell r="L534" t="str">
            <v xml:space="preserve">OTTROH Illet Chantal </v>
          </cell>
          <cell r="M534">
            <v>1</v>
          </cell>
          <cell r="N534">
            <v>1</v>
          </cell>
          <cell r="O534">
            <v>1</v>
          </cell>
          <cell r="P534">
            <v>5</v>
          </cell>
          <cell r="Q534" t="str">
            <v>-</v>
          </cell>
          <cell r="R534">
            <v>1</v>
          </cell>
          <cell r="S534" t="str">
            <v>-</v>
          </cell>
        </row>
        <row r="535">
          <cell r="A535">
            <v>8229</v>
          </cell>
          <cell r="B535" t="str">
            <v>Lot 4</v>
          </cell>
          <cell r="C535" t="str">
            <v>SATURNE</v>
          </cell>
          <cell r="D535" t="str">
            <v>Mono</v>
          </cell>
          <cell r="E535" t="str">
            <v>DT NORD</v>
          </cell>
          <cell r="F535" t="str">
            <v>Agence 75008-75009-75019</v>
          </cell>
          <cell r="G535" t="str">
            <v>60 RUE RIQUET</v>
          </cell>
          <cell r="H535" t="str">
            <v>60 rue Riquet</v>
          </cell>
          <cell r="I535">
            <v>75019</v>
          </cell>
          <cell r="J535" t="str">
            <v>PARIS</v>
          </cell>
          <cell r="K535" t="str">
            <v>LALLEMENT Emeline             
e.lallement@elogie-siemp.paris</v>
          </cell>
          <cell r="L535" t="str">
            <v xml:space="preserve">LAHJIBI Rachid                
R.LAHJIBI@elogie-siemp.paris  </v>
          </cell>
          <cell r="M535">
            <v>2</v>
          </cell>
          <cell r="N535">
            <v>1</v>
          </cell>
          <cell r="O535" t="str">
            <v>4+2</v>
          </cell>
          <cell r="P535">
            <v>13</v>
          </cell>
          <cell r="Q535">
            <v>1</v>
          </cell>
          <cell r="R535">
            <v>3</v>
          </cell>
          <cell r="S535">
            <v>0</v>
          </cell>
        </row>
        <row r="536">
          <cell r="A536">
            <v>8230</v>
          </cell>
          <cell r="B536" t="str">
            <v>Lot 7</v>
          </cell>
          <cell r="C536" t="str">
            <v>Régie 19ème</v>
          </cell>
          <cell r="D536" t="str">
            <v>Monopropriété</v>
          </cell>
          <cell r="E536" t="str">
            <v>DT NORD</v>
          </cell>
          <cell r="F536" t="str">
            <v>Agence 8e,9e,19e</v>
          </cell>
          <cell r="G536" t="str">
            <v>66 RUE PETIT</v>
          </cell>
          <cell r="H536" t="str">
            <v>66 rue Petit // 63 rue d'Hautpoul</v>
          </cell>
          <cell r="I536">
            <v>75019</v>
          </cell>
          <cell r="J536" t="str">
            <v>PARIS</v>
          </cell>
          <cell r="K536" t="str">
            <v>Lionel BOURDIN / 06 60 30 32 62 / l.bourdin@elogie-siemp.paris</v>
          </cell>
          <cell r="L536" t="str">
            <v xml:space="preserve">GUEYE Fatoumata </v>
          </cell>
          <cell r="M536">
            <v>1</v>
          </cell>
          <cell r="N536">
            <v>1</v>
          </cell>
          <cell r="O536">
            <v>5</v>
          </cell>
          <cell r="P536">
            <v>9</v>
          </cell>
          <cell r="Q536">
            <v>1</v>
          </cell>
          <cell r="R536">
            <v>2</v>
          </cell>
          <cell r="S536" t="str">
            <v>-</v>
          </cell>
        </row>
        <row r="537">
          <cell r="A537">
            <v>8232</v>
          </cell>
          <cell r="B537" t="str">
            <v>Lot 4</v>
          </cell>
          <cell r="C537" t="str">
            <v>SATURNE</v>
          </cell>
          <cell r="D537" t="str">
            <v>Mono</v>
          </cell>
          <cell r="E537" t="str">
            <v>DT NORD</v>
          </cell>
          <cell r="F537" t="str">
            <v>Agence 75017-75018-92</v>
          </cell>
          <cell r="G537" t="str">
            <v>57-57 BIS RUE DE PAJOL</v>
          </cell>
          <cell r="H537" t="str">
            <v>57-57 bis rue de Pajol</v>
          </cell>
          <cell r="I537">
            <v>75018</v>
          </cell>
          <cell r="J537" t="str">
            <v>PARIS</v>
          </cell>
          <cell r="K537" t="str">
            <v xml:space="preserve">DAIF Nadia                    
N.DAIF@elogie-siemp.paris     </v>
          </cell>
          <cell r="L537" t="str">
            <v xml:space="preserve">MATIGOT Lydia                 
L.MATIGOT@elogie-siemp.paris  </v>
          </cell>
          <cell r="M537">
            <v>1</v>
          </cell>
          <cell r="N537">
            <v>1</v>
          </cell>
          <cell r="O537">
            <v>6</v>
          </cell>
          <cell r="P537">
            <v>10</v>
          </cell>
          <cell r="Q537">
            <v>1</v>
          </cell>
          <cell r="R537">
            <v>1</v>
          </cell>
          <cell r="S537">
            <v>0</v>
          </cell>
        </row>
        <row r="538">
          <cell r="A538">
            <v>8233</v>
          </cell>
          <cell r="B538" t="str">
            <v>Lot 5</v>
          </cell>
          <cell r="C538" t="str">
            <v>CLEAN SERVICES</v>
          </cell>
          <cell r="D538" t="str">
            <v>Mono</v>
          </cell>
          <cell r="E538" t="str">
            <v>DT NORD</v>
          </cell>
          <cell r="F538" t="str">
            <v>Agence 75010-75011</v>
          </cell>
          <cell r="G538" t="str">
            <v>2 RUE BOUCHARDON</v>
          </cell>
          <cell r="H538" t="str">
            <v>2 rue Bouchardon // 84 rue René Boulanger</v>
          </cell>
          <cell r="I538">
            <v>75010</v>
          </cell>
          <cell r="J538" t="str">
            <v>PARIS</v>
          </cell>
          <cell r="K538" t="str">
            <v xml:space="preserve">NAVARRO Hélène                
H.NAVARRO@elogie-siemp.paris  </v>
          </cell>
          <cell r="L538" t="str">
            <v>BEN YOUNES Hamida             
H.BEN-YOUNES@elogie-siemp.pari</v>
          </cell>
          <cell r="M538">
            <v>1</v>
          </cell>
          <cell r="N538">
            <v>1</v>
          </cell>
          <cell r="O538">
            <v>3</v>
          </cell>
          <cell r="P538">
            <v>11</v>
          </cell>
          <cell r="Q538">
            <v>0</v>
          </cell>
          <cell r="R538">
            <v>2</v>
          </cell>
          <cell r="S538">
            <v>0</v>
          </cell>
        </row>
        <row r="539">
          <cell r="A539">
            <v>8234</v>
          </cell>
          <cell r="B539" t="str">
            <v>Lot 5</v>
          </cell>
          <cell r="C539" t="str">
            <v>CLEAN SERVICES</v>
          </cell>
          <cell r="D539" t="str">
            <v>Mono</v>
          </cell>
          <cell r="E539" t="str">
            <v>DT NORD</v>
          </cell>
          <cell r="F539" t="str">
            <v>Agence 75010-75011</v>
          </cell>
          <cell r="G539" t="str">
            <v>14-18 IMPASSE TRUILLOT</v>
          </cell>
          <cell r="H539" t="str">
            <v>14-18 impasse Truillot</v>
          </cell>
          <cell r="I539">
            <v>75011</v>
          </cell>
          <cell r="J539" t="str">
            <v>PARIS</v>
          </cell>
          <cell r="K539" t="str">
            <v xml:space="preserve">BOUCHER Franck                
F.BOUCHER@elogie-siemp.paris  </v>
          </cell>
          <cell r="L539" t="str">
            <v>CHAIBEDRAA-TANI Mohamed       
M.CHAIBEDRAA-TANI@elogie-siemp</v>
          </cell>
          <cell r="M539">
            <v>2</v>
          </cell>
          <cell r="N539">
            <v>2</v>
          </cell>
          <cell r="O539" t="str">
            <v>3+3</v>
          </cell>
          <cell r="P539">
            <v>14</v>
          </cell>
          <cell r="Q539">
            <v>0</v>
          </cell>
          <cell r="R539">
            <v>2</v>
          </cell>
          <cell r="S539">
            <v>0</v>
          </cell>
        </row>
        <row r="540">
          <cell r="A540">
            <v>8235</v>
          </cell>
          <cell r="B540" t="str">
            <v xml:space="preserve">Lot 9 </v>
          </cell>
          <cell r="C540" t="str">
            <v>Régie Papilles et papillons</v>
          </cell>
          <cell r="D540" t="str">
            <v>Monopropriété</v>
          </cell>
          <cell r="E540" t="str">
            <v>DT NORD</v>
          </cell>
          <cell r="F540" t="str">
            <v>Agence Paris 20</v>
          </cell>
          <cell r="G540" t="str">
            <v>77 RUE ORFILA</v>
          </cell>
          <cell r="H540" t="str">
            <v>77 rue Orfila</v>
          </cell>
          <cell r="I540">
            <v>75020</v>
          </cell>
          <cell r="J540" t="str">
            <v>PARIS</v>
          </cell>
          <cell r="K540" t="str">
            <v>Emilie REMERAND / 06 87 33 46 13 / e.remerand@elogie-siemp.paris</v>
          </cell>
          <cell r="L540" t="str">
            <v xml:space="preserve">MAMOUNI Mohamed Kaiss </v>
          </cell>
          <cell r="M540">
            <v>1</v>
          </cell>
          <cell r="N540">
            <v>1</v>
          </cell>
          <cell r="O540">
            <v>4</v>
          </cell>
          <cell r="P540">
            <v>5</v>
          </cell>
          <cell r="Q540">
            <v>1</v>
          </cell>
          <cell r="R540">
            <v>2</v>
          </cell>
          <cell r="S540" t="str">
            <v>-</v>
          </cell>
        </row>
        <row r="541">
          <cell r="A541">
            <v>8236</v>
          </cell>
          <cell r="B541" t="str">
            <v>Lot 4</v>
          </cell>
          <cell r="C541" t="str">
            <v>SATURNE</v>
          </cell>
          <cell r="D541" t="str">
            <v>Mono</v>
          </cell>
          <cell r="E541" t="str">
            <v>DT NORD</v>
          </cell>
          <cell r="F541" t="str">
            <v>Agence 75017-75018-92</v>
          </cell>
          <cell r="G541" t="str">
            <v>136-136 BIS RUE DU MONT CENIS</v>
          </cell>
          <cell r="H541" t="str">
            <v>136-136 bis rue Mont Cenis</v>
          </cell>
          <cell r="I541">
            <v>75018</v>
          </cell>
          <cell r="J541" t="str">
            <v>PARIS</v>
          </cell>
          <cell r="K541" t="str">
            <v xml:space="preserve">REMERAND Emilie               
E.REMERAND@elogie-siemp.paris </v>
          </cell>
          <cell r="L541" t="str">
            <v xml:space="preserve">CAMARA Ciré                   
c.camara@elogie-siemp.paris   </v>
          </cell>
          <cell r="M541">
            <v>1</v>
          </cell>
          <cell r="N541">
            <v>1</v>
          </cell>
          <cell r="O541">
            <v>3</v>
          </cell>
          <cell r="P541">
            <v>3</v>
          </cell>
          <cell r="Q541">
            <v>0</v>
          </cell>
          <cell r="R541">
            <v>2</v>
          </cell>
          <cell r="S541">
            <v>0</v>
          </cell>
        </row>
        <row r="542">
          <cell r="A542">
            <v>8237</v>
          </cell>
          <cell r="B542" t="str">
            <v>Lot 5</v>
          </cell>
          <cell r="C542" t="str">
            <v>CLEAN SERVICES</v>
          </cell>
          <cell r="D542" t="str">
            <v>Mono</v>
          </cell>
          <cell r="E542" t="str">
            <v>DT NORD</v>
          </cell>
          <cell r="F542" t="str">
            <v>Agence 75020</v>
          </cell>
          <cell r="G542" t="str">
            <v>17-19 RUE DES ORTEAUX</v>
          </cell>
          <cell r="H542" t="str">
            <v>17-19 rue des Orteaux</v>
          </cell>
          <cell r="I542">
            <v>75020</v>
          </cell>
          <cell r="J542" t="str">
            <v>PARIS</v>
          </cell>
          <cell r="K542" t="str">
            <v xml:space="preserve">ROGER Amandine                
A.ROGER@elogie-siemp.paris    </v>
          </cell>
          <cell r="L542" t="str">
            <v xml:space="preserve">LOBAIDO Joseph                
J.LOBAIDO@elogie-siemp.paris  </v>
          </cell>
          <cell r="M542">
            <v>3</v>
          </cell>
          <cell r="N542">
            <v>3</v>
          </cell>
          <cell r="O542" t="str">
            <v>3+5+2</v>
          </cell>
          <cell r="P542">
            <v>20</v>
          </cell>
          <cell r="Q542">
            <v>1</v>
          </cell>
          <cell r="R542">
            <v>2</v>
          </cell>
          <cell r="S542">
            <v>17</v>
          </cell>
        </row>
        <row r="543">
          <cell r="A543">
            <v>8238</v>
          </cell>
          <cell r="B543" t="str">
            <v>Lot 8</v>
          </cell>
          <cell r="C543" t="str">
            <v>Régie St Blaise Charonne</v>
          </cell>
          <cell r="D543" t="str">
            <v>Monopropriété</v>
          </cell>
          <cell r="E543" t="str">
            <v>DT NORD</v>
          </cell>
          <cell r="F543" t="str">
            <v>Agence Paris 20</v>
          </cell>
          <cell r="G543" t="str">
            <v>25-27 RUE DES ORTEAUX</v>
          </cell>
          <cell r="H543" t="str">
            <v>25-27 RUE DES ORTEAUX</v>
          </cell>
          <cell r="I543">
            <v>75020</v>
          </cell>
          <cell r="J543" t="str">
            <v>PARIS</v>
          </cell>
          <cell r="K543" t="str">
            <v>Amandine ROGER / 06 63 33 89 19 / a.roger@elogie-siemp.paris</v>
          </cell>
          <cell r="L543" t="str">
            <v xml:space="preserve">LOBAIDO Joseph </v>
          </cell>
          <cell r="M543">
            <v>1</v>
          </cell>
          <cell r="N543">
            <v>1</v>
          </cell>
          <cell r="O543">
            <v>5</v>
          </cell>
          <cell r="P543">
            <v>21</v>
          </cell>
          <cell r="Q543">
            <v>2</v>
          </cell>
          <cell r="R543">
            <v>1</v>
          </cell>
          <cell r="S543" t="str">
            <v>-</v>
          </cell>
        </row>
        <row r="544">
          <cell r="A544">
            <v>8239</v>
          </cell>
          <cell r="B544" t="str">
            <v>Lot 8</v>
          </cell>
          <cell r="C544" t="str">
            <v>Régie St Blaise Charonne</v>
          </cell>
          <cell r="D544" t="str">
            <v>Monopropriété</v>
          </cell>
          <cell r="E544" t="str">
            <v>DT NORD</v>
          </cell>
          <cell r="F544" t="str">
            <v>Agence Paris 20</v>
          </cell>
          <cell r="G544" t="str">
            <v>37/39 RUE DES ORTEAUX</v>
          </cell>
          <cell r="H544" t="str">
            <v>37-39 rue des Orteaux</v>
          </cell>
          <cell r="I544">
            <v>75020</v>
          </cell>
          <cell r="J544" t="str">
            <v>PARIS</v>
          </cell>
          <cell r="K544" t="str">
            <v>Amandine ROGER / 06 63 33 89 19 / a.roger@elogie-siemp.paris</v>
          </cell>
          <cell r="L544" t="str">
            <v xml:space="preserve">LOBAIDO Joseph </v>
          </cell>
          <cell r="M544">
            <v>2</v>
          </cell>
          <cell r="N544">
            <v>2</v>
          </cell>
          <cell r="O544" t="str">
            <v>3+2</v>
          </cell>
          <cell r="P544">
            <v>10</v>
          </cell>
          <cell r="Q544" t="str">
            <v>-</v>
          </cell>
          <cell r="R544">
            <v>1</v>
          </cell>
          <cell r="S544" t="str">
            <v>-</v>
          </cell>
        </row>
        <row r="545">
          <cell r="A545">
            <v>8241</v>
          </cell>
          <cell r="B545" t="str">
            <v>Lot 7</v>
          </cell>
          <cell r="C545" t="str">
            <v>LSR</v>
          </cell>
          <cell r="D545" t="str">
            <v>Mono</v>
          </cell>
          <cell r="E545" t="str">
            <v>DT SUD</v>
          </cell>
          <cell r="F545" t="str">
            <v>Agence 75013</v>
          </cell>
          <cell r="G545" t="str">
            <v>5 &amp; 15 RUE LEO FRÄNKEL</v>
          </cell>
          <cell r="H545" t="str">
            <v>5 &amp; 15 rue Léo Fränkel</v>
          </cell>
          <cell r="I545">
            <v>75013</v>
          </cell>
          <cell r="J545" t="str">
            <v>PARIS</v>
          </cell>
          <cell r="K545" t="str">
            <v xml:space="preserve">DECKERS Allison               
A.DECKERS@elogie-siemp.paris  </v>
          </cell>
          <cell r="L545" t="str">
            <v>DIARASSOUBA Vazoumana         
V.DIARASSOUBA@elogie-siemp.par</v>
          </cell>
          <cell r="M545">
            <v>3</v>
          </cell>
          <cell r="N545">
            <v>3</v>
          </cell>
          <cell r="O545" t="str">
            <v>8+7+6</v>
          </cell>
          <cell r="P545">
            <v>60</v>
          </cell>
          <cell r="Q545">
            <v>3</v>
          </cell>
          <cell r="R545">
            <v>3</v>
          </cell>
          <cell r="S545">
            <v>50</v>
          </cell>
        </row>
        <row r="546">
          <cell r="A546">
            <v>8243</v>
          </cell>
          <cell r="B546" t="str">
            <v>Lot 5</v>
          </cell>
          <cell r="C546" t="str">
            <v>CLEAN SERVICES</v>
          </cell>
          <cell r="D546" t="str">
            <v>Mono</v>
          </cell>
          <cell r="E546" t="str">
            <v>DT NORD</v>
          </cell>
          <cell r="F546" t="str">
            <v>Agence 75010-75011</v>
          </cell>
          <cell r="G546" t="str">
            <v>12 RUE JEAN MOINON</v>
          </cell>
          <cell r="H546" t="str">
            <v>12 rue Jean Moinon</v>
          </cell>
          <cell r="I546">
            <v>75010</v>
          </cell>
          <cell r="J546" t="str">
            <v>PARIS</v>
          </cell>
          <cell r="K546" t="str">
            <v xml:space="preserve">NAVARRO Hélène                
H.NAVARRO@elogie-siemp.paris  </v>
          </cell>
          <cell r="L546" t="str">
            <v>BEN MAMAR Moussa              
M.BEN-MAMAR@elogie-siemp.paris</v>
          </cell>
          <cell r="M546">
            <v>1</v>
          </cell>
          <cell r="N546">
            <v>1</v>
          </cell>
          <cell r="O546">
            <v>2</v>
          </cell>
          <cell r="P546">
            <v>4</v>
          </cell>
          <cell r="Q546">
            <v>0</v>
          </cell>
          <cell r="R546">
            <v>1</v>
          </cell>
          <cell r="S546">
            <v>0</v>
          </cell>
        </row>
        <row r="547">
          <cell r="A547">
            <v>8244</v>
          </cell>
          <cell r="B547" t="str">
            <v>Lot 4</v>
          </cell>
          <cell r="C547" t="str">
            <v>SATURNE</v>
          </cell>
          <cell r="D547" t="str">
            <v>Mono</v>
          </cell>
          <cell r="E547" t="str">
            <v>DT NORD</v>
          </cell>
          <cell r="F547" t="str">
            <v>Agence 75017-75018-92</v>
          </cell>
          <cell r="G547" t="str">
            <v>3-5-9 IMPASSE DUPUY</v>
          </cell>
          <cell r="H547" t="str">
            <v>3-5 impasse Dupuy // 9 impasse Dupuy</v>
          </cell>
          <cell r="I547">
            <v>75018</v>
          </cell>
          <cell r="J547" t="str">
            <v>PARIS</v>
          </cell>
          <cell r="K547" t="str">
            <v xml:space="preserve">DAIF Nadia                    
N.DAIF@elogie-siemp.paris     </v>
          </cell>
          <cell r="L547" t="str">
            <v xml:space="preserve">CAMARA Soulé                  
S.CAMARA@elogie-siemp.paris   </v>
          </cell>
          <cell r="M547">
            <v>2</v>
          </cell>
          <cell r="N547">
            <v>2</v>
          </cell>
          <cell r="O547" t="str">
            <v>2+2</v>
          </cell>
          <cell r="P547">
            <v>10</v>
          </cell>
          <cell r="Q547">
            <v>0</v>
          </cell>
          <cell r="R547">
            <v>1</v>
          </cell>
          <cell r="S547">
            <v>0</v>
          </cell>
        </row>
        <row r="548">
          <cell r="A548">
            <v>8245</v>
          </cell>
          <cell r="B548" t="str">
            <v>Lot 4</v>
          </cell>
          <cell r="C548" t="str">
            <v>SATURNE</v>
          </cell>
          <cell r="D548" t="str">
            <v>Mono</v>
          </cell>
          <cell r="E548" t="str">
            <v>DT NORD</v>
          </cell>
          <cell r="F548" t="str">
            <v>Agence 75017-75018-92</v>
          </cell>
          <cell r="G548" t="str">
            <v>19 RUE DU NORD</v>
          </cell>
          <cell r="H548" t="str">
            <v>19 rue du Nord</v>
          </cell>
          <cell r="I548">
            <v>75018</v>
          </cell>
          <cell r="J548" t="str">
            <v>PARIS</v>
          </cell>
          <cell r="K548" t="str">
            <v xml:space="preserve">DAIF Nadia                    
N.DAIF@elogie-siemp.paris     </v>
          </cell>
          <cell r="L548" t="str">
            <v xml:space="preserve">CAMARA Ciré                   
c.camara@elogie-siemp.paris   </v>
          </cell>
          <cell r="M548">
            <v>1</v>
          </cell>
          <cell r="N548">
            <v>1</v>
          </cell>
          <cell r="O548">
            <v>2</v>
          </cell>
          <cell r="P548">
            <v>3</v>
          </cell>
          <cell r="Q548">
            <v>0</v>
          </cell>
          <cell r="R548">
            <v>2</v>
          </cell>
          <cell r="S548">
            <v>0</v>
          </cell>
        </row>
        <row r="549">
          <cell r="A549">
            <v>8246</v>
          </cell>
          <cell r="B549" t="str">
            <v>Lot 4</v>
          </cell>
          <cell r="C549" t="str">
            <v>SATURNE</v>
          </cell>
          <cell r="D549" t="str">
            <v>Mono</v>
          </cell>
          <cell r="E549" t="str">
            <v>DT NORD</v>
          </cell>
          <cell r="F549" t="str">
            <v>Agence 75017-75018-92</v>
          </cell>
          <cell r="G549" t="str">
            <v>94 RUE PHILIPPE DE GIRARD</v>
          </cell>
          <cell r="H549" t="str">
            <v>94 rue Philippe de Girard</v>
          </cell>
          <cell r="I549">
            <v>75018</v>
          </cell>
          <cell r="J549" t="str">
            <v>PARIS</v>
          </cell>
          <cell r="K549" t="str">
            <v xml:space="preserve">DAIF Nadia                    
N.DAIF@elogie-siemp.paris     </v>
          </cell>
          <cell r="L549" t="str">
            <v xml:space="preserve">CAMARA Soulé                  
S.CAMARA@elogie-siemp.paris   </v>
          </cell>
          <cell r="M549">
            <v>2</v>
          </cell>
          <cell r="N549">
            <v>1</v>
          </cell>
          <cell r="O549" t="str">
            <v>5+3</v>
          </cell>
          <cell r="P549">
            <v>30</v>
          </cell>
          <cell r="Q549">
            <v>2</v>
          </cell>
          <cell r="R549">
            <v>2</v>
          </cell>
          <cell r="S549">
            <v>14</v>
          </cell>
        </row>
        <row r="550">
          <cell r="A550">
            <v>8247</v>
          </cell>
          <cell r="B550" t="str">
            <v>Lot 4</v>
          </cell>
          <cell r="C550" t="str">
            <v>SATURNE</v>
          </cell>
          <cell r="D550" t="str">
            <v>Mono</v>
          </cell>
          <cell r="E550" t="str">
            <v>DT NORD</v>
          </cell>
          <cell r="F550" t="str">
            <v>Agence 75017-75018-92</v>
          </cell>
          <cell r="G550" t="str">
            <v>14/18 RUE EMILE CHAINE</v>
          </cell>
          <cell r="H550" t="str">
            <v>14-16-18 rue Emile Chaîne</v>
          </cell>
          <cell r="I550">
            <v>75018</v>
          </cell>
          <cell r="J550" t="str">
            <v>PARIS</v>
          </cell>
          <cell r="K550" t="str">
            <v xml:space="preserve">DAIF Nadia                    
N.DAIF@elogie-siemp.paris     </v>
          </cell>
          <cell r="L550" t="str">
            <v xml:space="preserve">CAMARA Ciré                   
c.camara@elogie-siemp.paris   </v>
          </cell>
          <cell r="M550">
            <v>1</v>
          </cell>
          <cell r="N550">
            <v>1</v>
          </cell>
          <cell r="O550">
            <v>2</v>
          </cell>
          <cell r="P550">
            <v>3</v>
          </cell>
          <cell r="Q550">
            <v>0</v>
          </cell>
          <cell r="R550">
            <v>2</v>
          </cell>
          <cell r="S550">
            <v>0</v>
          </cell>
        </row>
        <row r="551">
          <cell r="A551">
            <v>8248</v>
          </cell>
          <cell r="B551" t="str">
            <v>Lot 4</v>
          </cell>
          <cell r="C551" t="str">
            <v>SATURNE</v>
          </cell>
          <cell r="D551" t="str">
            <v>Mono</v>
          </cell>
          <cell r="E551" t="str">
            <v>DT NORD</v>
          </cell>
          <cell r="F551" t="str">
            <v>Agence 75017-75018-92</v>
          </cell>
          <cell r="G551" t="str">
            <v>12 CAILLIE - 7 BIS AUBERVILLIERS</v>
          </cell>
          <cell r="H551" t="str">
            <v>12 rue Caillie // 7 bis rue d'Aubervilliers</v>
          </cell>
          <cell r="I551">
            <v>75018</v>
          </cell>
          <cell r="J551" t="str">
            <v>PARIS</v>
          </cell>
          <cell r="K551" t="str">
            <v xml:space="preserve">REMERAND Emilie               
E.REMERAND@elogie-siemp.paris </v>
          </cell>
          <cell r="L551" t="str">
            <v xml:space="preserve">BELKADI Meziane               
M.BELKADI@elogie-siemp.paris  </v>
          </cell>
          <cell r="M551">
            <v>2</v>
          </cell>
          <cell r="N551">
            <v>2</v>
          </cell>
          <cell r="O551" t="str">
            <v>5+6</v>
          </cell>
          <cell r="P551">
            <v>20</v>
          </cell>
          <cell r="Q551">
            <v>2</v>
          </cell>
          <cell r="R551">
            <v>3</v>
          </cell>
          <cell r="S551">
            <v>0</v>
          </cell>
        </row>
        <row r="552">
          <cell r="A552">
            <v>8249</v>
          </cell>
          <cell r="B552" t="str">
            <v>Lot 4</v>
          </cell>
          <cell r="C552" t="str">
            <v>SATURNE</v>
          </cell>
          <cell r="D552" t="str">
            <v>Mono</v>
          </cell>
          <cell r="E552" t="str">
            <v>DT NORD</v>
          </cell>
          <cell r="F552" t="str">
            <v>Agence 75008-75009-75019</v>
          </cell>
          <cell r="G552" t="str">
            <v>2-4-4 BIS RUE PAUL LAURENT</v>
          </cell>
          <cell r="H552" t="str">
            <v>2-4-4 bis rue Paul Laurent // 46-48 rue d'Aubervilliers</v>
          </cell>
          <cell r="I552">
            <v>75019</v>
          </cell>
          <cell r="J552" t="str">
            <v>PARIS</v>
          </cell>
          <cell r="K552" t="str">
            <v>LALLEMENT Emeline             
e.lallement@elogie-siemp.paris</v>
          </cell>
          <cell r="L552" t="str">
            <v xml:space="preserve">LAHJIBI Rachid                
R.LAHJIBI@elogie-siemp.paris  </v>
          </cell>
          <cell r="M552">
            <v>2</v>
          </cell>
          <cell r="N552">
            <v>2</v>
          </cell>
          <cell r="O552" t="str">
            <v>6+3</v>
          </cell>
          <cell r="P552">
            <v>28</v>
          </cell>
          <cell r="Q552">
            <v>1</v>
          </cell>
          <cell r="R552">
            <v>2</v>
          </cell>
          <cell r="S552">
            <v>0</v>
          </cell>
        </row>
        <row r="553">
          <cell r="A553">
            <v>8260</v>
          </cell>
          <cell r="B553" t="str">
            <v>Lot 5</v>
          </cell>
          <cell r="C553" t="str">
            <v>CLEAN SERVICES</v>
          </cell>
          <cell r="D553" t="str">
            <v>Mono</v>
          </cell>
          <cell r="E553" t="str">
            <v>DT NORD</v>
          </cell>
          <cell r="F553" t="str">
            <v>Agence 75010-75011</v>
          </cell>
          <cell r="G553" t="str">
            <v>14 RUE MARIE ET LOUISE</v>
          </cell>
          <cell r="H553" t="str">
            <v>14 rue Marie &amp; Louise</v>
          </cell>
          <cell r="I553">
            <v>75010</v>
          </cell>
          <cell r="J553" t="str">
            <v>PARIS</v>
          </cell>
          <cell r="K553" t="str">
            <v xml:space="preserve">NAVARRO Hélène                
H.NAVARRO@elogie-siemp.paris  </v>
          </cell>
          <cell r="L553" t="str">
            <v xml:space="preserve">MERDJI Ayet Allah             
AA.MERDJI@elogie-siemp.paris  </v>
          </cell>
          <cell r="M553">
            <v>1</v>
          </cell>
          <cell r="N553">
            <v>1</v>
          </cell>
          <cell r="O553">
            <v>6</v>
          </cell>
          <cell r="P553">
            <v>16</v>
          </cell>
          <cell r="Q553">
            <v>0</v>
          </cell>
          <cell r="R553">
            <v>1</v>
          </cell>
          <cell r="S553">
            <v>0</v>
          </cell>
        </row>
        <row r="554">
          <cell r="A554">
            <v>8261</v>
          </cell>
          <cell r="B554" t="str">
            <v>Lot 4</v>
          </cell>
          <cell r="C554" t="str">
            <v>SATURNE</v>
          </cell>
          <cell r="D554" t="str">
            <v>Mono</v>
          </cell>
          <cell r="E554" t="str">
            <v>DT NORD</v>
          </cell>
          <cell r="F554" t="str">
            <v>Agence 75017-75018-92</v>
          </cell>
          <cell r="G554" t="str">
            <v>6 &amp; 10 RUE CAILLIE</v>
          </cell>
          <cell r="H554" t="str">
            <v>6 rue Caillie // 10 rue Caillie</v>
          </cell>
          <cell r="I554">
            <v>75018</v>
          </cell>
          <cell r="J554" t="str">
            <v>PARIS</v>
          </cell>
          <cell r="K554" t="str">
            <v xml:space="preserve">REMERAND Emilie               
E.REMERAND@elogie-siemp.paris </v>
          </cell>
          <cell r="L554" t="str">
            <v xml:space="preserve">BELKADI Meziane               
M.BELKADI@elogie-siemp.paris  </v>
          </cell>
          <cell r="M554">
            <v>2</v>
          </cell>
          <cell r="N554">
            <v>2</v>
          </cell>
          <cell r="O554" t="str">
            <v>3+3</v>
          </cell>
          <cell r="P554">
            <v>14</v>
          </cell>
          <cell r="Q554">
            <v>0</v>
          </cell>
          <cell r="R554">
            <v>3</v>
          </cell>
          <cell r="S554">
            <v>0</v>
          </cell>
        </row>
        <row r="555">
          <cell r="A555">
            <v>8262</v>
          </cell>
          <cell r="B555" t="str">
            <v>Lot 7</v>
          </cell>
          <cell r="C555" t="str">
            <v>Régie 19ème</v>
          </cell>
          <cell r="D555" t="str">
            <v>Monopropriété</v>
          </cell>
          <cell r="E555" t="str">
            <v>DT NORD</v>
          </cell>
          <cell r="F555" t="str">
            <v>Agence 8e,9e,19e</v>
          </cell>
          <cell r="G555" t="str">
            <v>7/15 PASSAGE DE LA BRIE</v>
          </cell>
          <cell r="H555" t="str">
            <v>7-15 passage de la Brie</v>
          </cell>
          <cell r="I555">
            <v>75019</v>
          </cell>
          <cell r="J555" t="str">
            <v>PARIS</v>
          </cell>
          <cell r="K555" t="str">
            <v>Liliane PEREIRA / 06 30 62 02 23 / l.pereira@elogie-siemp.paris</v>
          </cell>
          <cell r="L555" t="str">
            <v xml:space="preserve">OTTROH Illet Chantal </v>
          </cell>
          <cell r="M555">
            <v>3</v>
          </cell>
          <cell r="N555">
            <v>3</v>
          </cell>
          <cell r="O555" t="str">
            <v>3+3+3</v>
          </cell>
          <cell r="P555">
            <v>12</v>
          </cell>
          <cell r="Q555" t="str">
            <v>-</v>
          </cell>
          <cell r="R555">
            <v>2</v>
          </cell>
          <cell r="S555" t="str">
            <v>-</v>
          </cell>
        </row>
        <row r="556">
          <cell r="A556">
            <v>8263</v>
          </cell>
          <cell r="B556" t="str">
            <v>Lot 5</v>
          </cell>
          <cell r="C556" t="str">
            <v>CLEAN SERVICES</v>
          </cell>
          <cell r="D556" t="str">
            <v>Mono</v>
          </cell>
          <cell r="E556" t="str">
            <v>DT NORD</v>
          </cell>
          <cell r="F556" t="str">
            <v>Agence 75010-75011</v>
          </cell>
          <cell r="G556" t="str">
            <v>19 RUE JEAN MOINON</v>
          </cell>
          <cell r="H556" t="str">
            <v>19 rue Jean Moinon</v>
          </cell>
          <cell r="I556">
            <v>75010</v>
          </cell>
          <cell r="J556" t="str">
            <v>PARIS</v>
          </cell>
          <cell r="K556" t="str">
            <v xml:space="preserve">NAVARRO Hélène                
H.NAVARRO@elogie-siemp.paris  </v>
          </cell>
          <cell r="L556" t="str">
            <v>BEN MAMAR Moussa              
M.BEN-MAMAR@elogie-siemp.paris</v>
          </cell>
          <cell r="M556">
            <v>1</v>
          </cell>
          <cell r="N556">
            <v>1</v>
          </cell>
          <cell r="O556">
            <v>2</v>
          </cell>
          <cell r="P556">
            <v>5</v>
          </cell>
          <cell r="Q556">
            <v>0</v>
          </cell>
          <cell r="R556">
            <v>1</v>
          </cell>
          <cell r="S556">
            <v>0</v>
          </cell>
        </row>
        <row r="557">
          <cell r="A557">
            <v>8264</v>
          </cell>
          <cell r="B557" t="str">
            <v>Lot 5</v>
          </cell>
          <cell r="C557" t="str">
            <v>CLEAN SERVICES</v>
          </cell>
          <cell r="D557" t="str">
            <v>Mono</v>
          </cell>
          <cell r="E557" t="str">
            <v>DT NORD</v>
          </cell>
          <cell r="F557" t="str">
            <v>Agence 75020</v>
          </cell>
          <cell r="G557" t="str">
            <v>43-45 RUE DES VIGNOLES</v>
          </cell>
          <cell r="H557" t="str">
            <v>43-45 rue des Vignoles</v>
          </cell>
          <cell r="I557">
            <v>75020</v>
          </cell>
          <cell r="J557" t="str">
            <v>PARIS</v>
          </cell>
          <cell r="K557" t="str">
            <v xml:space="preserve">ROGER Amandine                
A.ROGER@elogie-siemp.paris    </v>
          </cell>
          <cell r="L557" t="str">
            <v xml:space="preserve">LOBAIDO Joseph                
J.LOBAIDO@elogie-siemp.paris  </v>
          </cell>
          <cell r="M557">
            <v>1</v>
          </cell>
          <cell r="N557">
            <v>1</v>
          </cell>
          <cell r="O557">
            <v>5</v>
          </cell>
          <cell r="P557">
            <v>11</v>
          </cell>
          <cell r="Q557">
            <v>1</v>
          </cell>
          <cell r="R557">
            <v>2</v>
          </cell>
          <cell r="S557">
            <v>0</v>
          </cell>
        </row>
        <row r="558">
          <cell r="A558">
            <v>8267</v>
          </cell>
          <cell r="B558" t="str">
            <v>Lot 5</v>
          </cell>
          <cell r="C558" t="str">
            <v>CLEAN SERVICES</v>
          </cell>
          <cell r="D558" t="str">
            <v>Mono</v>
          </cell>
          <cell r="E558" t="str">
            <v>DT NORD</v>
          </cell>
          <cell r="F558" t="str">
            <v>Agence 75020</v>
          </cell>
          <cell r="G558" t="str">
            <v>133-133 PELLEPORT</v>
          </cell>
          <cell r="H558" t="str">
            <v>133-135 Pelleport // 13 Pavillons</v>
          </cell>
          <cell r="I558">
            <v>75020</v>
          </cell>
          <cell r="J558" t="str">
            <v>PARIS</v>
          </cell>
          <cell r="K558" t="str">
            <v>-</v>
          </cell>
          <cell r="L558" t="str">
            <v xml:space="preserve">HADDADI Farid                 
F.HADDADI@elogie-siemp.paris  </v>
          </cell>
          <cell r="M558">
            <v>2</v>
          </cell>
          <cell r="N558">
            <v>2</v>
          </cell>
          <cell r="O558" t="str">
            <v>3+7</v>
          </cell>
          <cell r="P558">
            <v>25</v>
          </cell>
          <cell r="Q558">
            <v>1</v>
          </cell>
          <cell r="R558" t="str">
            <v>Caves</v>
          </cell>
          <cell r="S558">
            <v>0</v>
          </cell>
        </row>
        <row r="559">
          <cell r="A559">
            <v>8268</v>
          </cell>
          <cell r="B559" t="str">
            <v>Lot 5</v>
          </cell>
          <cell r="C559" t="str">
            <v>CLEAN SERVICES</v>
          </cell>
          <cell r="D559" t="str">
            <v>Mono</v>
          </cell>
          <cell r="E559" t="str">
            <v>DT NORD</v>
          </cell>
          <cell r="F559" t="str">
            <v>Agence 75010-75011</v>
          </cell>
          <cell r="G559" t="str">
            <v>41 RUE RICHARD LENOIR</v>
          </cell>
          <cell r="H559" t="str">
            <v>41 rue Richard Lenoir</v>
          </cell>
          <cell r="I559">
            <v>75011</v>
          </cell>
          <cell r="J559" t="str">
            <v>PARIS</v>
          </cell>
          <cell r="K559" t="str">
            <v xml:space="preserve">BOUCHER Franck                
F.BOUCHER@elogie-siemp.paris  </v>
          </cell>
          <cell r="L559" t="str">
            <v xml:space="preserve">JENTET Pierre                 
P.JENTET@elogie-siemp.paris   </v>
          </cell>
          <cell r="M559">
            <v>1</v>
          </cell>
          <cell r="N559">
            <v>1</v>
          </cell>
          <cell r="O559">
            <v>3</v>
          </cell>
          <cell r="P559">
            <v>3</v>
          </cell>
          <cell r="Q559">
            <v>0</v>
          </cell>
          <cell r="R559">
            <v>1</v>
          </cell>
          <cell r="S559">
            <v>0</v>
          </cell>
        </row>
        <row r="560">
          <cell r="A560">
            <v>8270</v>
          </cell>
          <cell r="B560" t="str">
            <v>Lot 4</v>
          </cell>
          <cell r="C560" t="str">
            <v>SATURNE</v>
          </cell>
          <cell r="D560" t="str">
            <v>Mono</v>
          </cell>
          <cell r="E560" t="str">
            <v>DT NORD</v>
          </cell>
          <cell r="F560" t="str">
            <v>Agence 75017-75018-92</v>
          </cell>
          <cell r="G560" t="str">
            <v>16 PASSAGE DAUNAY</v>
          </cell>
          <cell r="H560" t="str">
            <v>16 passage Daunay // 126 avenue de Saint-Ouen</v>
          </cell>
          <cell r="I560">
            <v>75018</v>
          </cell>
          <cell r="J560" t="str">
            <v>PARIS</v>
          </cell>
          <cell r="K560" t="str">
            <v xml:space="preserve">REMERAND Emilie               
E.REMERAND@elogie-siemp.paris </v>
          </cell>
          <cell r="L560" t="str">
            <v xml:space="preserve">HADDAR Ramdane                
R.HADDAR@elogie-siemp.paris   </v>
          </cell>
          <cell r="M560">
            <v>1</v>
          </cell>
          <cell r="N560">
            <v>1</v>
          </cell>
          <cell r="O560">
            <v>3</v>
          </cell>
          <cell r="P560">
            <v>4</v>
          </cell>
          <cell r="Q560">
            <v>0</v>
          </cell>
          <cell r="R560">
            <v>2</v>
          </cell>
          <cell r="S560">
            <v>0</v>
          </cell>
        </row>
        <row r="561">
          <cell r="A561">
            <v>8271</v>
          </cell>
          <cell r="B561" t="str">
            <v>Lot 5</v>
          </cell>
          <cell r="C561" t="str">
            <v>CLEAN SERVICES</v>
          </cell>
          <cell r="D561" t="str">
            <v>Mono</v>
          </cell>
          <cell r="E561" t="str">
            <v>DT NORD</v>
          </cell>
          <cell r="F561" t="str">
            <v>Agence 75010-75011</v>
          </cell>
          <cell r="G561" t="str">
            <v>37 RUE DE CHABROL</v>
          </cell>
          <cell r="H561" t="str">
            <v>37 rue de Chabrol</v>
          </cell>
          <cell r="I561">
            <v>75010</v>
          </cell>
          <cell r="J561" t="str">
            <v>PARIS</v>
          </cell>
          <cell r="K561" t="str">
            <v xml:space="preserve">NAVARRO Hélène                
H.NAVARRO@elogie-siemp.paris  </v>
          </cell>
          <cell r="L561" t="str">
            <v xml:space="preserve">DEREPPER Arnaud               
A.DEREPPER@elogie-siemp.paris </v>
          </cell>
          <cell r="M561">
            <v>1</v>
          </cell>
          <cell r="N561">
            <v>1</v>
          </cell>
          <cell r="O561">
            <v>5</v>
          </cell>
          <cell r="P561">
            <v>7</v>
          </cell>
          <cell r="Q561">
            <v>0</v>
          </cell>
          <cell r="R561">
            <v>2</v>
          </cell>
          <cell r="S561">
            <v>0</v>
          </cell>
        </row>
        <row r="562">
          <cell r="A562">
            <v>8272</v>
          </cell>
          <cell r="B562" t="str">
            <v>Lot 4</v>
          </cell>
          <cell r="C562" t="str">
            <v>SATURNE</v>
          </cell>
          <cell r="D562" t="str">
            <v>Mono</v>
          </cell>
          <cell r="E562" t="str">
            <v>DT NORD</v>
          </cell>
          <cell r="F562" t="str">
            <v>Agence 75017-75018-92</v>
          </cell>
          <cell r="G562" t="str">
            <v>11 RUE DE SUEZ</v>
          </cell>
          <cell r="H562" t="str">
            <v>11 rue de Suez</v>
          </cell>
          <cell r="I562">
            <v>75018</v>
          </cell>
          <cell r="J562" t="str">
            <v>PARIS</v>
          </cell>
          <cell r="K562" t="str">
            <v xml:space="preserve">DAIF Nadia                    
N.DAIF@elogie-siemp.paris     </v>
          </cell>
          <cell r="L562" t="str">
            <v xml:space="preserve">LE LUYER Cécile               
C.LE-LUYER@elogie-siemp.paris </v>
          </cell>
          <cell r="M562">
            <v>2</v>
          </cell>
          <cell r="N562">
            <v>1</v>
          </cell>
          <cell r="O562" t="str">
            <v>6+6</v>
          </cell>
          <cell r="P562">
            <v>34</v>
          </cell>
          <cell r="Q562">
            <v>0</v>
          </cell>
          <cell r="R562">
            <v>2</v>
          </cell>
          <cell r="S562">
            <v>0</v>
          </cell>
        </row>
        <row r="563">
          <cell r="A563">
            <v>8273</v>
          </cell>
          <cell r="B563" t="str">
            <v>Lot 4</v>
          </cell>
          <cell r="C563" t="str">
            <v>SATURNE</v>
          </cell>
          <cell r="D563" t="str">
            <v>Mono</v>
          </cell>
          <cell r="E563" t="str">
            <v>DT NORD</v>
          </cell>
          <cell r="F563" t="str">
            <v>Agence 75017-75018-92</v>
          </cell>
          <cell r="G563" t="str">
            <v>22 RUE D'ORAN</v>
          </cell>
          <cell r="H563" t="str">
            <v>22 rue d'Oran</v>
          </cell>
          <cell r="I563">
            <v>75018</v>
          </cell>
          <cell r="J563" t="str">
            <v>PARIS</v>
          </cell>
          <cell r="K563" t="str">
            <v xml:space="preserve">DAIF Nadia                    
N.DAIF@elogie-siemp.paris     </v>
          </cell>
          <cell r="L563" t="str">
            <v>ROBILLART Philippe            
P.ROBILLART@elogie-siemp.paris</v>
          </cell>
          <cell r="M563">
            <v>1</v>
          </cell>
          <cell r="N563">
            <v>1</v>
          </cell>
          <cell r="O563">
            <v>3</v>
          </cell>
          <cell r="P563">
            <v>5</v>
          </cell>
          <cell r="Q563">
            <v>0</v>
          </cell>
          <cell r="R563">
            <v>2</v>
          </cell>
          <cell r="S563">
            <v>0</v>
          </cell>
        </row>
        <row r="564">
          <cell r="A564">
            <v>8274</v>
          </cell>
          <cell r="B564" t="str">
            <v>Lot 5</v>
          </cell>
          <cell r="C564" t="str">
            <v>CLEAN SERVICES</v>
          </cell>
          <cell r="D564" t="str">
            <v>Mono</v>
          </cell>
          <cell r="E564" t="str">
            <v>DT NORD</v>
          </cell>
          <cell r="F564" t="str">
            <v>Agence 75010-75011</v>
          </cell>
          <cell r="G564" t="str">
            <v>2 PASSAGE LOUIS PHILIPPE</v>
          </cell>
          <cell r="H564" t="str">
            <v>2 passage Louis Philippe</v>
          </cell>
          <cell r="I564">
            <v>75011</v>
          </cell>
          <cell r="J564" t="str">
            <v>PARIS</v>
          </cell>
          <cell r="K564" t="str">
            <v xml:space="preserve">BOUCHER Franck                
F.BOUCHER@elogie-siemp.paris  </v>
          </cell>
          <cell r="L564" t="str">
            <v>DEPARETERE Philippe           
P.DEPARETERE@elogie-siemp.pari</v>
          </cell>
          <cell r="M564">
            <v>1</v>
          </cell>
          <cell r="N564">
            <v>1</v>
          </cell>
          <cell r="O564">
            <v>2</v>
          </cell>
          <cell r="P564">
            <v>6</v>
          </cell>
          <cell r="Q564">
            <v>0</v>
          </cell>
          <cell r="R564">
            <v>1</v>
          </cell>
          <cell r="S564">
            <v>0</v>
          </cell>
        </row>
        <row r="565">
          <cell r="A565">
            <v>8279</v>
          </cell>
          <cell r="B565" t="str">
            <v>Lot 4</v>
          </cell>
          <cell r="C565" t="str">
            <v>SATURNE</v>
          </cell>
          <cell r="D565" t="str">
            <v>Mono</v>
          </cell>
          <cell r="E565" t="str">
            <v>DT NORD</v>
          </cell>
          <cell r="F565" t="str">
            <v>Agence 75017-75018-92</v>
          </cell>
          <cell r="G565" t="str">
            <v>21 AVENUE DE CLICHY</v>
          </cell>
          <cell r="H565" t="str">
            <v>21 avenue de Clichy</v>
          </cell>
          <cell r="I565">
            <v>75017</v>
          </cell>
          <cell r="J565" t="str">
            <v>PARIS</v>
          </cell>
          <cell r="K565" t="str">
            <v xml:space="preserve">FOURNIER Erika                
E.FOURNIER@elogie-siemp.paris </v>
          </cell>
          <cell r="L565" t="str">
            <v>CORRÉA LOIAZA Alexander       
a.correa-loiaza@elogie-siemp.p</v>
          </cell>
          <cell r="M565">
            <v>1</v>
          </cell>
          <cell r="N565">
            <v>1</v>
          </cell>
          <cell r="O565">
            <v>5</v>
          </cell>
          <cell r="P565">
            <v>9</v>
          </cell>
          <cell r="Q565">
            <v>1</v>
          </cell>
          <cell r="R565">
            <v>1</v>
          </cell>
          <cell r="S565">
            <v>0</v>
          </cell>
        </row>
        <row r="566">
          <cell r="A566">
            <v>8280</v>
          </cell>
          <cell r="B566" t="str">
            <v>Lot 4</v>
          </cell>
          <cell r="C566" t="str">
            <v>SATURNE</v>
          </cell>
          <cell r="D566" t="str">
            <v>Mono</v>
          </cell>
          <cell r="E566" t="str">
            <v>DT NORD</v>
          </cell>
          <cell r="F566" t="str">
            <v>Agence 75017-75018-92</v>
          </cell>
          <cell r="G566" t="str">
            <v>133 RUE DES POISSONNIERS</v>
          </cell>
          <cell r="H566" t="str">
            <v>133 rue des Poissonniers // 52 rue Boinod</v>
          </cell>
          <cell r="I566">
            <v>75018</v>
          </cell>
          <cell r="J566" t="str">
            <v>PARIS</v>
          </cell>
          <cell r="K566" t="str">
            <v xml:space="preserve">DAIF Nadia                    
N.DAIF@elogie-siemp.paris     </v>
          </cell>
          <cell r="L566" t="str">
            <v xml:space="preserve">CAMARA Ciré                   
c.camara@elogie-siemp.paris   </v>
          </cell>
          <cell r="M566">
            <v>1</v>
          </cell>
          <cell r="N566">
            <v>1</v>
          </cell>
          <cell r="O566">
            <v>5</v>
          </cell>
          <cell r="P566">
            <v>18</v>
          </cell>
          <cell r="Q566">
            <v>1</v>
          </cell>
          <cell r="R566">
            <v>1</v>
          </cell>
          <cell r="S566">
            <v>0</v>
          </cell>
        </row>
        <row r="567">
          <cell r="A567">
            <v>8281</v>
          </cell>
          <cell r="B567" t="str">
            <v>Lot 4</v>
          </cell>
          <cell r="C567" t="str">
            <v>SATURNE</v>
          </cell>
          <cell r="D567" t="str">
            <v>Mono</v>
          </cell>
          <cell r="E567" t="str">
            <v>DT NORD</v>
          </cell>
          <cell r="F567" t="str">
            <v>Agence 75017-75018-92</v>
          </cell>
          <cell r="G567" t="str">
            <v>60 RUE STEPHENSON</v>
          </cell>
          <cell r="H567" t="str">
            <v>60 rue Stéphenson</v>
          </cell>
          <cell r="I567">
            <v>75018</v>
          </cell>
          <cell r="J567" t="str">
            <v>PARIS</v>
          </cell>
          <cell r="K567" t="str">
            <v xml:space="preserve">DAIF Nadia                    
N.DAIF@elogie-siemp.paris     </v>
          </cell>
          <cell r="L567" t="str">
            <v xml:space="preserve">CISSE Ousmane                 
o.cisse@elogie-siemp.paris    </v>
          </cell>
          <cell r="M567">
            <v>1</v>
          </cell>
          <cell r="N567">
            <v>1</v>
          </cell>
          <cell r="O567">
            <v>6</v>
          </cell>
          <cell r="P567">
            <v>12</v>
          </cell>
          <cell r="Q567">
            <v>0</v>
          </cell>
          <cell r="R567">
            <v>1</v>
          </cell>
          <cell r="S567">
            <v>0</v>
          </cell>
        </row>
        <row r="568">
          <cell r="A568">
            <v>8282</v>
          </cell>
          <cell r="B568" t="str">
            <v>Lot 4</v>
          </cell>
          <cell r="C568" t="str">
            <v>SATURNE</v>
          </cell>
          <cell r="D568" t="str">
            <v>Mono</v>
          </cell>
          <cell r="E568" t="str">
            <v>DT NORD</v>
          </cell>
          <cell r="F568" t="str">
            <v>Agence 75017-75018-92</v>
          </cell>
          <cell r="G568" t="str">
            <v>8 BIS RUE AFFRE</v>
          </cell>
          <cell r="H568" t="str">
            <v>8 bis rue Affre</v>
          </cell>
          <cell r="I568">
            <v>75018</v>
          </cell>
          <cell r="J568" t="str">
            <v>PARIS</v>
          </cell>
          <cell r="K568" t="str">
            <v xml:space="preserve">DAIF Nadia                    
N.DAIF@elogie-siemp.paris     </v>
          </cell>
          <cell r="L568" t="str">
            <v xml:space="preserve">LE LUYER Cécile               
C.LE-LUYER@elogie-siemp.paris </v>
          </cell>
          <cell r="M568">
            <v>1</v>
          </cell>
          <cell r="N568">
            <v>1</v>
          </cell>
          <cell r="O568">
            <v>6</v>
          </cell>
          <cell r="P568">
            <v>9</v>
          </cell>
          <cell r="Q568">
            <v>1</v>
          </cell>
          <cell r="R568">
            <v>1</v>
          </cell>
          <cell r="S568">
            <v>0</v>
          </cell>
        </row>
        <row r="569">
          <cell r="A569">
            <v>8283</v>
          </cell>
          <cell r="B569" t="str">
            <v>Lot 4</v>
          </cell>
          <cell r="C569" t="str">
            <v>SATURNE</v>
          </cell>
          <cell r="D569" t="str">
            <v>Mono</v>
          </cell>
          <cell r="E569" t="str">
            <v>DT NORD</v>
          </cell>
          <cell r="F569" t="str">
            <v>Agence 75008-75009-75019</v>
          </cell>
          <cell r="G569" t="str">
            <v>10 RUE MATHIS</v>
          </cell>
          <cell r="H569" t="str">
            <v>10 rue Mathis</v>
          </cell>
          <cell r="I569">
            <v>75019</v>
          </cell>
          <cell r="J569" t="str">
            <v>PARIS</v>
          </cell>
          <cell r="K569" t="str">
            <v>LALLEMENT Emeline             
e.lallement@elogie-siemp.paris</v>
          </cell>
          <cell r="L569" t="str">
            <v xml:space="preserve">LOGO Kossi                    
K.LOGO@ELOGIE-SIEMP.PARIS     </v>
          </cell>
          <cell r="M569">
            <v>1</v>
          </cell>
          <cell r="N569">
            <v>1</v>
          </cell>
          <cell r="O569">
            <v>6</v>
          </cell>
          <cell r="P569">
            <v>12</v>
          </cell>
          <cell r="Q569">
            <v>1</v>
          </cell>
          <cell r="R569">
            <v>1</v>
          </cell>
          <cell r="S569">
            <v>0</v>
          </cell>
        </row>
        <row r="570">
          <cell r="A570">
            <v>8287</v>
          </cell>
          <cell r="B570" t="str">
            <v>Lot 5</v>
          </cell>
          <cell r="C570" t="str">
            <v>CLEAN SERVICES</v>
          </cell>
          <cell r="D570" t="str">
            <v>Mono</v>
          </cell>
          <cell r="E570" t="str">
            <v>DT NORD</v>
          </cell>
          <cell r="F570" t="str">
            <v>Agence 75020</v>
          </cell>
          <cell r="G570" t="str">
            <v>6 RUE DES PANOYAUX</v>
          </cell>
          <cell r="H570" t="str">
            <v>6 rue des Panoyaux</v>
          </cell>
          <cell r="I570">
            <v>75020</v>
          </cell>
          <cell r="J570" t="str">
            <v>PARIS</v>
          </cell>
          <cell r="K570" t="str">
            <v>HACQUEBART David              
d.hacquebart@elogie-siemp.pari</v>
          </cell>
          <cell r="L570" t="str">
            <v xml:space="preserve">TOURÉ Moustapha               
m.toure@elogie-siemp.paris    </v>
          </cell>
          <cell r="M570">
            <v>3</v>
          </cell>
          <cell r="N570" t="str">
            <v>-</v>
          </cell>
          <cell r="O570" t="str">
            <v>-</v>
          </cell>
          <cell r="P570">
            <v>30</v>
          </cell>
          <cell r="Q570" t="str">
            <v>-</v>
          </cell>
          <cell r="R570" t="str">
            <v>-</v>
          </cell>
          <cell r="S570">
            <v>0</v>
          </cell>
        </row>
        <row r="571">
          <cell r="A571">
            <v>8288</v>
          </cell>
          <cell r="B571" t="str">
            <v>Lot 4</v>
          </cell>
          <cell r="C571" t="str">
            <v>SATURNE</v>
          </cell>
          <cell r="D571" t="str">
            <v>Mono</v>
          </cell>
          <cell r="E571" t="str">
            <v>DT NORD</v>
          </cell>
          <cell r="F571" t="str">
            <v>Agence 75017-75018-92</v>
          </cell>
          <cell r="G571" t="str">
            <v>60 RUE HERMEL</v>
          </cell>
          <cell r="H571" t="str">
            <v>60 rue Hermel</v>
          </cell>
          <cell r="I571">
            <v>75018</v>
          </cell>
          <cell r="J571" t="str">
            <v>PARIS</v>
          </cell>
          <cell r="K571" t="str">
            <v xml:space="preserve">REMERAND Emilie               
E.REMERAND@elogie-siemp.paris </v>
          </cell>
          <cell r="L571" t="str">
            <v>BENGUESMIA CHADLY Tahar       
T.BENGUESMIA-CHADLY@elogie-sie</v>
          </cell>
          <cell r="M571">
            <v>1</v>
          </cell>
          <cell r="N571">
            <v>1</v>
          </cell>
          <cell r="O571">
            <v>6</v>
          </cell>
          <cell r="P571">
            <v>12</v>
          </cell>
          <cell r="Q571">
            <v>0</v>
          </cell>
          <cell r="R571">
            <v>2</v>
          </cell>
          <cell r="S571">
            <v>0</v>
          </cell>
        </row>
        <row r="572">
          <cell r="A572">
            <v>8290</v>
          </cell>
          <cell r="B572" t="str">
            <v>Lot 4</v>
          </cell>
          <cell r="C572" t="str">
            <v>SATURNE</v>
          </cell>
          <cell r="D572" t="str">
            <v>Mono</v>
          </cell>
          <cell r="E572" t="str">
            <v>DT NORD</v>
          </cell>
          <cell r="F572" t="str">
            <v>Agence 75008-75009-75019</v>
          </cell>
          <cell r="G572" t="str">
            <v>THIONVILLE-OURCQ</v>
          </cell>
          <cell r="H572" t="str">
            <v>26 ter-28 rue de Thionville // 22-22 bis rue de l'Ourcq</v>
          </cell>
          <cell r="I572">
            <v>75019</v>
          </cell>
          <cell r="J572" t="str">
            <v>PARIS</v>
          </cell>
          <cell r="K572" t="str">
            <v>LALLEMENT Emeline             
e.lallement@elogie-siemp.paris</v>
          </cell>
          <cell r="L572" t="str">
            <v xml:space="preserve">CAMARA Ebrima                 
e.camara@elogie-siemp.paris   </v>
          </cell>
          <cell r="M572">
            <v>2</v>
          </cell>
          <cell r="N572">
            <v>2</v>
          </cell>
          <cell r="O572">
            <v>6</v>
          </cell>
          <cell r="P572">
            <v>30</v>
          </cell>
          <cell r="Q572">
            <v>2</v>
          </cell>
          <cell r="R572">
            <v>2</v>
          </cell>
          <cell r="S572">
            <v>24</v>
          </cell>
        </row>
        <row r="573">
          <cell r="A573">
            <v>8293</v>
          </cell>
          <cell r="B573" t="str">
            <v>Lot 4</v>
          </cell>
          <cell r="C573" t="str">
            <v>SATURNE</v>
          </cell>
          <cell r="D573" t="str">
            <v>Mono</v>
          </cell>
          <cell r="E573" t="str">
            <v>DT NORD</v>
          </cell>
          <cell r="F573" t="str">
            <v>Agence 75017-75018-92</v>
          </cell>
          <cell r="G573" t="str">
            <v>17 IMPASSE ROBERT</v>
          </cell>
          <cell r="H573" t="str">
            <v>17 impasse Robert</v>
          </cell>
          <cell r="I573">
            <v>75018</v>
          </cell>
          <cell r="J573" t="str">
            <v>PARIS</v>
          </cell>
          <cell r="K573" t="str">
            <v xml:space="preserve">REMERAND Emilie               
E.REMERAND@elogie-siemp.paris </v>
          </cell>
          <cell r="L573" t="str">
            <v xml:space="preserve">HADDAR Ramdane                
R.HADDAR@elogie-siemp.paris   </v>
          </cell>
          <cell r="M573">
            <v>2</v>
          </cell>
          <cell r="N573">
            <v>1</v>
          </cell>
          <cell r="O573" t="str">
            <v>3+1</v>
          </cell>
          <cell r="P573">
            <v>7</v>
          </cell>
          <cell r="Q573">
            <v>0</v>
          </cell>
          <cell r="R573">
            <v>2</v>
          </cell>
          <cell r="S573">
            <v>0</v>
          </cell>
        </row>
        <row r="574">
          <cell r="A574">
            <v>8294</v>
          </cell>
          <cell r="B574" t="str">
            <v xml:space="preserve">Lot 9 </v>
          </cell>
          <cell r="C574" t="str">
            <v>Régie Papilles et papillons</v>
          </cell>
          <cell r="D574" t="str">
            <v>Monopropriété</v>
          </cell>
          <cell r="E574" t="str">
            <v>DT NORD</v>
          </cell>
          <cell r="F574" t="str">
            <v>Agence Paris 20</v>
          </cell>
          <cell r="G574" t="str">
            <v>19 rue de Pixérécourt</v>
          </cell>
          <cell r="H574" t="str">
            <v>19 rue de Pixérécourt</v>
          </cell>
          <cell r="I574">
            <v>75020</v>
          </cell>
          <cell r="J574" t="str">
            <v>PARIS</v>
          </cell>
          <cell r="K574" t="str">
            <v>Emilie REMERAND / 06 87 33 46 13 / e.remerand@elogie-siemp.paris</v>
          </cell>
          <cell r="L574" t="str">
            <v xml:space="preserve">SOUMARE Sadio </v>
          </cell>
          <cell r="M574">
            <v>1</v>
          </cell>
          <cell r="N574">
            <v>1</v>
          </cell>
          <cell r="O574">
            <v>3</v>
          </cell>
          <cell r="P574">
            <v>4</v>
          </cell>
          <cell r="Q574" t="str">
            <v>-</v>
          </cell>
          <cell r="R574">
            <v>1</v>
          </cell>
          <cell r="S574" t="str">
            <v>-</v>
          </cell>
        </row>
        <row r="575">
          <cell r="A575">
            <v>8295</v>
          </cell>
          <cell r="B575" t="str">
            <v xml:space="preserve">Lot 9 </v>
          </cell>
          <cell r="C575" t="str">
            <v>Régie Papilles et papillons</v>
          </cell>
          <cell r="D575" t="str">
            <v>Monopropriété</v>
          </cell>
          <cell r="E575" t="str">
            <v>DT NORD</v>
          </cell>
          <cell r="F575" t="str">
            <v>Agence Paris 20</v>
          </cell>
          <cell r="G575" t="str">
            <v>28-30 Rue de L'ERMITAGE</v>
          </cell>
          <cell r="H575" t="str">
            <v>28-30 rue de l'Ermitage</v>
          </cell>
          <cell r="I575">
            <v>75020</v>
          </cell>
          <cell r="J575" t="str">
            <v>PARIS</v>
          </cell>
          <cell r="K575" t="str">
            <v>Emilie REMERAND / 06 87 33 46 13 / e.remerand@elogie-siemp.paris</v>
          </cell>
          <cell r="L575" t="str">
            <v xml:space="preserve">RAHOUI Hasni </v>
          </cell>
          <cell r="M575">
            <v>3</v>
          </cell>
          <cell r="N575">
            <v>3</v>
          </cell>
          <cell r="O575" t="str">
            <v>3+3</v>
          </cell>
          <cell r="P575">
            <v>17</v>
          </cell>
          <cell r="Q575" t="str">
            <v>-</v>
          </cell>
          <cell r="R575">
            <v>2</v>
          </cell>
          <cell r="S575" t="str">
            <v>-</v>
          </cell>
        </row>
        <row r="576">
          <cell r="A576">
            <v>8296</v>
          </cell>
          <cell r="B576" t="str">
            <v>Lot 5</v>
          </cell>
          <cell r="C576" t="str">
            <v>CLEAN SERVICES</v>
          </cell>
          <cell r="D576" t="str">
            <v>Mono</v>
          </cell>
          <cell r="E576" t="str">
            <v>DT NORD</v>
          </cell>
          <cell r="F576" t="str">
            <v>Agence 75010-75011</v>
          </cell>
          <cell r="G576" t="str">
            <v>73 BIS BOULEVARD DE LA VILLETTE</v>
          </cell>
          <cell r="H576" t="str">
            <v>73 bis boulevard de la Villette</v>
          </cell>
          <cell r="I576">
            <v>75010</v>
          </cell>
          <cell r="J576" t="str">
            <v>PARIS</v>
          </cell>
          <cell r="K576" t="str">
            <v xml:space="preserve">NAVARRO Hélène                
H.NAVARRO@elogie-siemp.paris  </v>
          </cell>
          <cell r="L576" t="str">
            <v xml:space="preserve">BOUDJÉMA Anna                 
A.BOUDJEMA@elogie-siemp.paris </v>
          </cell>
          <cell r="M576">
            <v>1</v>
          </cell>
          <cell r="N576">
            <v>1</v>
          </cell>
          <cell r="O576">
            <v>7</v>
          </cell>
          <cell r="P576">
            <v>14</v>
          </cell>
          <cell r="Q576">
            <v>1</v>
          </cell>
          <cell r="R576">
            <v>2</v>
          </cell>
          <cell r="S576">
            <v>0</v>
          </cell>
        </row>
        <row r="577">
          <cell r="A577">
            <v>8300</v>
          </cell>
          <cell r="B577" t="str">
            <v>Lot 5</v>
          </cell>
          <cell r="C577" t="str">
            <v>CLEAN SERVICES</v>
          </cell>
          <cell r="D577" t="str">
            <v>Mono</v>
          </cell>
          <cell r="E577" t="str">
            <v>DT NORD</v>
          </cell>
          <cell r="F577" t="str">
            <v>Agence 75010-75011</v>
          </cell>
          <cell r="G577" t="str">
            <v>3-5 BIS RUE GODEFROY CAVAIGNAC</v>
          </cell>
          <cell r="H577" t="str">
            <v>3-5 bis rue Godefroy Cavaignac</v>
          </cell>
          <cell r="I577">
            <v>75011</v>
          </cell>
          <cell r="J577" t="str">
            <v>PARIS</v>
          </cell>
          <cell r="K577" t="str">
            <v xml:space="preserve">BOUCHER Franck                
F.BOUCHER@elogie-siemp.paris  </v>
          </cell>
          <cell r="L577" t="str">
            <v xml:space="preserve">TIRMONT Katie                 
K.TIRMONT@elogie-siemp.paris  </v>
          </cell>
          <cell r="M577">
            <v>1</v>
          </cell>
          <cell r="N577">
            <v>1</v>
          </cell>
          <cell r="O577">
            <v>6</v>
          </cell>
          <cell r="P577">
            <v>20</v>
          </cell>
          <cell r="Q577">
            <v>1</v>
          </cell>
          <cell r="R577">
            <v>2</v>
          </cell>
          <cell r="S577">
            <v>0</v>
          </cell>
        </row>
        <row r="578">
          <cell r="A578">
            <v>8301</v>
          </cell>
          <cell r="B578" t="str">
            <v>Lot 4</v>
          </cell>
          <cell r="C578" t="str">
            <v>SATURNE</v>
          </cell>
          <cell r="D578" t="str">
            <v>Mono</v>
          </cell>
          <cell r="E578" t="str">
            <v>DT NORD</v>
          </cell>
          <cell r="F578" t="str">
            <v>Agence 75017-75018-92</v>
          </cell>
          <cell r="G578" t="str">
            <v>5 BIS CITÉ LA CHAPELLE</v>
          </cell>
          <cell r="H578" t="str">
            <v>5 bis cité La Chapelle</v>
          </cell>
          <cell r="I578">
            <v>75018</v>
          </cell>
          <cell r="J578" t="str">
            <v>PARIS</v>
          </cell>
          <cell r="K578" t="str">
            <v xml:space="preserve">DAIF Nadia                    
N.DAIF@elogie-siemp.paris     </v>
          </cell>
          <cell r="L578" t="str">
            <v xml:space="preserve">CISSE Ousmane                 
o.cisse@elogie-siemp.paris    </v>
          </cell>
          <cell r="M578">
            <v>1</v>
          </cell>
          <cell r="N578">
            <v>1</v>
          </cell>
          <cell r="O578">
            <v>6</v>
          </cell>
          <cell r="P578">
            <v>25</v>
          </cell>
          <cell r="Q578">
            <v>1</v>
          </cell>
          <cell r="R578">
            <v>1</v>
          </cell>
          <cell r="S578">
            <v>21</v>
          </cell>
        </row>
        <row r="579">
          <cell r="A579">
            <v>8302</v>
          </cell>
          <cell r="B579" t="str">
            <v>Lot 1</v>
          </cell>
          <cell r="C579" t="str">
            <v>Régie maison du canal</v>
          </cell>
          <cell r="D579" t="str">
            <v>Monopropriété</v>
          </cell>
          <cell r="E579" t="str">
            <v>DT NORD</v>
          </cell>
          <cell r="F579" t="str">
            <v>Agence 10e,11e</v>
          </cell>
          <cell r="G579" t="str">
            <v>34 Rue BICHAT</v>
          </cell>
          <cell r="H579" t="str">
            <v>34 rue Bichat</v>
          </cell>
          <cell r="I579">
            <v>75010</v>
          </cell>
          <cell r="J579" t="str">
            <v>PARIS</v>
          </cell>
          <cell r="K579" t="str">
            <v>Hélène NAVARRO / 07 62 09 62 77 / h.tayoumo-navarro@elogie-siemp.paris</v>
          </cell>
          <cell r="L579" t="str">
            <v>AFFORTIT Michaël / CAMARA Moussa</v>
          </cell>
          <cell r="M579">
            <v>1</v>
          </cell>
          <cell r="N579">
            <v>1</v>
          </cell>
          <cell r="O579">
            <v>5</v>
          </cell>
          <cell r="P579">
            <v>9</v>
          </cell>
          <cell r="Q579" t="str">
            <v>-</v>
          </cell>
          <cell r="R579">
            <v>1</v>
          </cell>
          <cell r="S579" t="str">
            <v>-</v>
          </cell>
        </row>
        <row r="580">
          <cell r="A580">
            <v>8304</v>
          </cell>
          <cell r="B580" t="str">
            <v>Lot 4</v>
          </cell>
          <cell r="C580" t="str">
            <v>SATURNE</v>
          </cell>
          <cell r="D580" t="str">
            <v>Mono</v>
          </cell>
          <cell r="E580" t="str">
            <v>DT NORD</v>
          </cell>
          <cell r="F580" t="str">
            <v>Agence 75017-75018-92</v>
          </cell>
          <cell r="G580" t="str">
            <v>76 RUE DE CLIGNANCOURT</v>
          </cell>
          <cell r="H580" t="str">
            <v>74 ter-76 rue de Clignancourt</v>
          </cell>
          <cell r="I580">
            <v>75018</v>
          </cell>
          <cell r="J580" t="str">
            <v>PARIS</v>
          </cell>
          <cell r="K580" t="str">
            <v xml:space="preserve">REMERAND Emilie               
E.REMERAND@elogie-siemp.paris </v>
          </cell>
          <cell r="L580" t="str">
            <v xml:space="preserve">AZA Yanick                    
Y.AZA@elogie-siemp.paris      </v>
          </cell>
          <cell r="M580">
            <v>1</v>
          </cell>
          <cell r="N580">
            <v>1</v>
          </cell>
          <cell r="O580">
            <v>5</v>
          </cell>
          <cell r="P580">
            <v>15</v>
          </cell>
          <cell r="Q580">
            <v>1</v>
          </cell>
          <cell r="R580">
            <v>2</v>
          </cell>
          <cell r="S580">
            <v>12</v>
          </cell>
        </row>
        <row r="581">
          <cell r="A581">
            <v>8305</v>
          </cell>
          <cell r="B581" t="str">
            <v>Lot 4</v>
          </cell>
          <cell r="C581" t="str">
            <v>SATURNE</v>
          </cell>
          <cell r="D581" t="str">
            <v>Mono</v>
          </cell>
          <cell r="E581" t="str">
            <v>DT NORD</v>
          </cell>
          <cell r="F581" t="str">
            <v>Agence 75008-75009-75019</v>
          </cell>
          <cell r="G581" t="str">
            <v>32 RUE DES ANNELETS</v>
          </cell>
          <cell r="H581" t="str">
            <v>32 rue des Annelets</v>
          </cell>
          <cell r="I581">
            <v>75019</v>
          </cell>
          <cell r="J581" t="str">
            <v>PARIS</v>
          </cell>
          <cell r="K581" t="str">
            <v xml:space="preserve">BOURDIN Lionel                
L.BOURDIN@elogie-siemp.paris  </v>
          </cell>
          <cell r="L581" t="str">
            <v>BOURENANE Tassadit            
T.BOURENANE@elogie-siemp.paris</v>
          </cell>
          <cell r="M581">
            <v>1</v>
          </cell>
          <cell r="N581">
            <v>1</v>
          </cell>
          <cell r="O581">
            <v>4</v>
          </cell>
          <cell r="P581">
            <v>13</v>
          </cell>
          <cell r="Q581">
            <v>1</v>
          </cell>
          <cell r="R581">
            <v>2</v>
          </cell>
          <cell r="S581">
            <v>0</v>
          </cell>
        </row>
        <row r="582">
          <cell r="A582">
            <v>8307</v>
          </cell>
          <cell r="B582" t="str">
            <v>Lot 4</v>
          </cell>
          <cell r="C582" t="str">
            <v>SATURNE</v>
          </cell>
          <cell r="D582" t="str">
            <v>Mono</v>
          </cell>
          <cell r="E582" t="str">
            <v>DT NORD</v>
          </cell>
          <cell r="F582" t="str">
            <v>Agence 75008-75009-75019</v>
          </cell>
          <cell r="G582" t="str">
            <v>93-97 BOULEVARD MCDONALD</v>
          </cell>
          <cell r="H582" t="str">
            <v>93-97 boulevard Mcdonald</v>
          </cell>
          <cell r="I582">
            <v>75019</v>
          </cell>
          <cell r="J582" t="str">
            <v>PARIS</v>
          </cell>
          <cell r="K582" t="str">
            <v>LALLEMENT Emeline             
e.lallement@elogie-siemp.paris</v>
          </cell>
          <cell r="L582" t="str">
            <v>REINA DIAZ Edgar              
E.REINA-DIAZ@elogie-siemp.pari</v>
          </cell>
          <cell r="M582">
            <v>1</v>
          </cell>
          <cell r="N582">
            <v>1</v>
          </cell>
          <cell r="O582">
            <v>6</v>
          </cell>
          <cell r="P582">
            <v>37</v>
          </cell>
          <cell r="Q582">
            <v>1</v>
          </cell>
          <cell r="R582">
            <v>2</v>
          </cell>
          <cell r="S582">
            <v>0</v>
          </cell>
        </row>
        <row r="583">
          <cell r="A583">
            <v>8308</v>
          </cell>
          <cell r="B583" t="str">
            <v>Lot 4</v>
          </cell>
          <cell r="C583" t="str">
            <v>SATURNE</v>
          </cell>
          <cell r="D583" t="str">
            <v>Mono</v>
          </cell>
          <cell r="E583" t="str">
            <v>DT NORD</v>
          </cell>
          <cell r="F583" t="str">
            <v>Agence 75017-75018-92</v>
          </cell>
          <cell r="G583" t="str">
            <v>72 TER RUE PHILIPPE DE GIRARD</v>
          </cell>
          <cell r="H583" t="str">
            <v>72-72 bis-72 ter-72 quarter rue Philippe de Girard</v>
          </cell>
          <cell r="I583">
            <v>75018</v>
          </cell>
          <cell r="J583" t="str">
            <v>PARIS</v>
          </cell>
          <cell r="K583" t="str">
            <v xml:space="preserve">DAIF Nadia                    
N.DAIF@elogie-siemp.paris     </v>
          </cell>
          <cell r="L583" t="str">
            <v xml:space="preserve">CAMARA Soulé                  
S.CAMARA@elogie-siemp.paris   </v>
          </cell>
          <cell r="M583">
            <v>1</v>
          </cell>
          <cell r="N583">
            <v>1</v>
          </cell>
          <cell r="O583">
            <v>6</v>
          </cell>
          <cell r="P583">
            <v>24</v>
          </cell>
          <cell r="Q583">
            <v>1</v>
          </cell>
          <cell r="R583">
            <v>2</v>
          </cell>
          <cell r="S583">
            <v>0</v>
          </cell>
        </row>
        <row r="584">
          <cell r="A584">
            <v>8310</v>
          </cell>
          <cell r="B584" t="str">
            <v xml:space="preserve">Lot 9 </v>
          </cell>
          <cell r="C584" t="str">
            <v>Régie Papilles et papillons</v>
          </cell>
          <cell r="D584" t="str">
            <v>Monopropriété</v>
          </cell>
          <cell r="E584" t="str">
            <v>DT NORD</v>
          </cell>
          <cell r="F584" t="str">
            <v>Agence Paris 20</v>
          </cell>
          <cell r="G584" t="str">
            <v>HAXO-TOURELLES</v>
          </cell>
          <cell r="H584" t="str">
            <v>88 rue Haxo // 5 rue des Tourelles</v>
          </cell>
          <cell r="I584">
            <v>75020</v>
          </cell>
          <cell r="J584" t="str">
            <v>PARIS</v>
          </cell>
          <cell r="K584" t="str">
            <v>Emilie REMERAND / 06 87 33 46 13 / e.remerand@elogie-siemp.paris</v>
          </cell>
          <cell r="L584" t="str">
            <v xml:space="preserve">SOUMARE Sadio </v>
          </cell>
          <cell r="M584">
            <v>2</v>
          </cell>
          <cell r="N584">
            <v>2</v>
          </cell>
          <cell r="O584" t="str">
            <v>3+3</v>
          </cell>
          <cell r="P584">
            <v>25</v>
          </cell>
          <cell r="Q584" t="str">
            <v>-</v>
          </cell>
          <cell r="R584">
            <v>4</v>
          </cell>
          <cell r="S584" t="str">
            <v>-</v>
          </cell>
        </row>
        <row r="585">
          <cell r="A585">
            <v>8311</v>
          </cell>
          <cell r="B585" t="str">
            <v>Lot 4</v>
          </cell>
          <cell r="C585" t="str">
            <v>SATURNE</v>
          </cell>
          <cell r="D585" t="str">
            <v>Mono</v>
          </cell>
          <cell r="E585" t="str">
            <v>DT NORD</v>
          </cell>
          <cell r="F585" t="str">
            <v>Agence 75008-75009-75019</v>
          </cell>
          <cell r="G585" t="str">
            <v>30 RUE DE L'OURCQ</v>
          </cell>
          <cell r="H585" t="str">
            <v>30 rue de l'Ourcq</v>
          </cell>
          <cell r="I585">
            <v>75019</v>
          </cell>
          <cell r="J585" t="str">
            <v>PARIS</v>
          </cell>
          <cell r="K585" t="str">
            <v>-</v>
          </cell>
          <cell r="L585" t="str">
            <v xml:space="preserve">CAMARA Ebrima                 
e.camara@elogie-siemp.paris   </v>
          </cell>
          <cell r="M585">
            <v>1</v>
          </cell>
          <cell r="N585">
            <v>1</v>
          </cell>
          <cell r="O585">
            <v>4</v>
          </cell>
          <cell r="P585">
            <v>18</v>
          </cell>
          <cell r="Q585">
            <v>0</v>
          </cell>
          <cell r="R585">
            <v>1</v>
          </cell>
          <cell r="S585">
            <v>0</v>
          </cell>
        </row>
        <row r="586">
          <cell r="A586">
            <v>8312</v>
          </cell>
          <cell r="B586" t="str">
            <v>Lot 4</v>
          </cell>
          <cell r="C586" t="str">
            <v>SATURNE</v>
          </cell>
          <cell r="D586" t="str">
            <v>Mono</v>
          </cell>
          <cell r="E586" t="str">
            <v>DT NORD</v>
          </cell>
          <cell r="F586" t="str">
            <v>Agence 75008-75009-75019</v>
          </cell>
          <cell r="G586" t="str">
            <v>26 BIS RUE DE L'OURCQ</v>
          </cell>
          <cell r="H586" t="str">
            <v>26 bis rue de l'Ourcq</v>
          </cell>
          <cell r="I586">
            <v>75019</v>
          </cell>
          <cell r="J586" t="str">
            <v>PARIS</v>
          </cell>
          <cell r="K586" t="str">
            <v>LALLEMENT Emeline             
e.lallement@elogie-siemp.paris</v>
          </cell>
          <cell r="L586" t="str">
            <v xml:space="preserve">CAMARA Ebrima                 
e.camara@elogie-siemp.paris   </v>
          </cell>
          <cell r="M586">
            <v>1</v>
          </cell>
          <cell r="N586">
            <v>1</v>
          </cell>
          <cell r="O586">
            <v>2</v>
          </cell>
          <cell r="P586">
            <v>3</v>
          </cell>
          <cell r="Q586">
            <v>0</v>
          </cell>
          <cell r="R586">
            <v>1</v>
          </cell>
          <cell r="S586">
            <v>0</v>
          </cell>
        </row>
        <row r="587">
          <cell r="A587">
            <v>8312</v>
          </cell>
          <cell r="B587" t="str">
            <v>Lot 7</v>
          </cell>
          <cell r="C587" t="str">
            <v>Régie 19ème</v>
          </cell>
          <cell r="D587" t="str">
            <v>Mono</v>
          </cell>
          <cell r="E587" t="str">
            <v>DT NORD</v>
          </cell>
          <cell r="F587" t="str">
            <v>Agence 75008-75009-75020</v>
          </cell>
          <cell r="G587" t="str">
            <v>27 BIS RUE DE L'OURCQ</v>
          </cell>
          <cell r="H587" t="str">
            <v>26 bis rue de l'Ourcq</v>
          </cell>
          <cell r="I587">
            <v>75019</v>
          </cell>
          <cell r="J587" t="str">
            <v>PARIS</v>
          </cell>
          <cell r="K587" t="str">
            <v>LALLEMENT Emeline             
e.lallement@elogie-siemp.paris</v>
          </cell>
          <cell r="L587" t="str">
            <v xml:space="preserve">CAMARA Ebrima                 
e.camara@elogie-siemp.paris   </v>
          </cell>
          <cell r="M587">
            <v>1</v>
          </cell>
          <cell r="N587">
            <v>1</v>
          </cell>
          <cell r="O587">
            <v>2</v>
          </cell>
          <cell r="P587">
            <v>3</v>
          </cell>
          <cell r="Q587">
            <v>0</v>
          </cell>
          <cell r="R587">
            <v>1</v>
          </cell>
          <cell r="S587">
            <v>0</v>
          </cell>
        </row>
        <row r="588">
          <cell r="A588">
            <v>8314</v>
          </cell>
          <cell r="B588" t="str">
            <v>Lot 7</v>
          </cell>
          <cell r="C588" t="str">
            <v>Régie 19ème</v>
          </cell>
          <cell r="D588" t="str">
            <v>Monopropriété</v>
          </cell>
          <cell r="E588" t="str">
            <v>DT NORD</v>
          </cell>
          <cell r="F588" t="str">
            <v>Agence 8e,9e,19e</v>
          </cell>
          <cell r="G588" t="str">
            <v>5 PASSAGE DE FLANDRES</v>
          </cell>
          <cell r="H588" t="str">
            <v>5 passage de Flandre</v>
          </cell>
          <cell r="I588">
            <v>75019</v>
          </cell>
          <cell r="J588" t="str">
            <v>PARIS</v>
          </cell>
          <cell r="K588" t="str">
            <v>Liliane PEREIRA / 06 30 62 02 23 / l.pereira@elogie-siemp.paris</v>
          </cell>
          <cell r="L588" t="str">
            <v xml:space="preserve">YOUNES Kathleen </v>
          </cell>
          <cell r="M588">
            <v>1</v>
          </cell>
          <cell r="N588">
            <v>1</v>
          </cell>
          <cell r="O588">
            <v>4</v>
          </cell>
          <cell r="P588">
            <v>6</v>
          </cell>
          <cell r="Q588">
            <v>1</v>
          </cell>
          <cell r="R588">
            <v>2</v>
          </cell>
          <cell r="S588" t="str">
            <v>-</v>
          </cell>
        </row>
        <row r="589">
          <cell r="A589">
            <v>8317</v>
          </cell>
          <cell r="B589" t="str">
            <v>Lot 4</v>
          </cell>
          <cell r="C589" t="str">
            <v>SATURNE</v>
          </cell>
          <cell r="D589" t="str">
            <v>Mono</v>
          </cell>
          <cell r="E589" t="str">
            <v>DT NORD</v>
          </cell>
          <cell r="F589" t="str">
            <v>Agence 75017-75018-92</v>
          </cell>
          <cell r="G589" t="str">
            <v>8-8 BIS RUE CAPLAT</v>
          </cell>
          <cell r="H589" t="str">
            <v>8-8 bis rue Caplat</v>
          </cell>
          <cell r="I589">
            <v>75018</v>
          </cell>
          <cell r="J589" t="str">
            <v>PARIS</v>
          </cell>
          <cell r="K589" t="str">
            <v xml:space="preserve">DAIF Nadia                    
N.DAIF@elogie-siemp.paris     </v>
          </cell>
          <cell r="L589" t="str">
            <v xml:space="preserve">LE LUYER Cécile               
C.LE-LUYER@elogie-siemp.paris </v>
          </cell>
          <cell r="M589">
            <v>1</v>
          </cell>
          <cell r="N589">
            <v>1</v>
          </cell>
          <cell r="O589">
            <v>6</v>
          </cell>
          <cell r="P589">
            <v>13</v>
          </cell>
          <cell r="Q589">
            <v>1</v>
          </cell>
          <cell r="R589">
            <v>2</v>
          </cell>
          <cell r="S589">
            <v>0</v>
          </cell>
        </row>
        <row r="590">
          <cell r="A590">
            <v>8338</v>
          </cell>
          <cell r="B590" t="str">
            <v>Lot 2</v>
          </cell>
          <cell r="C590" t="str">
            <v>Régie Paris centre</v>
          </cell>
          <cell r="D590" t="str">
            <v>Monopropriété</v>
          </cell>
          <cell r="E590" t="str">
            <v>DT SUD</v>
          </cell>
          <cell r="F590" t="str">
            <v>Agence Centre</v>
          </cell>
          <cell r="G590" t="str">
            <v>18 RUE BEAUREGARD</v>
          </cell>
          <cell r="H590" t="str">
            <v>18 rue Beauregard</v>
          </cell>
          <cell r="I590">
            <v>75002</v>
          </cell>
          <cell r="J590" t="str">
            <v>PARIS</v>
          </cell>
          <cell r="K590" t="str">
            <v>Giovanni POLLON / 06 81 72 45 20 / g.pollon@elogie-siemp.paris</v>
          </cell>
          <cell r="L590" t="str">
            <v xml:space="preserve">GNAORE Koré Claude </v>
          </cell>
          <cell r="M590">
            <v>1</v>
          </cell>
          <cell r="N590">
            <v>1</v>
          </cell>
          <cell r="O590">
            <v>4</v>
          </cell>
          <cell r="P590">
            <v>4</v>
          </cell>
          <cell r="Q590" t="str">
            <v>-</v>
          </cell>
          <cell r="R590">
            <v>2</v>
          </cell>
          <cell r="S590" t="str">
            <v>-</v>
          </cell>
        </row>
        <row r="591">
          <cell r="A591">
            <v>8340</v>
          </cell>
          <cell r="B591" t="str">
            <v>Lot 2</v>
          </cell>
          <cell r="C591" t="str">
            <v>Régie Paris centre</v>
          </cell>
          <cell r="D591" t="str">
            <v>Monopropriété</v>
          </cell>
          <cell r="E591" t="str">
            <v>DT SUD</v>
          </cell>
          <cell r="F591" t="str">
            <v>Agence Centre</v>
          </cell>
          <cell r="G591" t="str">
            <v>49-51 RUE VOLTA</v>
          </cell>
          <cell r="H591" t="str">
            <v>49-51 rue Volta</v>
          </cell>
          <cell r="I591">
            <v>75003</v>
          </cell>
          <cell r="J591" t="str">
            <v>PARIS</v>
          </cell>
          <cell r="K591" t="str">
            <v>Giovanni POLLON / 06 81 72 45 20 / g.pollon@elogie-siemp.paris</v>
          </cell>
          <cell r="L591" t="str">
            <v>Sans gardien</v>
          </cell>
          <cell r="M591">
            <v>2</v>
          </cell>
          <cell r="N591">
            <v>2</v>
          </cell>
          <cell r="O591" t="str">
            <v>3+5</v>
          </cell>
          <cell r="P591">
            <v>13</v>
          </cell>
          <cell r="Q591">
            <v>1</v>
          </cell>
          <cell r="R591">
            <v>2</v>
          </cell>
          <cell r="S591" t="str">
            <v>-</v>
          </cell>
        </row>
        <row r="592">
          <cell r="A592">
            <v>8343</v>
          </cell>
          <cell r="B592" t="str">
            <v>Lot 4</v>
          </cell>
          <cell r="C592" t="str">
            <v>SATURNE</v>
          </cell>
          <cell r="D592" t="str">
            <v>Mono</v>
          </cell>
          <cell r="E592" t="str">
            <v>DT NORD</v>
          </cell>
          <cell r="F592" t="str">
            <v>Agence 75017-75018-92</v>
          </cell>
          <cell r="G592" t="str">
            <v>27 RUE DU DEPARTEMENT</v>
          </cell>
          <cell r="H592" t="str">
            <v>27 rue du Département</v>
          </cell>
          <cell r="I592">
            <v>75018</v>
          </cell>
          <cell r="J592" t="str">
            <v>PARIS</v>
          </cell>
          <cell r="K592" t="str">
            <v xml:space="preserve">REMERAND Emilie               
E.REMERAND@elogie-siemp.paris </v>
          </cell>
          <cell r="L592" t="str">
            <v xml:space="preserve">BELKADI Meziane               
M.BELKADI@elogie-siemp.paris  </v>
          </cell>
          <cell r="M592">
            <v>1</v>
          </cell>
          <cell r="N592">
            <v>1</v>
          </cell>
          <cell r="O592">
            <v>6</v>
          </cell>
          <cell r="P592">
            <v>9</v>
          </cell>
          <cell r="Q592">
            <v>1</v>
          </cell>
          <cell r="R592">
            <v>2</v>
          </cell>
          <cell r="S592">
            <v>0</v>
          </cell>
        </row>
        <row r="593">
          <cell r="A593">
            <v>8349</v>
          </cell>
          <cell r="B593" t="str">
            <v>Lot 5</v>
          </cell>
          <cell r="C593" t="str">
            <v>CLEAN SERVICES</v>
          </cell>
          <cell r="D593" t="str">
            <v>Mono</v>
          </cell>
          <cell r="E593" t="str">
            <v>DT NORD</v>
          </cell>
          <cell r="F593" t="str">
            <v>Agence 75010-75011</v>
          </cell>
          <cell r="G593" t="str">
            <v>147 BOULEVARD DE LA VILLETTE</v>
          </cell>
          <cell r="H593" t="str">
            <v>147 boulevard de la Villette</v>
          </cell>
          <cell r="I593">
            <v>75010</v>
          </cell>
          <cell r="J593" t="str">
            <v>PARIS</v>
          </cell>
          <cell r="K593" t="str">
            <v xml:space="preserve">NAVARRO Hélène                
H.NAVARRO@elogie-siemp.paris  </v>
          </cell>
          <cell r="L593" t="str">
            <v xml:space="preserve">TCHOUDJA Joceline             
J.TCHOUDJA@elogie-siemp.paris </v>
          </cell>
          <cell r="M593">
            <v>1</v>
          </cell>
          <cell r="N593">
            <v>1</v>
          </cell>
          <cell r="O593">
            <v>5</v>
          </cell>
          <cell r="P593">
            <v>16</v>
          </cell>
          <cell r="Q593">
            <v>1</v>
          </cell>
          <cell r="R593">
            <v>2</v>
          </cell>
          <cell r="S593">
            <v>13</v>
          </cell>
        </row>
        <row r="594">
          <cell r="A594">
            <v>8350</v>
          </cell>
          <cell r="B594" t="str">
            <v>Lot 5</v>
          </cell>
          <cell r="C594" t="str">
            <v>CLEAN SERVICES</v>
          </cell>
          <cell r="D594" t="str">
            <v>Mono</v>
          </cell>
          <cell r="E594" t="str">
            <v>DT NORD</v>
          </cell>
          <cell r="F594" t="str">
            <v>Agence 75010-75011</v>
          </cell>
          <cell r="G594" t="str">
            <v>6 RUE JEAN &amp; MARIE MOINON</v>
          </cell>
          <cell r="H594" t="str">
            <v>6 rue Jean &amp; Marie Moinon</v>
          </cell>
          <cell r="I594">
            <v>75010</v>
          </cell>
          <cell r="J594" t="str">
            <v>PARIS</v>
          </cell>
          <cell r="K594" t="str">
            <v xml:space="preserve">NAVARRO Hélène                
H.NAVARRO@elogie-siemp.paris  </v>
          </cell>
          <cell r="L594" t="str">
            <v>BEN MAMAR Moussa              
M.BEN-MAMAR@elogie-siemp.paris</v>
          </cell>
          <cell r="M594">
            <v>1</v>
          </cell>
          <cell r="N594">
            <v>1</v>
          </cell>
          <cell r="O594">
            <v>3</v>
          </cell>
          <cell r="P594">
            <v>9</v>
          </cell>
          <cell r="Q594">
            <v>0</v>
          </cell>
          <cell r="R594">
            <v>1</v>
          </cell>
          <cell r="S594">
            <v>0</v>
          </cell>
        </row>
        <row r="595">
          <cell r="A595">
            <v>8356</v>
          </cell>
          <cell r="B595" t="str">
            <v>Lot 4</v>
          </cell>
          <cell r="C595" t="str">
            <v>SATURNE</v>
          </cell>
          <cell r="D595" t="str">
            <v>Mono</v>
          </cell>
          <cell r="E595" t="str">
            <v>DT NORD</v>
          </cell>
          <cell r="F595" t="str">
            <v>Agence 75017-75018-92</v>
          </cell>
          <cell r="G595" t="str">
            <v>59 RUE STEPHENSON</v>
          </cell>
          <cell r="H595" t="str">
            <v>59 rue Stéphenson</v>
          </cell>
          <cell r="I595">
            <v>75018</v>
          </cell>
          <cell r="J595" t="str">
            <v>PARIS</v>
          </cell>
          <cell r="K595" t="str">
            <v xml:space="preserve">DAIF Nadia                    
N.DAIF@elogie-siemp.paris     </v>
          </cell>
          <cell r="L595" t="str">
            <v xml:space="preserve">CISSE Ousmane                 
o.cisse@elogie-siemp.paris    </v>
          </cell>
          <cell r="M595">
            <v>1</v>
          </cell>
          <cell r="N595">
            <v>1</v>
          </cell>
          <cell r="O595">
            <v>5</v>
          </cell>
          <cell r="P595">
            <v>10</v>
          </cell>
          <cell r="Q595">
            <v>0</v>
          </cell>
          <cell r="R595">
            <v>2</v>
          </cell>
          <cell r="S595">
            <v>0</v>
          </cell>
        </row>
        <row r="596">
          <cell r="A596">
            <v>8358</v>
          </cell>
          <cell r="B596" t="str">
            <v>Lot 4</v>
          </cell>
          <cell r="C596" t="str">
            <v>SATURNE</v>
          </cell>
          <cell r="D596" t="str">
            <v>Mono</v>
          </cell>
          <cell r="E596" t="str">
            <v>DT NORD</v>
          </cell>
          <cell r="F596" t="str">
            <v>Agence 75008-75009-75019</v>
          </cell>
          <cell r="G596" t="str">
            <v>39 BALLU</v>
          </cell>
          <cell r="H596" t="str">
            <v>37-39 rue Ballu</v>
          </cell>
          <cell r="I596">
            <v>75009</v>
          </cell>
          <cell r="J596" t="str">
            <v>PARIS</v>
          </cell>
          <cell r="K596" t="str">
            <v xml:space="preserve">BOURDIN Lionel                
L.BOURDIN@elogie-siemp.paris  </v>
          </cell>
          <cell r="L596" t="str">
            <v>PUERTA MARQUEZ Antonio Jose   
AJ.PUERTA-MARQUEZ@elogie-siemp</v>
          </cell>
          <cell r="M596">
            <v>1</v>
          </cell>
          <cell r="N596">
            <v>1</v>
          </cell>
          <cell r="O596">
            <v>6</v>
          </cell>
          <cell r="P596">
            <v>11</v>
          </cell>
          <cell r="Q596">
            <v>1</v>
          </cell>
          <cell r="R596">
            <v>1</v>
          </cell>
          <cell r="S596">
            <v>0</v>
          </cell>
        </row>
        <row r="597">
          <cell r="A597">
            <v>8359</v>
          </cell>
          <cell r="B597" t="str">
            <v>Lot 4</v>
          </cell>
          <cell r="C597" t="str">
            <v>SATURNE</v>
          </cell>
          <cell r="D597" t="str">
            <v>Mono</v>
          </cell>
          <cell r="E597" t="str">
            <v>DT NORD</v>
          </cell>
          <cell r="F597" t="str">
            <v>Agence 75017-75018-92</v>
          </cell>
          <cell r="G597" t="str">
            <v>24 THOLOZE</v>
          </cell>
          <cell r="H597" t="str">
            <v>24 rue Tholozé</v>
          </cell>
          <cell r="I597">
            <v>75018</v>
          </cell>
          <cell r="J597" t="str">
            <v>PARIS</v>
          </cell>
          <cell r="K597" t="str">
            <v xml:space="preserve">REMERAND Emilie               
E.REMERAND@elogie-siemp.paris </v>
          </cell>
          <cell r="L597" t="str">
            <v xml:space="preserve">TAVEAU François               
F.TAVEAU@elogie-siemp.paris   </v>
          </cell>
          <cell r="M597">
            <v>1</v>
          </cell>
          <cell r="N597">
            <v>1</v>
          </cell>
          <cell r="O597">
            <v>3</v>
          </cell>
          <cell r="P597">
            <v>6</v>
          </cell>
          <cell r="Q597">
            <v>1</v>
          </cell>
          <cell r="R597">
            <v>0</v>
          </cell>
          <cell r="S597">
            <v>0</v>
          </cell>
        </row>
        <row r="598">
          <cell r="A598">
            <v>8360</v>
          </cell>
          <cell r="B598" t="str">
            <v>Lot 7</v>
          </cell>
          <cell r="C598" t="str">
            <v>Régie 19ème</v>
          </cell>
          <cell r="E598" t="str">
            <v>DT NORD</v>
          </cell>
          <cell r="F598" t="str">
            <v>Agence 75017-75018-93</v>
          </cell>
          <cell r="H598" t="str">
            <v>10 rue de Meaux</v>
          </cell>
          <cell r="I598">
            <v>75019</v>
          </cell>
          <cell r="J598" t="str">
            <v>PARIS</v>
          </cell>
          <cell r="M598">
            <v>1</v>
          </cell>
          <cell r="N598">
            <v>1</v>
          </cell>
          <cell r="O598">
            <v>6</v>
          </cell>
          <cell r="P598">
            <v>11</v>
          </cell>
        </row>
        <row r="599">
          <cell r="A599">
            <v>8363</v>
          </cell>
          <cell r="B599" t="str">
            <v>Lot 4</v>
          </cell>
          <cell r="C599" t="str">
            <v>SATURNE</v>
          </cell>
          <cell r="D599" t="str">
            <v>Mono</v>
          </cell>
          <cell r="E599" t="str">
            <v>DT NORD</v>
          </cell>
          <cell r="F599" t="str">
            <v>Agence 75008-75009-75019</v>
          </cell>
          <cell r="G599" t="str">
            <v>41 RUE DE L'OURCQ</v>
          </cell>
          <cell r="H599" t="str">
            <v>41 rue de l'Ourcq</v>
          </cell>
          <cell r="I599">
            <v>75019</v>
          </cell>
          <cell r="J599" t="str">
            <v>PARIS</v>
          </cell>
          <cell r="K599" t="str">
            <v>LALLEMENT Emeline             
e.lallement@elogie-siemp.paris</v>
          </cell>
          <cell r="L599" t="str">
            <v xml:space="preserve">CAMARA Ebrima                 
e.camara@elogie-siemp.paris   </v>
          </cell>
          <cell r="M599">
            <v>1</v>
          </cell>
          <cell r="N599">
            <v>1</v>
          </cell>
          <cell r="O599">
            <v>2</v>
          </cell>
          <cell r="P599">
            <v>4</v>
          </cell>
          <cell r="Q599">
            <v>0</v>
          </cell>
          <cell r="R599">
            <v>2</v>
          </cell>
          <cell r="S599">
            <v>0</v>
          </cell>
        </row>
        <row r="600">
          <cell r="A600">
            <v>8363</v>
          </cell>
          <cell r="B600" t="str">
            <v>Lot 7</v>
          </cell>
          <cell r="C600" t="str">
            <v>Régie 19ème</v>
          </cell>
          <cell r="D600" t="str">
            <v>Mono</v>
          </cell>
          <cell r="E600" t="str">
            <v>DT NORD</v>
          </cell>
          <cell r="F600" t="str">
            <v>Agence 75008-75009-75019</v>
          </cell>
          <cell r="G600" t="str">
            <v>41 RUE DE L'OURCQ</v>
          </cell>
          <cell r="H600" t="str">
            <v>41 rue de l'Ourcq</v>
          </cell>
          <cell r="I600">
            <v>75019</v>
          </cell>
          <cell r="J600" t="str">
            <v>PARIS</v>
          </cell>
          <cell r="K600" t="str">
            <v>LALLEMENT Emeline             
e.lallement@elogie-siemp.paris</v>
          </cell>
          <cell r="L600" t="str">
            <v xml:space="preserve">CAMARA Ebrima                 
e.camara@elogie-siemp.paris   </v>
          </cell>
          <cell r="M600">
            <v>1</v>
          </cell>
          <cell r="N600">
            <v>1</v>
          </cell>
          <cell r="O600">
            <v>2</v>
          </cell>
          <cell r="P600">
            <v>4</v>
          </cell>
          <cell r="Q600">
            <v>0</v>
          </cell>
          <cell r="R600">
            <v>2</v>
          </cell>
          <cell r="S600">
            <v>0</v>
          </cell>
        </row>
        <row r="601">
          <cell r="A601">
            <v>8364</v>
          </cell>
          <cell r="B601" t="str">
            <v>Lot 5</v>
          </cell>
          <cell r="C601" t="str">
            <v>CLEAN SERVICES</v>
          </cell>
          <cell r="D601" t="str">
            <v>Mono</v>
          </cell>
          <cell r="E601" t="str">
            <v>DT NORD</v>
          </cell>
          <cell r="F601" t="str">
            <v>Agence 75020</v>
          </cell>
          <cell r="G601" t="str">
            <v>14 RUE DE FONTARABIE</v>
          </cell>
          <cell r="H601" t="str">
            <v>14 rue de Fontarabie</v>
          </cell>
          <cell r="I601">
            <v>75020</v>
          </cell>
          <cell r="J601" t="str">
            <v>PARIS</v>
          </cell>
          <cell r="K601" t="str">
            <v xml:space="preserve">ROGER Amandine                
A.ROGER@elogie-siemp.paris    </v>
          </cell>
          <cell r="L601" t="str">
            <v xml:space="preserve">LOBAIDO Joseph                
J.LOBAIDO@elogie-siemp.paris  </v>
          </cell>
          <cell r="M601">
            <v>1</v>
          </cell>
          <cell r="N601">
            <v>1</v>
          </cell>
          <cell r="O601">
            <v>4</v>
          </cell>
          <cell r="P601">
            <v>24</v>
          </cell>
          <cell r="Q601">
            <v>1</v>
          </cell>
          <cell r="R601">
            <v>1</v>
          </cell>
          <cell r="S601">
            <v>24</v>
          </cell>
        </row>
        <row r="602">
          <cell r="A602">
            <v>8365</v>
          </cell>
          <cell r="B602" t="str">
            <v>Lot 4</v>
          </cell>
          <cell r="C602" t="str">
            <v>SATURNE</v>
          </cell>
          <cell r="D602" t="str">
            <v>-</v>
          </cell>
          <cell r="E602" t="str">
            <v>DT NORD</v>
          </cell>
          <cell r="F602" t="str">
            <v>Agence 75017-75018-92</v>
          </cell>
          <cell r="G602" t="str">
            <v>74 RUE DES POISSONNIERS</v>
          </cell>
          <cell r="H602" t="str">
            <v>74 rue des Poissonniers</v>
          </cell>
          <cell r="I602">
            <v>75018</v>
          </cell>
          <cell r="J602" t="str">
            <v>PARIS</v>
          </cell>
          <cell r="K602" t="str">
            <v xml:space="preserve">DAIF Nadia                    
N.DAIF@elogie-siemp.paris     </v>
          </cell>
          <cell r="L602" t="str">
            <v xml:space="preserve">LE LUYER Cécile               
C.LE-LUYER@elogie-siemp.paris </v>
          </cell>
          <cell r="M602">
            <v>2</v>
          </cell>
          <cell r="N602" t="str">
            <v>-</v>
          </cell>
          <cell r="O602" t="str">
            <v>-</v>
          </cell>
          <cell r="P602">
            <v>9</v>
          </cell>
          <cell r="Q602" t="str">
            <v>-</v>
          </cell>
          <cell r="R602" t="str">
            <v>-</v>
          </cell>
          <cell r="S602" t="str">
            <v>-</v>
          </cell>
        </row>
        <row r="603">
          <cell r="A603">
            <v>8367</v>
          </cell>
          <cell r="B603" t="str">
            <v>Lot 2</v>
          </cell>
          <cell r="C603" t="str">
            <v>Régie Paris centre</v>
          </cell>
          <cell r="D603" t="str">
            <v>Monopropriété</v>
          </cell>
          <cell r="E603" t="str">
            <v>DT SUD</v>
          </cell>
          <cell r="F603" t="str">
            <v>Agence Centre</v>
          </cell>
          <cell r="G603" t="str">
            <v>18 RUE GEOFFROY L'ANGEVIN</v>
          </cell>
          <cell r="H603" t="str">
            <v>18 rue Geoffroy l'Angevin</v>
          </cell>
          <cell r="I603">
            <v>75004</v>
          </cell>
          <cell r="J603" t="str">
            <v>PARIS</v>
          </cell>
          <cell r="K603" t="str">
            <v>Giovanni POLLON / 06 81 72 45 20 / g.pollon@elogie-siemp.paris</v>
          </cell>
          <cell r="L603" t="str">
            <v xml:space="preserve">TIMOR Véronique </v>
          </cell>
          <cell r="M603">
            <v>1</v>
          </cell>
          <cell r="N603">
            <v>1</v>
          </cell>
          <cell r="O603">
            <v>6</v>
          </cell>
          <cell r="P603">
            <v>6</v>
          </cell>
          <cell r="Q603" t="str">
            <v>-</v>
          </cell>
          <cell r="R603">
            <v>2</v>
          </cell>
          <cell r="S603" t="str">
            <v>-</v>
          </cell>
        </row>
        <row r="604">
          <cell r="A604">
            <v>8369</v>
          </cell>
          <cell r="B604" t="str">
            <v>Lot 8</v>
          </cell>
          <cell r="C604" t="str">
            <v>Régie St Blaise Charonne</v>
          </cell>
          <cell r="D604" t="str">
            <v>Monopropriété</v>
          </cell>
          <cell r="E604" t="str">
            <v>DT NORD</v>
          </cell>
          <cell r="F604" t="str">
            <v>Agence Paris 20</v>
          </cell>
          <cell r="G604" t="str">
            <v>45 A rue des Orteaux</v>
          </cell>
          <cell r="H604" t="str">
            <v>45a rue des Orteaux</v>
          </cell>
          <cell r="I604">
            <v>75020</v>
          </cell>
          <cell r="J604" t="str">
            <v>PARIS</v>
          </cell>
          <cell r="K604" t="str">
            <v>Amandine ROGER / 06 63 33 89 19 / a.roger@elogie-siemp.paris</v>
          </cell>
          <cell r="L604" t="str">
            <v xml:space="preserve">LOBAIDO Joseph </v>
          </cell>
          <cell r="M604">
            <v>1</v>
          </cell>
          <cell r="N604">
            <v>1</v>
          </cell>
          <cell r="O604">
            <v>3</v>
          </cell>
          <cell r="P604">
            <v>4</v>
          </cell>
          <cell r="Q604" t="str">
            <v>-</v>
          </cell>
          <cell r="R604">
            <v>2</v>
          </cell>
          <cell r="S604" t="str">
            <v>-</v>
          </cell>
        </row>
        <row r="605">
          <cell r="A605">
            <v>8376</v>
          </cell>
          <cell r="B605" t="str">
            <v>Lot 5</v>
          </cell>
          <cell r="C605" t="str">
            <v>CLEAN SERVICES</v>
          </cell>
          <cell r="D605" t="str">
            <v>Mono</v>
          </cell>
          <cell r="E605" t="str">
            <v>DT NORD</v>
          </cell>
          <cell r="F605" t="str">
            <v>Agence 75020</v>
          </cell>
          <cell r="G605" t="str">
            <v>12 RUE DE L'ERMITAGE</v>
          </cell>
          <cell r="H605" t="str">
            <v>12 rue de l'Ermitage</v>
          </cell>
          <cell r="I605">
            <v>75020</v>
          </cell>
          <cell r="J605" t="str">
            <v>PARIS</v>
          </cell>
          <cell r="K605" t="str">
            <v>-</v>
          </cell>
          <cell r="L605" t="str">
            <v xml:space="preserve">RANKOVIC Lenka                
l.rankovic@elogie-siemp.paris </v>
          </cell>
          <cell r="M605">
            <v>1</v>
          </cell>
          <cell r="N605">
            <v>1</v>
          </cell>
          <cell r="O605">
            <v>2</v>
          </cell>
          <cell r="P605">
            <v>8</v>
          </cell>
          <cell r="Q605">
            <v>0</v>
          </cell>
          <cell r="R605">
            <v>2</v>
          </cell>
          <cell r="S605">
            <v>0</v>
          </cell>
        </row>
        <row r="606">
          <cell r="A606">
            <v>8377</v>
          </cell>
          <cell r="B606" t="str">
            <v>Lot 5</v>
          </cell>
          <cell r="C606" t="str">
            <v>CLEAN SERVICES</v>
          </cell>
          <cell r="D606" t="str">
            <v>Mono</v>
          </cell>
          <cell r="E606" t="str">
            <v>DT NORD</v>
          </cell>
          <cell r="F606" t="str">
            <v>Agence 75010-75011</v>
          </cell>
          <cell r="G606" t="str">
            <v>37 BIS RUE DE L'ORILLON</v>
          </cell>
          <cell r="H606" t="str">
            <v>37 bis rue de l'Orillon</v>
          </cell>
          <cell r="I606">
            <v>75011</v>
          </cell>
          <cell r="J606" t="str">
            <v>PARIS</v>
          </cell>
          <cell r="K606" t="str">
            <v xml:space="preserve">BOUCHER Franck                
F.BOUCHER@elogie-siemp.paris  </v>
          </cell>
          <cell r="L606" t="str">
            <v>CHAIBEDRAA-TANI Siham         
S.CHAIBEDRAA-TANI@elogie-siemp</v>
          </cell>
          <cell r="M606">
            <v>1</v>
          </cell>
          <cell r="N606">
            <v>1</v>
          </cell>
          <cell r="O606">
            <v>6</v>
          </cell>
          <cell r="P606">
            <v>18</v>
          </cell>
          <cell r="Q606">
            <v>1</v>
          </cell>
          <cell r="R606">
            <v>1</v>
          </cell>
          <cell r="S606">
            <v>0</v>
          </cell>
        </row>
        <row r="607">
          <cell r="A607">
            <v>8377</v>
          </cell>
          <cell r="B607" t="str">
            <v xml:space="preserve">Lot 5 </v>
          </cell>
          <cell r="C607" t="str">
            <v>Régie Fontaine au Roi</v>
          </cell>
          <cell r="D607" t="str">
            <v>Mono</v>
          </cell>
          <cell r="E607" t="str">
            <v>DT NORD</v>
          </cell>
          <cell r="F607" t="str">
            <v>Agence 75010-75011</v>
          </cell>
          <cell r="G607" t="str">
            <v>37 BIS RUE DE L'ORILLON</v>
          </cell>
          <cell r="H607" t="str">
            <v>37 bis rue de l'Orillon</v>
          </cell>
          <cell r="I607">
            <v>75011</v>
          </cell>
          <cell r="J607" t="str">
            <v>PARIS</v>
          </cell>
          <cell r="K607" t="str">
            <v xml:space="preserve">BOUCHER Franck                
F.BOUCHER@elogie-siemp.paris  </v>
          </cell>
          <cell r="L607" t="str">
            <v>CHAIBEDRAA-TANI Siham         
S.CHAIBEDRAA-TANI@elogie-siemp</v>
          </cell>
          <cell r="M607">
            <v>1</v>
          </cell>
          <cell r="N607">
            <v>1</v>
          </cell>
          <cell r="O607">
            <v>6</v>
          </cell>
          <cell r="P607">
            <v>18</v>
          </cell>
          <cell r="Q607">
            <v>1</v>
          </cell>
          <cell r="R607">
            <v>1</v>
          </cell>
          <cell r="S607">
            <v>0</v>
          </cell>
        </row>
        <row r="608">
          <cell r="A608">
            <v>8378</v>
          </cell>
          <cell r="B608" t="str">
            <v>Lot 5</v>
          </cell>
          <cell r="C608" t="str">
            <v>CLEAN SERVICES</v>
          </cell>
          <cell r="D608" t="str">
            <v>Mono</v>
          </cell>
          <cell r="E608" t="str">
            <v>DT NORD</v>
          </cell>
          <cell r="F608" t="str">
            <v>Agence 75020</v>
          </cell>
          <cell r="G608" t="str">
            <v>9 BIS RUE LESAGE</v>
          </cell>
          <cell r="H608" t="str">
            <v>9 bis rue Lesage</v>
          </cell>
          <cell r="I608">
            <v>75020</v>
          </cell>
          <cell r="J608" t="str">
            <v>PARIS</v>
          </cell>
          <cell r="K608" t="str">
            <v>-</v>
          </cell>
          <cell r="L608" t="str">
            <v xml:space="preserve">RAHOUI Hasni                  
H.RAHOUI@elogie-siemp.paris   </v>
          </cell>
          <cell r="M608">
            <v>1</v>
          </cell>
          <cell r="N608">
            <v>1</v>
          </cell>
          <cell r="O608">
            <v>3</v>
          </cell>
          <cell r="P608">
            <v>7</v>
          </cell>
          <cell r="Q608">
            <v>0</v>
          </cell>
          <cell r="R608">
            <v>1</v>
          </cell>
          <cell r="S608">
            <v>0</v>
          </cell>
        </row>
        <row r="609">
          <cell r="A609">
            <v>8388</v>
          </cell>
          <cell r="B609" t="str">
            <v>Lot 5</v>
          </cell>
          <cell r="C609" t="str">
            <v>CLEAN SERVICES</v>
          </cell>
          <cell r="D609" t="str">
            <v>Mono</v>
          </cell>
          <cell r="E609" t="str">
            <v>DT NORD</v>
          </cell>
          <cell r="F609" t="str">
            <v>Agence 75010-75011</v>
          </cell>
          <cell r="G609" t="str">
            <v>215 RUE SAINT MAUR</v>
          </cell>
          <cell r="H609" t="str">
            <v>215 rue Saint Maur</v>
          </cell>
          <cell r="I609">
            <v>75010</v>
          </cell>
          <cell r="J609" t="str">
            <v>PARIS</v>
          </cell>
          <cell r="K609" t="str">
            <v xml:space="preserve">NAVARRO Hélène                
H.NAVARRO@elogie-siemp.paris  </v>
          </cell>
          <cell r="L609" t="str">
            <v>BEN MAMAR Moussa              
M.BEN-MAMAR@elogie-siemp.paris</v>
          </cell>
          <cell r="M609">
            <v>2</v>
          </cell>
          <cell r="N609">
            <v>2</v>
          </cell>
          <cell r="O609" t="str">
            <v>5+2</v>
          </cell>
          <cell r="P609">
            <v>14</v>
          </cell>
          <cell r="Q609">
            <v>0</v>
          </cell>
          <cell r="R609">
            <v>1</v>
          </cell>
          <cell r="S609">
            <v>0</v>
          </cell>
        </row>
        <row r="610">
          <cell r="A610">
            <v>8400</v>
          </cell>
          <cell r="B610" t="str">
            <v>Lot 5</v>
          </cell>
          <cell r="C610" t="str">
            <v>CLEAN SERVICES</v>
          </cell>
          <cell r="D610" t="str">
            <v>Mono</v>
          </cell>
          <cell r="E610" t="str">
            <v>DT NORD</v>
          </cell>
          <cell r="F610" t="str">
            <v>Agence 75020</v>
          </cell>
          <cell r="G610" t="str">
            <v>31 RUE RAMPONEAU</v>
          </cell>
          <cell r="H610" t="str">
            <v>31 rue Ramponeau</v>
          </cell>
          <cell r="I610">
            <v>75020</v>
          </cell>
          <cell r="J610" t="str">
            <v>PARIS</v>
          </cell>
          <cell r="K610" t="str">
            <v>-</v>
          </cell>
          <cell r="L610" t="str">
            <v xml:space="preserve">RAHOUI Hasni                  
H.RAHOUI@elogie-siemp.paris   </v>
          </cell>
          <cell r="M610">
            <v>3</v>
          </cell>
          <cell r="N610">
            <v>3</v>
          </cell>
          <cell r="O610" t="str">
            <v>1+5+3</v>
          </cell>
          <cell r="P610">
            <v>33</v>
          </cell>
          <cell r="Q610">
            <v>1</v>
          </cell>
          <cell r="R610">
            <v>2</v>
          </cell>
          <cell r="S610">
            <v>0</v>
          </cell>
        </row>
        <row r="611">
          <cell r="A611">
            <v>8407</v>
          </cell>
          <cell r="B611" t="str">
            <v>Lot 4</v>
          </cell>
          <cell r="C611" t="str">
            <v>SATURNE</v>
          </cell>
          <cell r="D611" t="str">
            <v>Mono</v>
          </cell>
          <cell r="E611" t="str">
            <v>DT NORD</v>
          </cell>
          <cell r="F611" t="str">
            <v>Agence 75017-75018-92</v>
          </cell>
          <cell r="G611" t="str">
            <v>73 RIQUET</v>
          </cell>
          <cell r="H611" t="str">
            <v>73 rue Riquet</v>
          </cell>
          <cell r="I611">
            <v>75018</v>
          </cell>
          <cell r="J611" t="str">
            <v>PARIS</v>
          </cell>
          <cell r="K611" t="str">
            <v xml:space="preserve">DAIF Nadia                    
N.DAIF@elogie-siemp.paris     </v>
          </cell>
          <cell r="L611" t="str">
            <v xml:space="preserve">CAMARA Soulé                  
S.CAMARA@elogie-siemp.paris   </v>
          </cell>
          <cell r="M611">
            <v>5</v>
          </cell>
          <cell r="N611">
            <v>5</v>
          </cell>
          <cell r="P611">
            <v>38</v>
          </cell>
          <cell r="S611">
            <v>0</v>
          </cell>
        </row>
        <row r="612">
          <cell r="A612">
            <v>8410</v>
          </cell>
          <cell r="B612" t="str">
            <v>Lot 4</v>
          </cell>
          <cell r="C612" t="str">
            <v>SATURNE</v>
          </cell>
          <cell r="D612" t="str">
            <v>Mono</v>
          </cell>
          <cell r="E612" t="str">
            <v>DT NORD</v>
          </cell>
          <cell r="F612" t="str">
            <v>Agence 75008-75009-75019</v>
          </cell>
          <cell r="G612" t="str">
            <v>168 RUE DE CRIMÉE</v>
          </cell>
          <cell r="H612" t="str">
            <v>168 rue de Crimée</v>
          </cell>
          <cell r="I612">
            <v>75019</v>
          </cell>
          <cell r="J612" t="str">
            <v>PARIS</v>
          </cell>
          <cell r="K612" t="str">
            <v>LALLEMENT Emeline             
e.lallement@elogie-siemp.paris</v>
          </cell>
          <cell r="L612" t="str">
            <v>REINA DIAZ Edgar              
E.REINA-DIAZ@elogie-siemp.pari</v>
          </cell>
          <cell r="M612">
            <v>4</v>
          </cell>
          <cell r="N612">
            <v>1</v>
          </cell>
          <cell r="O612" t="str">
            <v>3+1+2+1</v>
          </cell>
          <cell r="P612">
            <v>31</v>
          </cell>
          <cell r="Q612">
            <v>0</v>
          </cell>
          <cell r="R612">
            <v>2</v>
          </cell>
          <cell r="S612">
            <v>0</v>
          </cell>
        </row>
        <row r="613">
          <cell r="A613">
            <v>8411</v>
          </cell>
          <cell r="B613" t="str">
            <v>Lot 5</v>
          </cell>
          <cell r="C613" t="str">
            <v>CLEAN SERVICES</v>
          </cell>
          <cell r="D613" t="str">
            <v>Mono</v>
          </cell>
          <cell r="E613" t="str">
            <v>DT NORD</v>
          </cell>
          <cell r="F613" t="str">
            <v>Agence 75020</v>
          </cell>
          <cell r="G613" t="str">
            <v>29 RUE DE LA MARE</v>
          </cell>
          <cell r="H613" t="str">
            <v>29 rue de la Mare</v>
          </cell>
          <cell r="I613">
            <v>75020</v>
          </cell>
          <cell r="J613" t="str">
            <v>PARIS</v>
          </cell>
          <cell r="K613" t="str">
            <v>-</v>
          </cell>
          <cell r="L613" t="str">
            <v xml:space="preserve">RANKOVIC Lenka                
l.rankovic@elogie-siemp.paris </v>
          </cell>
          <cell r="M613">
            <v>2</v>
          </cell>
          <cell r="N613">
            <v>2</v>
          </cell>
          <cell r="O613" t="str">
            <v>3+3</v>
          </cell>
          <cell r="P613">
            <v>9</v>
          </cell>
          <cell r="Q613">
            <v>0</v>
          </cell>
          <cell r="R613">
            <v>2</v>
          </cell>
          <cell r="S613">
            <v>0</v>
          </cell>
        </row>
        <row r="614">
          <cell r="A614">
            <v>8413</v>
          </cell>
          <cell r="B614" t="str">
            <v>Lot 4</v>
          </cell>
          <cell r="C614" t="str">
            <v>SATURNE</v>
          </cell>
          <cell r="D614" t="str">
            <v>Mono</v>
          </cell>
          <cell r="E614" t="str">
            <v>DT NORD</v>
          </cell>
          <cell r="F614" t="str">
            <v>Agence 75017-75018-92</v>
          </cell>
          <cell r="G614" t="str">
            <v>18 PASSAGE DE CLICHY</v>
          </cell>
          <cell r="H614" t="str">
            <v>18 passage de Clichy</v>
          </cell>
          <cell r="I614">
            <v>75018</v>
          </cell>
          <cell r="J614" t="str">
            <v>PARIS</v>
          </cell>
          <cell r="K614" t="str">
            <v xml:space="preserve">REMERAND Emilie               
E.REMERAND@elogie-siemp.paris </v>
          </cell>
          <cell r="L614" t="str">
            <v xml:space="preserve">TAVEAU François               
F.TAVEAU@elogie-siemp.paris   </v>
          </cell>
          <cell r="M614">
            <v>1</v>
          </cell>
          <cell r="N614">
            <v>1</v>
          </cell>
          <cell r="O614">
            <v>3</v>
          </cell>
          <cell r="P614">
            <v>5</v>
          </cell>
          <cell r="Q614">
            <v>0</v>
          </cell>
          <cell r="R614">
            <v>2</v>
          </cell>
          <cell r="S614">
            <v>0</v>
          </cell>
        </row>
        <row r="615">
          <cell r="A615">
            <v>8414</v>
          </cell>
          <cell r="B615" t="str">
            <v>Lot 4</v>
          </cell>
          <cell r="C615" t="str">
            <v>SATURNE</v>
          </cell>
          <cell r="D615" t="str">
            <v>Mono</v>
          </cell>
          <cell r="E615" t="str">
            <v>DT NORD</v>
          </cell>
          <cell r="F615" t="str">
            <v>Agence 75017-75018-92</v>
          </cell>
          <cell r="G615" t="str">
            <v>22-30 BOULEVARD DE LA CHAPELLE</v>
          </cell>
          <cell r="H615" t="str">
            <v>22-30 boulevard de la Chapelle</v>
          </cell>
          <cell r="I615">
            <v>75018</v>
          </cell>
          <cell r="J615" t="str">
            <v>PARIS</v>
          </cell>
          <cell r="K615" t="str">
            <v xml:space="preserve">DAIF Nadia                    
N.DAIF@elogie-siemp.paris     </v>
          </cell>
          <cell r="L615" t="str">
            <v xml:space="preserve">KOITA Diakary                 
d.koita@elogie-siemp.paris    </v>
          </cell>
          <cell r="M615">
            <v>2</v>
          </cell>
          <cell r="N615">
            <v>2</v>
          </cell>
          <cell r="O615" t="str">
            <v>6+7</v>
          </cell>
          <cell r="P615">
            <v>55</v>
          </cell>
          <cell r="Q615">
            <v>2</v>
          </cell>
          <cell r="R615">
            <v>3</v>
          </cell>
          <cell r="S615">
            <v>41</v>
          </cell>
        </row>
        <row r="616">
          <cell r="A616">
            <v>8416</v>
          </cell>
          <cell r="B616" t="str">
            <v>Lot 4</v>
          </cell>
          <cell r="C616" t="str">
            <v>SATURNE</v>
          </cell>
          <cell r="D616" t="str">
            <v>Mono</v>
          </cell>
          <cell r="E616" t="str">
            <v>DT NORD</v>
          </cell>
          <cell r="F616" t="str">
            <v>Agence 75017-75018-92</v>
          </cell>
          <cell r="G616" t="str">
            <v>32 RUE DU NORD</v>
          </cell>
          <cell r="H616" t="str">
            <v>32 rue du Nord</v>
          </cell>
          <cell r="I616">
            <v>75018</v>
          </cell>
          <cell r="J616" t="str">
            <v>PARIS</v>
          </cell>
          <cell r="K616" t="str">
            <v xml:space="preserve">DAIF Nadia                    
N.DAIF@elogie-siemp.paris     </v>
          </cell>
          <cell r="L616" t="str">
            <v xml:space="preserve">CAMARA Ciré                   
c.camara@elogie-siemp.paris   </v>
          </cell>
          <cell r="M616">
            <v>1</v>
          </cell>
          <cell r="N616">
            <v>1</v>
          </cell>
          <cell r="O616">
            <v>1</v>
          </cell>
          <cell r="P616">
            <v>3</v>
          </cell>
          <cell r="Q616">
            <v>0</v>
          </cell>
          <cell r="R616">
            <v>1</v>
          </cell>
          <cell r="S616">
            <v>0</v>
          </cell>
        </row>
        <row r="617">
          <cell r="A617">
            <v>8417</v>
          </cell>
          <cell r="B617" t="str">
            <v>Lot 7</v>
          </cell>
          <cell r="C617" t="str">
            <v>LSR</v>
          </cell>
          <cell r="D617" t="str">
            <v>Mono</v>
          </cell>
          <cell r="E617" t="str">
            <v>DT SUD</v>
          </cell>
          <cell r="F617" t="str">
            <v>Agence 75013</v>
          </cell>
          <cell r="G617" t="str">
            <v>42 BOULEVARD MASSENA</v>
          </cell>
          <cell r="H617" t="str">
            <v>42 boulevard Masséna</v>
          </cell>
          <cell r="I617">
            <v>75013</v>
          </cell>
          <cell r="J617" t="str">
            <v>PARIS</v>
          </cell>
          <cell r="K617" t="str">
            <v xml:space="preserve">DECKERS Allison               
A.DECKERS@elogie-siemp.paris  </v>
          </cell>
          <cell r="L617" t="str">
            <v>DIARASSOUBA Vazoumana         
V.DIARASSOUBA@elogie-siemp.par</v>
          </cell>
          <cell r="M617">
            <v>1</v>
          </cell>
          <cell r="N617">
            <v>1</v>
          </cell>
          <cell r="O617">
            <v>6</v>
          </cell>
          <cell r="P617">
            <v>15</v>
          </cell>
          <cell r="Q617">
            <v>1</v>
          </cell>
          <cell r="R617">
            <v>1</v>
          </cell>
          <cell r="S617">
            <v>0</v>
          </cell>
        </row>
        <row r="618">
          <cell r="A618">
            <v>8418</v>
          </cell>
          <cell r="B618" t="str">
            <v>Lot 4</v>
          </cell>
          <cell r="C618" t="str">
            <v>SATURNE</v>
          </cell>
          <cell r="D618" t="str">
            <v>Mono</v>
          </cell>
          <cell r="E618" t="str">
            <v>DT NORD</v>
          </cell>
          <cell r="F618" t="str">
            <v>Agence 75008-75009-75019</v>
          </cell>
          <cell r="G618" t="str">
            <v>1 &amp; 2 PASSAGE GOIX</v>
          </cell>
          <cell r="H618" t="str">
            <v>1 passage Goix // 2 passage Goix</v>
          </cell>
          <cell r="I618">
            <v>75019</v>
          </cell>
          <cell r="J618" t="str">
            <v>PARIS</v>
          </cell>
          <cell r="K618" t="str">
            <v>LALLEMENT Emeline             
e.lallement@elogie-siemp.paris</v>
          </cell>
          <cell r="L618" t="str">
            <v xml:space="preserve">EGERTON Michel                
M.EGERTON@elogie-siemp.paris  </v>
          </cell>
          <cell r="M618">
            <v>2</v>
          </cell>
          <cell r="N618">
            <v>2</v>
          </cell>
          <cell r="O618" t="str">
            <v>6+6</v>
          </cell>
          <cell r="P618">
            <v>36</v>
          </cell>
          <cell r="Q618">
            <v>2</v>
          </cell>
          <cell r="R618">
            <v>4</v>
          </cell>
          <cell r="S618">
            <v>0</v>
          </cell>
        </row>
        <row r="619">
          <cell r="A619">
            <v>8421</v>
          </cell>
          <cell r="B619" t="str">
            <v>Lot 5</v>
          </cell>
          <cell r="C619" t="str">
            <v>CLEAN SERVICES</v>
          </cell>
          <cell r="D619" t="str">
            <v>Mono</v>
          </cell>
          <cell r="E619" t="str">
            <v>DT NORD</v>
          </cell>
          <cell r="F619" t="str">
            <v>Agence 75020</v>
          </cell>
          <cell r="G619" t="str">
            <v>36 RUE DE BELLEVILLE</v>
          </cell>
          <cell r="H619" t="str">
            <v>36 rue de Belleville</v>
          </cell>
          <cell r="I619">
            <v>75020</v>
          </cell>
          <cell r="J619" t="str">
            <v>PARIS</v>
          </cell>
          <cell r="K619" t="str">
            <v>-</v>
          </cell>
          <cell r="L619" t="str">
            <v xml:space="preserve">RAHOUI Hasni                  
H.RAHOUI@elogie-siemp.paris   </v>
          </cell>
          <cell r="M619">
            <v>1</v>
          </cell>
          <cell r="N619" t="str">
            <v>-</v>
          </cell>
          <cell r="O619" t="str">
            <v>-</v>
          </cell>
          <cell r="P619">
            <v>19</v>
          </cell>
          <cell r="Q619" t="str">
            <v>-</v>
          </cell>
          <cell r="R619" t="str">
            <v>-</v>
          </cell>
          <cell r="S619">
            <v>0</v>
          </cell>
        </row>
        <row r="620">
          <cell r="A620">
            <v>8422</v>
          </cell>
          <cell r="B620" t="str">
            <v>Lot 2</v>
          </cell>
          <cell r="C620" t="str">
            <v>LA RATIONNELLE</v>
          </cell>
          <cell r="D620" t="str">
            <v>Mono</v>
          </cell>
          <cell r="E620" t="str">
            <v>DT NORD</v>
          </cell>
          <cell r="F620" t="str">
            <v>Agence La Celle Saint-Cloud</v>
          </cell>
          <cell r="G620" t="str">
            <v>BEAUREGARD 4</v>
          </cell>
          <cell r="H620" t="str">
            <v>1-3 allée Victor Hugo</v>
          </cell>
          <cell r="I620">
            <v>78170</v>
          </cell>
          <cell r="J620" t="str">
            <v>LA CELLE SAINT CLOUD</v>
          </cell>
          <cell r="K620" t="str">
            <v xml:space="preserve">CARRIERE Kevin                
K.CARRIERE@elogie-siemp.paris </v>
          </cell>
          <cell r="L620" t="str">
            <v xml:space="preserve">BOUJJA Ali                    
a.boujja@elogie-siemp.paris   </v>
          </cell>
          <cell r="M620">
            <v>2</v>
          </cell>
          <cell r="N620">
            <v>2</v>
          </cell>
          <cell r="O620">
            <v>4</v>
          </cell>
          <cell r="P620">
            <v>48</v>
          </cell>
          <cell r="Q620">
            <v>2</v>
          </cell>
          <cell r="R620">
            <v>3</v>
          </cell>
          <cell r="S620">
            <v>43</v>
          </cell>
        </row>
        <row r="621">
          <cell r="A621">
            <v>8423</v>
          </cell>
          <cell r="B621" t="str">
            <v>Lot 1</v>
          </cell>
          <cell r="C621" t="str">
            <v>LA RATIONNELLE</v>
          </cell>
          <cell r="D621" t="str">
            <v>Mono</v>
          </cell>
          <cell r="E621" t="str">
            <v>DT SUD</v>
          </cell>
          <cell r="F621" t="str">
            <v>Agence 91-94</v>
          </cell>
          <cell r="G621" t="str">
            <v>VIGNEUX 2</v>
          </cell>
          <cell r="H621" t="str">
            <v>2-4 rue de la Première Armée</v>
          </cell>
          <cell r="I621">
            <v>91270</v>
          </cell>
          <cell r="J621" t="str">
            <v>VIGNEUX SUR SEINE</v>
          </cell>
          <cell r="K621" t="str">
            <v xml:space="preserve">DESVAUX Damien                
D.DESVAUX@elogie-siemp.paris  </v>
          </cell>
          <cell r="L621" t="str">
            <v>GIOVANNINI Patrick            
P.GIOVANNINI@elogie-siemp.pari</v>
          </cell>
          <cell r="M621">
            <v>2</v>
          </cell>
          <cell r="N621">
            <v>2</v>
          </cell>
          <cell r="O621" t="str">
            <v>4+5</v>
          </cell>
          <cell r="P621">
            <v>32</v>
          </cell>
          <cell r="Q621">
            <v>1</v>
          </cell>
          <cell r="R621">
            <v>2</v>
          </cell>
          <cell r="S621">
            <v>33</v>
          </cell>
        </row>
        <row r="622">
          <cell r="A622">
            <v>8441</v>
          </cell>
          <cell r="B622" t="str">
            <v xml:space="preserve">Lot 9 </v>
          </cell>
          <cell r="C622" t="str">
            <v>Régie Papilles et papillons</v>
          </cell>
          <cell r="D622" t="str">
            <v>Monopropriété</v>
          </cell>
          <cell r="E622" t="str">
            <v>DT NORD</v>
          </cell>
          <cell r="F622" t="str">
            <v>Agence Paris 20</v>
          </cell>
          <cell r="H622" t="str">
            <v xml:space="preserve">40 rue de TOURTILLE </v>
          </cell>
          <cell r="I622">
            <v>75020</v>
          </cell>
          <cell r="J622" t="str">
            <v>PARIS</v>
          </cell>
          <cell r="K622" t="str">
            <v>Emilie REMERAND / 06 87 33 46 13 / e.remerand@elogie-siemp.paris</v>
          </cell>
          <cell r="L622" t="str">
            <v>NC</v>
          </cell>
          <cell r="M622">
            <v>2</v>
          </cell>
          <cell r="N622">
            <v>2</v>
          </cell>
          <cell r="P622">
            <v>17</v>
          </cell>
          <cell r="Q622">
            <v>0</v>
          </cell>
          <cell r="R622">
            <v>2</v>
          </cell>
        </row>
        <row r="623">
          <cell r="A623">
            <v>8446</v>
          </cell>
          <cell r="B623" t="str">
            <v>Lot 5</v>
          </cell>
          <cell r="C623" t="str">
            <v>CLEAN SERVICES</v>
          </cell>
          <cell r="D623" t="str">
            <v>Mono</v>
          </cell>
          <cell r="E623" t="str">
            <v>DT NORD</v>
          </cell>
          <cell r="F623" t="str">
            <v>Agence 75020</v>
          </cell>
          <cell r="G623" t="str">
            <v>6 RUE JULIEN LACROIX</v>
          </cell>
          <cell r="H623" t="str">
            <v>6 rue Julien Lacroix</v>
          </cell>
          <cell r="I623">
            <v>75020</v>
          </cell>
          <cell r="J623" t="str">
            <v>PARIS</v>
          </cell>
          <cell r="K623" t="str">
            <v>-</v>
          </cell>
          <cell r="L623" t="str">
            <v xml:space="preserve">RANKOVIC Lenka                
l.rankovic@elogie-siemp.paris </v>
          </cell>
          <cell r="M623">
            <v>2</v>
          </cell>
          <cell r="N623">
            <v>2</v>
          </cell>
          <cell r="O623" t="str">
            <v>6+6</v>
          </cell>
          <cell r="P623">
            <v>26</v>
          </cell>
          <cell r="Q623">
            <v>0</v>
          </cell>
          <cell r="R623">
            <v>2</v>
          </cell>
          <cell r="S623">
            <v>0</v>
          </cell>
        </row>
        <row r="624">
          <cell r="A624">
            <v>8447</v>
          </cell>
          <cell r="B624" t="str">
            <v>Lot 5</v>
          </cell>
          <cell r="C624" t="str">
            <v>CLEAN SERVICES</v>
          </cell>
          <cell r="D624" t="str">
            <v>Mono</v>
          </cell>
          <cell r="E624" t="str">
            <v>DT NORD</v>
          </cell>
          <cell r="F624" t="str">
            <v>Agence 75010-75011</v>
          </cell>
          <cell r="G624" t="str">
            <v>179 RUE SAINT MAUR</v>
          </cell>
          <cell r="H624" t="str">
            <v>179 rue Saint-Maur</v>
          </cell>
          <cell r="I624">
            <v>75010</v>
          </cell>
          <cell r="J624" t="str">
            <v>PARIS</v>
          </cell>
          <cell r="K624" t="str">
            <v xml:space="preserve">NAVARRO Hélène                
H.NAVARRO@elogie-siemp.paris  </v>
          </cell>
          <cell r="L624" t="str">
            <v>BEN MAMAR Moussa              
M.BEN-MAMAR@elogie-siemp.paris</v>
          </cell>
          <cell r="M624">
            <v>1</v>
          </cell>
          <cell r="N624">
            <v>1</v>
          </cell>
          <cell r="O624">
            <v>6</v>
          </cell>
          <cell r="P624">
            <v>14</v>
          </cell>
          <cell r="Q624">
            <v>1</v>
          </cell>
          <cell r="R624">
            <v>1</v>
          </cell>
          <cell r="S624">
            <v>0</v>
          </cell>
        </row>
        <row r="625">
          <cell r="A625">
            <v>8448</v>
          </cell>
          <cell r="B625" t="str">
            <v>Lot 4</v>
          </cell>
          <cell r="C625" t="str">
            <v>SATURNE</v>
          </cell>
          <cell r="D625" t="str">
            <v>Mono</v>
          </cell>
          <cell r="E625" t="str">
            <v>DT NORD</v>
          </cell>
          <cell r="F625" t="str">
            <v>Agence 75017-75018-92</v>
          </cell>
          <cell r="G625" t="str">
            <v>8 RUE LABAT</v>
          </cell>
          <cell r="H625" t="str">
            <v>8 rue Labat</v>
          </cell>
          <cell r="I625">
            <v>75018</v>
          </cell>
          <cell r="J625" t="str">
            <v>PARIS</v>
          </cell>
          <cell r="K625" t="str">
            <v xml:space="preserve">DAIF Nadia                    
N.DAIF@elogie-siemp.paris     </v>
          </cell>
          <cell r="L625" t="str">
            <v xml:space="preserve">CISSE Ousmane                 
o.cisse@elogie-siemp.paris    </v>
          </cell>
          <cell r="M625">
            <v>1</v>
          </cell>
          <cell r="N625">
            <v>1</v>
          </cell>
          <cell r="O625">
            <v>5</v>
          </cell>
          <cell r="P625">
            <v>9</v>
          </cell>
          <cell r="Q625">
            <v>1</v>
          </cell>
          <cell r="R625">
            <v>1</v>
          </cell>
          <cell r="S625">
            <v>0</v>
          </cell>
        </row>
        <row r="626">
          <cell r="A626">
            <v>8449</v>
          </cell>
          <cell r="B626" t="str">
            <v>Lot 5</v>
          </cell>
          <cell r="C626" t="str">
            <v>CLEAN SERVICES</v>
          </cell>
          <cell r="D626" t="str">
            <v>Mono</v>
          </cell>
          <cell r="E626" t="str">
            <v>DT NORD</v>
          </cell>
          <cell r="F626" t="str">
            <v>Agence 75010-75011</v>
          </cell>
          <cell r="G626" t="str">
            <v>110 RUE DE LA ROQUETTE</v>
          </cell>
          <cell r="H626" t="str">
            <v>110 rue de la Roquette</v>
          </cell>
          <cell r="I626">
            <v>75011</v>
          </cell>
          <cell r="J626" t="str">
            <v>PARIS</v>
          </cell>
          <cell r="K626" t="str">
            <v xml:space="preserve">BOUCHER Franck                
F.BOUCHER@elogie-siemp.paris  </v>
          </cell>
          <cell r="L626" t="str">
            <v xml:space="preserve">TIRMONT Katie                 
K.TIRMONT@elogie-siemp.paris  </v>
          </cell>
          <cell r="M626">
            <v>1</v>
          </cell>
          <cell r="N626">
            <v>1</v>
          </cell>
          <cell r="O626">
            <v>5</v>
          </cell>
          <cell r="P626">
            <v>8</v>
          </cell>
          <cell r="Q626">
            <v>1</v>
          </cell>
          <cell r="R626">
            <v>1</v>
          </cell>
          <cell r="S626">
            <v>0</v>
          </cell>
        </row>
        <row r="627">
          <cell r="A627">
            <v>8450</v>
          </cell>
          <cell r="B627" t="str">
            <v>Lot 4</v>
          </cell>
          <cell r="C627" t="str">
            <v>SATURNE</v>
          </cell>
          <cell r="D627" t="str">
            <v>Mono</v>
          </cell>
          <cell r="E627" t="str">
            <v>DT NORD</v>
          </cell>
          <cell r="F627" t="str">
            <v>Agence 75017-75018-92</v>
          </cell>
          <cell r="G627" t="str">
            <v>33-35 BOULEVARD ORNANO</v>
          </cell>
          <cell r="H627" t="str">
            <v>33-35 boulevard Ornano</v>
          </cell>
          <cell r="I627">
            <v>75018</v>
          </cell>
          <cell r="J627" t="str">
            <v>PARIS</v>
          </cell>
          <cell r="K627" t="str">
            <v xml:space="preserve">REMERAND Emilie               
E.REMERAND@elogie-siemp.paris </v>
          </cell>
          <cell r="L627" t="str">
            <v>BENGUESMIA CHADLY Tahar       
T.BENGUESMIA-CHADLY@elogie-sie</v>
          </cell>
          <cell r="M627">
            <v>1</v>
          </cell>
          <cell r="N627">
            <v>1</v>
          </cell>
          <cell r="O627">
            <v>8</v>
          </cell>
          <cell r="P627">
            <v>31</v>
          </cell>
          <cell r="Q627">
            <v>1</v>
          </cell>
          <cell r="R627">
            <v>3</v>
          </cell>
          <cell r="S627">
            <v>0</v>
          </cell>
        </row>
        <row r="628">
          <cell r="A628">
            <v>8456</v>
          </cell>
          <cell r="B628" t="str">
            <v>Lot 7</v>
          </cell>
          <cell r="C628" t="str">
            <v>Régie 19ème</v>
          </cell>
          <cell r="E628" t="str">
            <v>DT NORD</v>
          </cell>
          <cell r="F628" t="str">
            <v>Agence 75017-75018-93</v>
          </cell>
          <cell r="G628" t="str">
            <v>14 DEPARTEMENT</v>
          </cell>
          <cell r="H628" t="str">
            <v>14 rue du Département</v>
          </cell>
          <cell r="I628">
            <v>75018</v>
          </cell>
          <cell r="J628" t="str">
            <v>PARIS</v>
          </cell>
          <cell r="M628">
            <v>1</v>
          </cell>
          <cell r="N628">
            <v>1</v>
          </cell>
          <cell r="O628">
            <v>6</v>
          </cell>
          <cell r="P628">
            <v>7</v>
          </cell>
        </row>
        <row r="629">
          <cell r="A629">
            <v>8461</v>
          </cell>
          <cell r="B629" t="str">
            <v>Lot 4</v>
          </cell>
          <cell r="C629" t="str">
            <v>SATURNE</v>
          </cell>
          <cell r="D629" t="str">
            <v>Mono</v>
          </cell>
          <cell r="E629" t="str">
            <v>DT NORD</v>
          </cell>
          <cell r="F629" t="str">
            <v>Agence 75017-75018-92</v>
          </cell>
          <cell r="G629" t="str">
            <v>20 RUE LABAT</v>
          </cell>
          <cell r="H629" t="str">
            <v>20 rue Labat</v>
          </cell>
          <cell r="I629">
            <v>75018</v>
          </cell>
          <cell r="J629" t="str">
            <v>PARIS</v>
          </cell>
          <cell r="O629">
            <v>6</v>
          </cell>
          <cell r="P629">
            <v>12</v>
          </cell>
        </row>
        <row r="630">
          <cell r="A630">
            <v>8471</v>
          </cell>
          <cell r="B630" t="str">
            <v>Lot 5</v>
          </cell>
          <cell r="C630" t="str">
            <v>CLEAN SERVICES</v>
          </cell>
          <cell r="D630" t="str">
            <v>Mono</v>
          </cell>
          <cell r="E630" t="str">
            <v>DT NORD</v>
          </cell>
          <cell r="F630" t="str">
            <v>Agence 75010-75011</v>
          </cell>
          <cell r="G630" t="str">
            <v>14 RUE MERCOEUR</v>
          </cell>
          <cell r="H630" t="str">
            <v>14 rue Mercoeur</v>
          </cell>
          <cell r="I630">
            <v>75011</v>
          </cell>
          <cell r="J630" t="str">
            <v>PARIS</v>
          </cell>
          <cell r="K630" t="str">
            <v xml:space="preserve">BOUCHER Franck                
F.BOUCHER@elogie-siemp.paris  </v>
          </cell>
          <cell r="L630" t="str">
            <v xml:space="preserve">DESSEAUX Grégory              
G.DESSEAUX@elogie-siemp.paris </v>
          </cell>
          <cell r="M630">
            <v>1</v>
          </cell>
          <cell r="N630">
            <v>1</v>
          </cell>
          <cell r="O630">
            <v>6</v>
          </cell>
          <cell r="P630">
            <v>21</v>
          </cell>
          <cell r="Q630">
            <v>0</v>
          </cell>
          <cell r="R630">
            <v>1</v>
          </cell>
          <cell r="S630">
            <v>0</v>
          </cell>
        </row>
        <row r="631">
          <cell r="A631">
            <v>8478</v>
          </cell>
          <cell r="B631" t="str">
            <v>Lot 5</v>
          </cell>
          <cell r="C631" t="str">
            <v>CLEAN SERVICES</v>
          </cell>
          <cell r="D631" t="str">
            <v>Mono</v>
          </cell>
          <cell r="E631" t="str">
            <v>DT NORD</v>
          </cell>
          <cell r="F631" t="str">
            <v>Agence 75020</v>
          </cell>
          <cell r="G631" t="str">
            <v>1 PLACE OCTAVE CHANUTE</v>
          </cell>
          <cell r="H631" t="str">
            <v>1 place Octave Chanute // 2 rue des Montiboeufs</v>
          </cell>
          <cell r="I631">
            <v>75020</v>
          </cell>
          <cell r="J631" t="str">
            <v>PARIS</v>
          </cell>
          <cell r="K631" t="str">
            <v>-</v>
          </cell>
          <cell r="L631" t="str">
            <v xml:space="preserve">MAMOUNI Mohamed Kaiss         
MK.MAMOUNI@elogie-siemp.paris </v>
          </cell>
          <cell r="M631">
            <v>1</v>
          </cell>
          <cell r="N631">
            <v>1</v>
          </cell>
          <cell r="O631">
            <v>7</v>
          </cell>
          <cell r="P631">
            <v>28</v>
          </cell>
          <cell r="Q631">
            <v>1</v>
          </cell>
          <cell r="R631">
            <v>2</v>
          </cell>
          <cell r="S631">
            <v>0</v>
          </cell>
        </row>
        <row r="632">
          <cell r="A632" t="str">
            <v>8013(K-L1-L2)</v>
          </cell>
          <cell r="B632" t="str">
            <v>Lot 7</v>
          </cell>
          <cell r="C632" t="str">
            <v>LSR</v>
          </cell>
          <cell r="D632" t="str">
            <v>Mono</v>
          </cell>
          <cell r="E632" t="str">
            <v>DT SUD</v>
          </cell>
          <cell r="F632" t="str">
            <v>Agence 75013</v>
          </cell>
          <cell r="G632" t="str">
            <v>CHEVALERET</v>
          </cell>
          <cell r="H632" t="str">
            <v>183-185-185 bis rue du Chevaleret (Bât. K - L1 - L2)</v>
          </cell>
          <cell r="I632">
            <v>75013</v>
          </cell>
          <cell r="J632" t="str">
            <v>PARIS</v>
          </cell>
          <cell r="K632" t="str">
            <v xml:space="preserve">LEGRAND Pascal                
P.LEGRAND@elogie-siemp.paris  </v>
          </cell>
          <cell r="L632" t="str">
            <v xml:space="preserve">HAJI Mohamed                  
m.haji@elogie-siemp.paris     </v>
          </cell>
          <cell r="M632">
            <v>3</v>
          </cell>
          <cell r="N632">
            <v>3</v>
          </cell>
          <cell r="O632" t="str">
            <v>14+14+14</v>
          </cell>
          <cell r="P632">
            <v>234</v>
          </cell>
          <cell r="Q632">
            <v>5</v>
          </cell>
          <cell r="R632">
            <v>9</v>
          </cell>
          <cell r="S632">
            <v>0</v>
          </cell>
        </row>
        <row r="633">
          <cell r="A633" t="str">
            <v>8013(PKG)</v>
          </cell>
          <cell r="B633" t="str">
            <v>Lot 7</v>
          </cell>
          <cell r="C633" t="str">
            <v>LSR</v>
          </cell>
          <cell r="D633" t="str">
            <v>Mono</v>
          </cell>
          <cell r="E633" t="str">
            <v>DT SUD</v>
          </cell>
          <cell r="F633" t="str">
            <v>Agence 75013</v>
          </cell>
          <cell r="G633" t="str">
            <v>CHEVALERET</v>
          </cell>
          <cell r="H633" t="str">
            <v>191 rue du Chevaleret (Parking)</v>
          </cell>
          <cell r="I633">
            <v>75013</v>
          </cell>
          <cell r="J633" t="str">
            <v>PARIS</v>
          </cell>
          <cell r="K633" t="str">
            <v xml:space="preserve">LEGRAND Pascal                
P.LEGRAND@elogie-siemp.paris  </v>
          </cell>
          <cell r="L633" t="str">
            <v xml:space="preserve">HAJI Mohamed                  
m.haji@elogie-siemp.paris     </v>
          </cell>
          <cell r="M633">
            <v>0</v>
          </cell>
          <cell r="N633">
            <v>0</v>
          </cell>
          <cell r="O633">
            <v>0</v>
          </cell>
          <cell r="P633">
            <v>0</v>
          </cell>
          <cell r="Q633">
            <v>0</v>
          </cell>
          <cell r="R633">
            <v>0</v>
          </cell>
          <cell r="S633">
            <v>724</v>
          </cell>
        </row>
        <row r="634">
          <cell r="A634" t="str">
            <v>8013(T6)</v>
          </cell>
          <cell r="B634" t="str">
            <v>Lot 7</v>
          </cell>
          <cell r="C634" t="str">
            <v>LSR</v>
          </cell>
          <cell r="D634" t="str">
            <v>Mono</v>
          </cell>
          <cell r="E634" t="str">
            <v>DT SUD</v>
          </cell>
          <cell r="F634" t="str">
            <v>Agence 75013</v>
          </cell>
          <cell r="G634" t="str">
            <v>CHEVALERET</v>
          </cell>
          <cell r="H634" t="str">
            <v>14 square Dunois (Bât. T6)</v>
          </cell>
          <cell r="I634">
            <v>75013</v>
          </cell>
          <cell r="J634" t="str">
            <v>PARIS</v>
          </cell>
          <cell r="K634" t="str">
            <v xml:space="preserve">LEGRAND Pascal                
P.LEGRAND@elogie-siemp.paris  </v>
          </cell>
          <cell r="L634" t="str">
            <v xml:space="preserve">HAJI Mohamed                  
m.haji@elogie-siemp.paris     </v>
          </cell>
          <cell r="M634">
            <v>1</v>
          </cell>
          <cell r="N634">
            <v>1</v>
          </cell>
          <cell r="O634">
            <v>28</v>
          </cell>
          <cell r="P634">
            <v>202</v>
          </cell>
          <cell r="Q634">
            <v>3</v>
          </cell>
          <cell r="R634">
            <v>8</v>
          </cell>
          <cell r="S634">
            <v>0</v>
          </cell>
        </row>
        <row r="635">
          <cell r="A635" t="str">
            <v>8130 cr</v>
          </cell>
          <cell r="B635" t="str">
            <v>Lot 2</v>
          </cell>
          <cell r="C635" t="str">
            <v>Régie Paris centre</v>
          </cell>
          <cell r="D635" t="str">
            <v>Monopropriété</v>
          </cell>
          <cell r="E635" t="str">
            <v>DT SUD</v>
          </cell>
          <cell r="F635" t="str">
            <v>Agence Centre</v>
          </cell>
          <cell r="G635" t="str">
            <v>SENTIER-CROISSANT</v>
          </cell>
          <cell r="H635" t="str">
            <v>6 rue du Croissant</v>
          </cell>
          <cell r="I635">
            <v>75002</v>
          </cell>
          <cell r="J635" t="str">
            <v>PARIS</v>
          </cell>
          <cell r="K635" t="str">
            <v>Brice CAUSIN / 06 81 72 45 20 / b.causin@elogie-siemp.paris</v>
          </cell>
          <cell r="L635" t="str">
            <v>NC</v>
          </cell>
          <cell r="M635">
            <v>1</v>
          </cell>
          <cell r="N635">
            <v>1</v>
          </cell>
          <cell r="O635">
            <v>3</v>
          </cell>
          <cell r="P635">
            <v>3</v>
          </cell>
          <cell r="Q635" t="str">
            <v>-</v>
          </cell>
          <cell r="R635">
            <v>1</v>
          </cell>
          <cell r="S635" t="str">
            <v>-</v>
          </cell>
        </row>
        <row r="636">
          <cell r="A636" t="str">
            <v>8130 se</v>
          </cell>
          <cell r="B636" t="str">
            <v>Lot 2</v>
          </cell>
          <cell r="C636" t="str">
            <v>Régie Paris centre</v>
          </cell>
          <cell r="D636" t="str">
            <v>Monopropriété</v>
          </cell>
          <cell r="E636" t="str">
            <v>DT SUD</v>
          </cell>
          <cell r="F636" t="str">
            <v>Agence Centre</v>
          </cell>
          <cell r="G636" t="str">
            <v>SENTIER-CROISSANT</v>
          </cell>
          <cell r="H636" t="str">
            <v>17 rue du Sentier</v>
          </cell>
          <cell r="I636">
            <v>75002</v>
          </cell>
          <cell r="J636" t="str">
            <v>PARIS</v>
          </cell>
          <cell r="K636" t="str">
            <v>Giovanni POLLON / 06 81 72 45 20 / g.pollon@elogie-siemp.paris</v>
          </cell>
          <cell r="L636" t="str">
            <v>NC</v>
          </cell>
          <cell r="M636">
            <v>1</v>
          </cell>
          <cell r="N636">
            <v>1</v>
          </cell>
          <cell r="O636">
            <v>4</v>
          </cell>
          <cell r="P636">
            <v>8</v>
          </cell>
          <cell r="Q636" t="str">
            <v>-</v>
          </cell>
          <cell r="R636">
            <v>1</v>
          </cell>
          <cell r="S636" t="str">
            <v>-</v>
          </cell>
        </row>
      </sheetData>
      <sheetData sheetId="5">
        <row r="3">
          <cell r="B3">
            <v>2.9605869999999999E-2</v>
          </cell>
        </row>
        <row r="5">
          <cell r="B5">
            <v>1.8433999999999999E-2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4" tint="-0.499984740745262"/>
    <pageSetUpPr fitToPage="1"/>
  </sheetPr>
  <dimension ref="A1:L32"/>
  <sheetViews>
    <sheetView tabSelected="1" zoomScaleNormal="100" workbookViewId="0">
      <selection activeCell="M11" sqref="M11"/>
    </sheetView>
  </sheetViews>
  <sheetFormatPr baseColWidth="10" defaultColWidth="11.42578125" defaultRowHeight="12.75" x14ac:dyDescent="0.2"/>
  <cols>
    <col min="1" max="1" width="28.85546875" style="36" customWidth="1"/>
    <col min="2" max="2" width="18.7109375" style="36" customWidth="1"/>
    <col min="3" max="5" width="21.7109375" style="36" customWidth="1"/>
    <col min="6" max="6" width="11.42578125" style="36"/>
    <col min="7" max="9" width="11.42578125" style="39"/>
    <col min="10" max="16384" width="11.42578125" style="36"/>
  </cols>
  <sheetData>
    <row r="1" spans="1:12" ht="69.75" customHeight="1" thickBot="1" x14ac:dyDescent="0.55000000000000004">
      <c r="A1" s="75" t="s">
        <v>16</v>
      </c>
      <c r="B1" s="75"/>
      <c r="C1" s="75"/>
      <c r="D1" s="75"/>
      <c r="E1" s="75"/>
      <c r="G1" s="60"/>
      <c r="H1" s="61"/>
      <c r="I1" s="62"/>
    </row>
    <row r="2" spans="1:12" ht="24.95" customHeight="1" x14ac:dyDescent="0.2">
      <c r="G2" s="60"/>
      <c r="H2" s="61"/>
      <c r="I2" s="62"/>
    </row>
    <row r="3" spans="1:12" ht="15.75" customHeight="1" x14ac:dyDescent="0.2">
      <c r="A3" s="76" t="s">
        <v>1887</v>
      </c>
      <c r="B3" s="76"/>
      <c r="C3" s="97" t="s">
        <v>839</v>
      </c>
      <c r="D3" s="97"/>
      <c r="E3" s="97"/>
      <c r="G3" s="63" t="s">
        <v>1894</v>
      </c>
      <c r="H3" s="63"/>
      <c r="I3" s="63"/>
    </row>
    <row r="4" spans="1:12" x14ac:dyDescent="0.2">
      <c r="A4" s="76" t="s">
        <v>8</v>
      </c>
      <c r="B4" s="76"/>
      <c r="C4" s="98" t="str">
        <f>VLOOKUP($C$3,fiche,5,0)</f>
        <v>DT NORD</v>
      </c>
      <c r="D4" s="98"/>
      <c r="E4" s="98"/>
      <c r="G4" s="56"/>
      <c r="H4" s="56"/>
      <c r="I4" s="56"/>
    </row>
    <row r="5" spans="1:12" ht="13.5" thickBot="1" x14ac:dyDescent="0.25">
      <c r="A5" s="76" t="s">
        <v>0</v>
      </c>
      <c r="B5" s="76"/>
      <c r="C5" s="99">
        <f>VLOOKUP($C$3,fiche,3,0)</f>
        <v>2</v>
      </c>
      <c r="D5" s="100"/>
      <c r="E5" s="101"/>
    </row>
    <row r="6" spans="1:12" x14ac:dyDescent="0.2">
      <c r="A6" s="76" t="s">
        <v>11</v>
      </c>
      <c r="B6" s="76"/>
      <c r="C6" s="98" t="str">
        <f>VLOOKUP($C$3,fiche,6,0)</f>
        <v>2-4 BIS RUE PAUL LAURENT</v>
      </c>
      <c r="D6" s="98"/>
      <c r="E6" s="98"/>
      <c r="G6" s="78">
        <v>3</v>
      </c>
      <c r="H6" s="79"/>
      <c r="I6" s="80"/>
    </row>
    <row r="7" spans="1:12" x14ac:dyDescent="0.2">
      <c r="A7" s="76" t="s">
        <v>12</v>
      </c>
      <c r="B7" s="76"/>
      <c r="C7" s="64">
        <f>VLOOKUP($C$3,fiche,8,0)</f>
        <v>1</v>
      </c>
      <c r="D7" s="64"/>
      <c r="E7" s="64"/>
      <c r="G7" s="81"/>
      <c r="H7" s="82"/>
      <c r="I7" s="83"/>
      <c r="J7" s="54" t="s">
        <v>1919</v>
      </c>
      <c r="K7" s="55"/>
      <c r="L7" s="55"/>
    </row>
    <row r="8" spans="1:12" ht="13.5" thickBot="1" x14ac:dyDescent="0.25">
      <c r="A8" s="76" t="s">
        <v>13</v>
      </c>
      <c r="B8" s="77"/>
      <c r="C8" s="65" t="str">
        <f>VLOOKUP($C$3,fiche,9,0)</f>
        <v>04 RUE PAUL LAURENT</v>
      </c>
      <c r="D8" s="66"/>
      <c r="E8" s="67"/>
      <c r="G8" s="84"/>
      <c r="H8" s="85"/>
      <c r="I8" s="86"/>
    </row>
    <row r="9" spans="1:12" x14ac:dyDescent="0.2">
      <c r="A9" s="76"/>
      <c r="B9" s="77"/>
      <c r="C9" s="68">
        <f>VLOOKUP($C$3,fiche,10,0)</f>
        <v>75019</v>
      </c>
      <c r="D9" s="69"/>
      <c r="E9" s="70"/>
    </row>
    <row r="10" spans="1:12" x14ac:dyDescent="0.2">
      <c r="A10" s="76"/>
      <c r="B10" s="77"/>
      <c r="C10" s="71" t="str">
        <f>VLOOKUP($C$3,fiche,11,0)</f>
        <v>PARIS</v>
      </c>
      <c r="D10" s="72"/>
      <c r="E10" s="73"/>
    </row>
    <row r="11" spans="1:12" x14ac:dyDescent="0.2">
      <c r="C11" s="48"/>
      <c r="D11" s="48"/>
      <c r="E11" s="48"/>
    </row>
    <row r="12" spans="1:12" ht="24.95" customHeight="1" x14ac:dyDescent="0.2">
      <c r="A12" s="88" t="s">
        <v>1909</v>
      </c>
      <c r="B12" s="89"/>
      <c r="C12" s="92" t="s">
        <v>1903</v>
      </c>
      <c r="D12" s="52" t="s">
        <v>1904</v>
      </c>
      <c r="E12" s="52" t="s">
        <v>1905</v>
      </c>
      <c r="G12" s="94">
        <f>IF(C3="8013-31","8013-31",IF(C3="8130-1","8130-1",IF(C3="8130-2","8130-2",LEFT(C3,4)*1)))</f>
        <v>8249</v>
      </c>
      <c r="H12" s="94"/>
      <c r="I12" s="94"/>
    </row>
    <row r="13" spans="1:12" ht="24.95" customHeight="1" x14ac:dyDescent="0.2">
      <c r="A13" s="90"/>
      <c r="B13" s="91"/>
      <c r="C13" s="93"/>
      <c r="D13" s="53" t="str">
        <f>IF(ISERROR(VLOOKUP($G$12,Entreprises,3,0)),"-",VLOOKUP($G$12,Entreprises,3,0))</f>
        <v>Saturne Services</v>
      </c>
      <c r="E13" s="53" t="str">
        <f>IF(ISERROR(VLOOKUP($G$12,RDQ,3,0)),"-",VLOOKUP($G$12,RDQ,3,0))</f>
        <v>-</v>
      </c>
      <c r="G13" s="94"/>
      <c r="H13" s="94"/>
      <c r="I13" s="94"/>
    </row>
    <row r="14" spans="1:12" ht="24.75" customHeight="1" x14ac:dyDescent="0.2">
      <c r="A14" s="87" t="s">
        <v>17</v>
      </c>
      <c r="B14" s="87"/>
      <c r="C14" s="47" t="str">
        <f>VLOOKUP($C$3,fiche,17,0)</f>
        <v>-</v>
      </c>
      <c r="D14" s="47" t="str">
        <f>IF(ISERROR(VLOOKUP($G$12,Entreprises,22,0)),"-",VLOOKUP($G$12,Entreprises,22,0))</f>
        <v>5 fois par semaine</v>
      </c>
      <c r="E14" s="47" t="str">
        <f>IF(ISERROR(VLOOKUP($G$12,RDQ,22,0)),"-",VLOOKUP($G$12,RDQ,22,0))</f>
        <v>-</v>
      </c>
      <c r="G14" s="39">
        <v>17</v>
      </c>
      <c r="H14" s="39">
        <v>22</v>
      </c>
      <c r="I14" s="39">
        <v>22</v>
      </c>
    </row>
    <row r="15" spans="1:12" ht="24.75" customHeight="1" x14ac:dyDescent="0.2">
      <c r="A15" s="87" t="s">
        <v>15</v>
      </c>
      <c r="B15" s="87"/>
      <c r="C15" s="47" t="str">
        <f>VLOOKUP($C$3,fiche,18,0)</f>
        <v>-</v>
      </c>
      <c r="D15" s="47" t="str">
        <f>IF(ISERROR(VLOOKUP($G$12,Entreprises,36,0)),"-",VLOOKUP($G$12,Entreprises,36,0))</f>
        <v>5 fois par semaine</v>
      </c>
      <c r="E15" s="47" t="str">
        <f>IF(ISERROR(VLOOKUP($G$12,RDQ,36,0)),"-",VLOOKUP($G$12,RDQ,36,0))</f>
        <v>-</v>
      </c>
      <c r="G15" s="39">
        <v>18</v>
      </c>
      <c r="H15" s="39">
        <v>232</v>
      </c>
      <c r="I15" s="39">
        <v>232</v>
      </c>
    </row>
    <row r="16" spans="1:12" ht="24.75" customHeight="1" x14ac:dyDescent="0.2">
      <c r="A16" s="87" t="s">
        <v>9</v>
      </c>
      <c r="B16" s="87"/>
      <c r="C16" s="47" t="str">
        <f>VLOOKUP($C$3,fiche,19,0)</f>
        <v>-</v>
      </c>
      <c r="D16" s="47" t="str">
        <f>IF(ISERROR(VLOOKUP($G$12,Entreprises,85,0)),"-",VLOOKUP($G$12,Entreprises,85,0))</f>
        <v>1 fois par mois</v>
      </c>
      <c r="E16" s="47" t="str">
        <f>IF(ISERROR(VLOOKUP($G$12,RDQ,85,0)),"-",VLOOKUP($G$12,RDQ,85,0))</f>
        <v>-</v>
      </c>
      <c r="G16" s="39">
        <v>19</v>
      </c>
      <c r="H16" s="39">
        <v>85</v>
      </c>
      <c r="I16" s="39">
        <v>85</v>
      </c>
    </row>
    <row r="17" spans="1:9" ht="24.75" customHeight="1" x14ac:dyDescent="0.2">
      <c r="A17" s="87" t="s">
        <v>7</v>
      </c>
      <c r="B17" s="87"/>
      <c r="C17" s="47" t="str">
        <f>VLOOKUP($C$3,fiche,20,0)</f>
        <v>-</v>
      </c>
      <c r="D17" s="47" t="str">
        <f>IF(ISERROR(VLOOKUP($G$12,Entreprises,92,0)),"-",VLOOKUP($G$12,Entreprises,92,0))</f>
        <v>1 fois par semaine</v>
      </c>
      <c r="E17" s="47" t="str">
        <f>IF(ISERROR(VLOOKUP($G$12,RDQ,92,0)),"-",VLOOKUP($G$12,RDQ,92,0))</f>
        <v>-</v>
      </c>
      <c r="G17" s="39">
        <v>20</v>
      </c>
      <c r="H17" s="39">
        <v>92</v>
      </c>
      <c r="I17" s="39">
        <v>92</v>
      </c>
    </row>
    <row r="18" spans="1:9" ht="24.75" customHeight="1" x14ac:dyDescent="0.2">
      <c r="A18" s="87" t="s">
        <v>18</v>
      </c>
      <c r="B18" s="87"/>
      <c r="C18" s="47" t="str">
        <f>VLOOKUP($C$3,fiche,21,0)</f>
        <v>-</v>
      </c>
      <c r="D18" s="47" t="str">
        <f>IF(ISERROR(VLOOKUP($G$12,Entreprises,120,0)),"-",VLOOKUP($G$12,Entreprises,120,0))</f>
        <v>5 fois par semaine</v>
      </c>
      <c r="E18" s="47" t="str">
        <f>IF(ISERROR(VLOOKUP($G$12,RDQ,120,0)),"-",VLOOKUP($G$12,RDQ,120,0))</f>
        <v>-</v>
      </c>
      <c r="G18" s="39">
        <v>21</v>
      </c>
      <c r="H18" s="39">
        <v>120</v>
      </c>
      <c r="I18" s="39">
        <v>120</v>
      </c>
    </row>
    <row r="19" spans="1:9" ht="24.75" customHeight="1" x14ac:dyDescent="0.2">
      <c r="A19" s="87" t="s">
        <v>1</v>
      </c>
      <c r="B19" s="87"/>
      <c r="C19" s="47" t="str">
        <f>VLOOKUP($C$3,fiche,22,0)</f>
        <v>-</v>
      </c>
      <c r="D19" s="47" t="str">
        <f>IF(ISERROR(VLOOKUP($G$12,Entreprises,148,0)),"-",VLOOKUP($G$12,Entreprises,148,0))</f>
        <v>1 fois par mois</v>
      </c>
      <c r="E19" s="47" t="str">
        <f>IF(ISERROR(VLOOKUP($G$12,RDQ,148,0)),"-",VLOOKUP($G$12,RDQ,148,0))</f>
        <v>-</v>
      </c>
      <c r="G19" s="39">
        <v>22</v>
      </c>
      <c r="H19" s="39">
        <v>148</v>
      </c>
      <c r="I19" s="39">
        <v>148</v>
      </c>
    </row>
    <row r="20" spans="1:9" ht="24.75" customHeight="1" x14ac:dyDescent="0.2">
      <c r="A20" s="87" t="s">
        <v>10</v>
      </c>
      <c r="B20" s="87"/>
      <c r="C20" s="47" t="str">
        <f>VLOOKUP($C$3,fiche,23,0)</f>
        <v>-</v>
      </c>
      <c r="D20" s="47" t="str">
        <f>IF(ISERROR(VLOOKUP($G$12,Entreprises,155,0)),"-",VLOOKUP($G$12,Entreprises,155,0))</f>
        <v>-</v>
      </c>
      <c r="E20" s="47" t="str">
        <f>IF(ISERROR(VLOOKUP($G$12,RDQ,155,0)),"-",VLOOKUP($G$12,RDQ,155,0))</f>
        <v>-</v>
      </c>
      <c r="G20" s="39">
        <v>23</v>
      </c>
      <c r="H20" s="39">
        <v>155</v>
      </c>
      <c r="I20" s="39">
        <v>155</v>
      </c>
    </row>
    <row r="21" spans="1:9" ht="24.75" customHeight="1" x14ac:dyDescent="0.2">
      <c r="A21" s="87" t="s">
        <v>14</v>
      </c>
      <c r="B21" s="87"/>
      <c r="C21" s="47" t="str">
        <f>VLOOKUP($C$3,fiche,24,0)</f>
        <v>-</v>
      </c>
      <c r="D21" s="47" t="str">
        <f>IF(ISERROR(VLOOKUP($G$12,Entreprises,162,0)),"-",VLOOKUP($G$12,Entreprises,162,0))</f>
        <v>1 fois par semaine</v>
      </c>
      <c r="E21" s="47" t="str">
        <f>IF(ISERROR(VLOOKUP($G$12,RDQ,162,0)),"-",VLOOKUP($G$12,RDQ,162,0))</f>
        <v>-</v>
      </c>
      <c r="G21" s="39">
        <v>24</v>
      </c>
      <c r="H21" s="39">
        <v>162</v>
      </c>
      <c r="I21" s="39">
        <v>162</v>
      </c>
    </row>
    <row r="22" spans="1:9" ht="24.75" customHeight="1" x14ac:dyDescent="0.2">
      <c r="A22" s="57" t="s">
        <v>2</v>
      </c>
      <c r="B22" s="58"/>
      <c r="C22" s="58"/>
      <c r="D22" s="58"/>
      <c r="E22" s="59"/>
      <c r="G22" s="39" t="s">
        <v>68</v>
      </c>
      <c r="H22" s="39" t="s">
        <v>68</v>
      </c>
      <c r="I22" s="39" t="s">
        <v>68</v>
      </c>
    </row>
    <row r="23" spans="1:9" ht="24.75" customHeight="1" x14ac:dyDescent="0.2">
      <c r="A23" s="74" t="s">
        <v>25</v>
      </c>
      <c r="B23" s="74"/>
      <c r="C23" s="47" t="str">
        <f>VLOOKUP($C$3,fiche,26,0)</f>
        <v>-</v>
      </c>
      <c r="D23" s="47" t="str">
        <f>IF(ISERROR(VLOOKUP($G$12,Entreprises,176,0)),"-",VLOOKUP($G$12,Entreprises,176,0))</f>
        <v>6 fois par semaine</v>
      </c>
      <c r="E23" s="47" t="str">
        <f>IF(ISERROR(VLOOKUP($G$12,RDQ,176,0)),"-",VLOOKUP($G$12,RDQ,176,0))</f>
        <v>-</v>
      </c>
      <c r="G23" s="39">
        <v>26</v>
      </c>
      <c r="H23" s="39">
        <v>176</v>
      </c>
      <c r="I23" s="39">
        <v>176</v>
      </c>
    </row>
    <row r="24" spans="1:9" ht="24.75" customHeight="1" x14ac:dyDescent="0.2">
      <c r="A24" s="74" t="s">
        <v>26</v>
      </c>
      <c r="B24" s="74"/>
      <c r="C24" s="47" t="str">
        <f>VLOOKUP($C$3,fiche,27,0)</f>
        <v>-</v>
      </c>
      <c r="D24" s="47" t="str">
        <f>IF(ISERROR(VLOOKUP($G$12,Entreprises,183,0)),"-",VLOOKUP($G$12,Entreprises,183,0))</f>
        <v>1 fois par semaine</v>
      </c>
      <c r="E24" s="47" t="str">
        <f>IF(ISERROR(VLOOKUP($G$12,RDQ,183,0)),"-",VLOOKUP($G$12,RDQ,183,0))</f>
        <v>-</v>
      </c>
      <c r="G24" s="39">
        <v>27</v>
      </c>
      <c r="H24" s="39">
        <v>183</v>
      </c>
      <c r="I24" s="39">
        <v>183</v>
      </c>
    </row>
    <row r="25" spans="1:9" ht="24.75" customHeight="1" x14ac:dyDescent="0.2">
      <c r="A25" s="57" t="s">
        <v>3</v>
      </c>
      <c r="B25" s="58"/>
      <c r="C25" s="58"/>
      <c r="D25" s="58"/>
      <c r="E25" s="59"/>
      <c r="G25" s="39" t="s">
        <v>68</v>
      </c>
      <c r="H25" s="39" t="s">
        <v>68</v>
      </c>
      <c r="I25" s="39" t="s">
        <v>68</v>
      </c>
    </row>
    <row r="26" spans="1:9" ht="24.75" customHeight="1" x14ac:dyDescent="0.2">
      <c r="A26" s="74" t="s">
        <v>5</v>
      </c>
      <c r="B26" s="74"/>
      <c r="C26" s="47" t="str">
        <f>VLOOKUP($C$3,fiche,29,0)</f>
        <v>-</v>
      </c>
      <c r="D26" s="47" t="str">
        <f>IF(ISERROR(VLOOKUP($G$12,Entreprises,211,0)),"-",VLOOKUP($G$12,Entreprises,211,0))</f>
        <v>-</v>
      </c>
      <c r="E26" s="47" t="str">
        <f>IF(ISERROR(VLOOKUP($G$12,RDQ,211,0)),"-",VLOOKUP($G$12,RDQ,211,0))</f>
        <v>-</v>
      </c>
      <c r="G26" s="39">
        <v>29</v>
      </c>
      <c r="H26" s="39">
        <v>211</v>
      </c>
      <c r="I26" s="39">
        <v>211</v>
      </c>
    </row>
    <row r="27" spans="1:9" ht="24.75" customHeight="1" x14ac:dyDescent="0.2">
      <c r="A27" s="74" t="s">
        <v>27</v>
      </c>
      <c r="B27" s="74"/>
      <c r="C27" s="47" t="str">
        <f>VLOOKUP($C$3,fiche,30,0)</f>
        <v>-</v>
      </c>
      <c r="D27" s="47" t="str">
        <f>IF(ISERROR(VLOOKUP($G$12,Entreprises,218,0)),"-",VLOOKUP($G$12,Entreprises,218,0))</f>
        <v>-</v>
      </c>
      <c r="E27" s="47" t="str">
        <f>IF(ISERROR(VLOOKUP($G$12,RDQ,218,0)),"-",VLOOKUP($G$12,RDQ,218,0))</f>
        <v>-</v>
      </c>
      <c r="G27" s="39">
        <v>30</v>
      </c>
      <c r="H27" s="39">
        <v>218</v>
      </c>
      <c r="I27" s="39">
        <v>218</v>
      </c>
    </row>
    <row r="28" spans="1:9" ht="24.75" customHeight="1" x14ac:dyDescent="0.2">
      <c r="A28" s="57" t="s">
        <v>4</v>
      </c>
      <c r="B28" s="58"/>
      <c r="C28" s="58"/>
      <c r="D28" s="58"/>
      <c r="E28" s="59"/>
      <c r="G28" s="39" t="s">
        <v>68</v>
      </c>
      <c r="H28" s="39" t="s">
        <v>68</v>
      </c>
      <c r="I28" s="39" t="s">
        <v>68</v>
      </c>
    </row>
    <row r="29" spans="1:9" ht="24.75" customHeight="1" x14ac:dyDescent="0.2">
      <c r="A29" s="74" t="s">
        <v>6</v>
      </c>
      <c r="B29" s="74"/>
      <c r="C29" s="47" t="str">
        <f>VLOOKUP($C$3,fiche,32,0)</f>
        <v>-</v>
      </c>
      <c r="D29" s="47" t="str">
        <f>IF(ISERROR(VLOOKUP($G$12,Entreprises,225,0)),"-",VLOOKUP($G$12,Entreprises,225,0))</f>
        <v>-</v>
      </c>
      <c r="E29" s="47" t="str">
        <f>IF(ISERROR(VLOOKUP($G$12,RDQ,225,0)),"-",VLOOKUP($G$12,RDQ,225,0))</f>
        <v>-</v>
      </c>
      <c r="G29" s="39">
        <v>32</v>
      </c>
      <c r="H29" s="39">
        <v>225</v>
      </c>
      <c r="I29" s="39">
        <v>225</v>
      </c>
    </row>
    <row r="30" spans="1:9" ht="14.25" customHeight="1" x14ac:dyDescent="0.2">
      <c r="A30" s="96"/>
      <c r="B30" s="96"/>
    </row>
    <row r="31" spans="1:9" ht="12.75" customHeight="1" x14ac:dyDescent="0.2">
      <c r="A31" s="95"/>
      <c r="B31" s="95"/>
    </row>
    <row r="32" spans="1:9" x14ac:dyDescent="0.2">
      <c r="A32" s="49"/>
      <c r="B32" s="49"/>
    </row>
  </sheetData>
  <sheetProtection selectLockedCells="1" autoFilter="0"/>
  <mergeCells count="42">
    <mergeCell ref="C3:E3"/>
    <mergeCell ref="C4:E4"/>
    <mergeCell ref="C5:E5"/>
    <mergeCell ref="C6:E6"/>
    <mergeCell ref="A5:B5"/>
    <mergeCell ref="A6:B6"/>
    <mergeCell ref="A31:B31"/>
    <mergeCell ref="A29:B29"/>
    <mergeCell ref="A30:B30"/>
    <mergeCell ref="A15:B15"/>
    <mergeCell ref="A27:B27"/>
    <mergeCell ref="A20:B20"/>
    <mergeCell ref="A21:B21"/>
    <mergeCell ref="A26:B26"/>
    <mergeCell ref="A23:B23"/>
    <mergeCell ref="G6:I8"/>
    <mergeCell ref="A14:B14"/>
    <mergeCell ref="A16:B16"/>
    <mergeCell ref="A17:B17"/>
    <mergeCell ref="A22:E22"/>
    <mergeCell ref="A18:B18"/>
    <mergeCell ref="A19:B19"/>
    <mergeCell ref="A12:B13"/>
    <mergeCell ref="C12:C13"/>
    <mergeCell ref="G12:I13"/>
    <mergeCell ref="A7:B7"/>
    <mergeCell ref="J7:L7"/>
    <mergeCell ref="G4:I4"/>
    <mergeCell ref="A25:E25"/>
    <mergeCell ref="A28:E28"/>
    <mergeCell ref="G1:I1"/>
    <mergeCell ref="G2:I2"/>
    <mergeCell ref="G3:I3"/>
    <mergeCell ref="C7:E7"/>
    <mergeCell ref="C8:E8"/>
    <mergeCell ref="C9:E9"/>
    <mergeCell ref="C10:E10"/>
    <mergeCell ref="A24:B24"/>
    <mergeCell ref="A1:E1"/>
    <mergeCell ref="A8:B10"/>
    <mergeCell ref="A3:B3"/>
    <mergeCell ref="A4:B4"/>
  </mergeCells>
  <dataValidations count="2">
    <dataValidation type="list" allowBlank="1" showInputMessage="1" showErrorMessage="1" sqref="C3:E3">
      <formula1>code</formula1>
    </dataValidation>
    <dataValidation type="list" allowBlank="1" showInputMessage="1" showErrorMessage="1" sqref="G6:I8">
      <formula1>"1,2,3,4,5,6,7,8,9,10"</formula1>
    </dataValidation>
  </dataValidations>
  <printOptions horizontalCentered="1"/>
  <pageMargins left="0" right="0" top="0" bottom="0" header="0" footer="0"/>
  <pageSetup paperSize="9" scale="91" orientation="portrait" r:id="rId1"/>
  <headerFooter scaleWithDoc="0"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 tint="-0.249977111117893"/>
  </sheetPr>
  <dimension ref="A1:AF723"/>
  <sheetViews>
    <sheetView zoomScaleNormal="100" workbookViewId="0">
      <pane ySplit="2" topLeftCell="A3" activePane="bottomLeft" state="frozenSplit"/>
      <selection pane="bottomLeft" activeCell="A3" sqref="A3"/>
    </sheetView>
  </sheetViews>
  <sheetFormatPr baseColWidth="10" defaultRowHeight="12.75" x14ac:dyDescent="0.2"/>
  <cols>
    <col min="1" max="1" width="9.28515625" style="35" bestFit="1" customWidth="1"/>
    <col min="2" max="2" width="11.42578125" style="35" bestFit="1" customWidth="1"/>
    <col min="3" max="3" width="11.28515625" style="35" bestFit="1" customWidth="1"/>
    <col min="4" max="4" width="24.42578125" style="35" bestFit="1" customWidth="1"/>
    <col min="5" max="5" width="8" style="35" bestFit="1" customWidth="1"/>
    <col min="6" max="6" width="31.5703125" style="28" bestFit="1" customWidth="1"/>
    <col min="7" max="7" width="9.28515625" style="35" bestFit="1" customWidth="1"/>
    <col min="8" max="8" width="13.5703125" style="35" bestFit="1" customWidth="1"/>
    <col min="9" max="9" width="35.7109375" style="28" bestFit="1" customWidth="1"/>
    <col min="10" max="10" width="7.5703125" style="35" bestFit="1" customWidth="1"/>
    <col min="11" max="11" width="18" style="35" bestFit="1" customWidth="1"/>
    <col min="12" max="12" width="28.28515625" style="28" bestFit="1" customWidth="1"/>
    <col min="13" max="13" width="26" style="28" bestFit="1" customWidth="1"/>
    <col min="14" max="14" width="17.7109375" style="28" bestFit="1" customWidth="1"/>
    <col min="15" max="15" width="17" style="28" bestFit="1" customWidth="1"/>
    <col min="16" max="16" width="18.140625" style="28" bestFit="1" customWidth="1"/>
    <col min="17" max="17" width="27.85546875" style="35" customWidth="1"/>
    <col min="18" max="18" width="23" style="35" bestFit="1" customWidth="1"/>
    <col min="19" max="19" width="24.42578125" style="35" bestFit="1" customWidth="1"/>
    <col min="20" max="20" width="24.140625" style="35" bestFit="1" customWidth="1"/>
    <col min="21" max="21" width="15.85546875" style="35" bestFit="1" customWidth="1"/>
    <col min="22" max="22" width="19.7109375" style="35" bestFit="1" customWidth="1"/>
    <col min="23" max="23" width="19.5703125" style="35" bestFit="1" customWidth="1"/>
    <col min="24" max="24" width="20.140625" style="35" bestFit="1" customWidth="1"/>
    <col min="25" max="25" width="22.5703125" style="35" bestFit="1" customWidth="1"/>
    <col min="26" max="26" width="25.28515625" style="35" bestFit="1" customWidth="1"/>
    <col min="27" max="27" width="23.85546875" style="35" bestFit="1" customWidth="1"/>
    <col min="28" max="28" width="18.7109375" style="35" bestFit="1" customWidth="1"/>
    <col min="29" max="29" width="24.140625" style="35" bestFit="1" customWidth="1"/>
    <col min="30" max="30" width="24.7109375" style="35" bestFit="1" customWidth="1"/>
    <col min="31" max="31" width="19.140625" style="35" bestFit="1" customWidth="1"/>
    <col min="32" max="32" width="24.5703125" style="35" bestFit="1" customWidth="1"/>
    <col min="33" max="16384" width="11.42578125" style="28"/>
  </cols>
  <sheetData>
    <row r="1" spans="1:32" ht="15.75" x14ac:dyDescent="0.2">
      <c r="A1" s="27">
        <v>1</v>
      </c>
      <c r="B1" s="27">
        <v>2</v>
      </c>
      <c r="C1" s="27">
        <v>3</v>
      </c>
      <c r="D1" s="27">
        <v>4</v>
      </c>
      <c r="E1" s="27">
        <v>5</v>
      </c>
      <c r="F1" s="27">
        <v>6</v>
      </c>
      <c r="G1" s="27">
        <v>7</v>
      </c>
      <c r="H1" s="27">
        <v>8</v>
      </c>
      <c r="I1" s="27">
        <v>9</v>
      </c>
      <c r="J1" s="27">
        <v>10</v>
      </c>
      <c r="K1" s="27">
        <v>11</v>
      </c>
      <c r="L1" s="27"/>
      <c r="M1" s="27"/>
      <c r="N1" s="27"/>
      <c r="O1" s="27"/>
      <c r="P1" s="27"/>
      <c r="Q1" s="27">
        <v>17</v>
      </c>
      <c r="R1" s="27">
        <v>18</v>
      </c>
      <c r="S1" s="27">
        <v>19</v>
      </c>
      <c r="T1" s="27">
        <v>20</v>
      </c>
      <c r="U1" s="27">
        <v>21</v>
      </c>
      <c r="V1" s="27">
        <v>22</v>
      </c>
      <c r="W1" s="27">
        <v>23</v>
      </c>
      <c r="X1" s="27">
        <v>24</v>
      </c>
      <c r="Y1" s="27">
        <v>25</v>
      </c>
      <c r="Z1" s="27">
        <v>26</v>
      </c>
      <c r="AA1" s="27">
        <v>27</v>
      </c>
      <c r="AB1" s="27">
        <v>28</v>
      </c>
      <c r="AC1" s="27">
        <v>29</v>
      </c>
      <c r="AD1" s="27">
        <v>30</v>
      </c>
      <c r="AE1" s="27">
        <v>31</v>
      </c>
      <c r="AF1" s="27">
        <v>32</v>
      </c>
    </row>
    <row r="2" spans="1:32" s="29" customFormat="1" ht="63.75" x14ac:dyDescent="0.2">
      <c r="A2" s="37" t="s">
        <v>20</v>
      </c>
      <c r="B2" s="37" t="s">
        <v>19</v>
      </c>
      <c r="C2" s="37" t="s">
        <v>0</v>
      </c>
      <c r="D2" s="37" t="s">
        <v>416</v>
      </c>
      <c r="E2" s="37" t="s">
        <v>415</v>
      </c>
      <c r="F2" s="37" t="s">
        <v>399</v>
      </c>
      <c r="G2" s="37" t="s">
        <v>57</v>
      </c>
      <c r="H2" s="37" t="s">
        <v>400</v>
      </c>
      <c r="I2" s="37" t="s">
        <v>13</v>
      </c>
      <c r="J2" s="37" t="s">
        <v>21</v>
      </c>
      <c r="K2" s="37" t="s">
        <v>22</v>
      </c>
      <c r="L2" s="37"/>
      <c r="M2" s="37"/>
      <c r="N2" s="37"/>
      <c r="O2" s="37"/>
      <c r="P2" s="37"/>
      <c r="Q2" s="37" t="s">
        <v>23</v>
      </c>
      <c r="R2" s="37" t="s">
        <v>15</v>
      </c>
      <c r="S2" s="37" t="s">
        <v>9</v>
      </c>
      <c r="T2" s="37" t="s">
        <v>7</v>
      </c>
      <c r="U2" s="37" t="s">
        <v>24</v>
      </c>
      <c r="V2" s="37" t="s">
        <v>1</v>
      </c>
      <c r="W2" s="37" t="s">
        <v>10</v>
      </c>
      <c r="X2" s="37" t="s">
        <v>14</v>
      </c>
      <c r="Y2" s="40" t="s">
        <v>2</v>
      </c>
      <c r="Z2" s="37" t="s">
        <v>25</v>
      </c>
      <c r="AA2" s="37" t="s">
        <v>26</v>
      </c>
      <c r="AB2" s="40" t="s">
        <v>3</v>
      </c>
      <c r="AC2" s="37" t="s">
        <v>5</v>
      </c>
      <c r="AD2" s="37" t="s">
        <v>27</v>
      </c>
      <c r="AE2" s="40" t="s">
        <v>4</v>
      </c>
      <c r="AF2" s="37" t="s">
        <v>6</v>
      </c>
    </row>
    <row r="3" spans="1:32" x14ac:dyDescent="0.2">
      <c r="A3" s="37" t="s">
        <v>1424</v>
      </c>
      <c r="B3" s="38">
        <v>8001</v>
      </c>
      <c r="C3" s="30">
        <v>9</v>
      </c>
      <c r="D3" s="30" t="s">
        <v>414</v>
      </c>
      <c r="E3" s="30" t="s">
        <v>404</v>
      </c>
      <c r="F3" s="31" t="s">
        <v>418</v>
      </c>
      <c r="G3" s="30" t="s">
        <v>28</v>
      </c>
      <c r="H3" s="30">
        <v>2</v>
      </c>
      <c r="I3" s="31" t="s">
        <v>1425</v>
      </c>
      <c r="J3" s="30">
        <v>78170</v>
      </c>
      <c r="K3" s="30" t="s">
        <v>35</v>
      </c>
      <c r="L3" s="31"/>
      <c r="M3" s="31"/>
      <c r="N3" s="31"/>
      <c r="O3" s="31"/>
      <c r="P3" s="31"/>
      <c r="Q3" s="30" t="s">
        <v>68</v>
      </c>
      <c r="R3" s="30" t="s">
        <v>68</v>
      </c>
      <c r="S3" s="30" t="s">
        <v>68</v>
      </c>
      <c r="T3" s="30" t="s">
        <v>68</v>
      </c>
      <c r="U3" s="30" t="s">
        <v>68</v>
      </c>
      <c r="V3" s="30" t="s">
        <v>68</v>
      </c>
      <c r="W3" s="30" t="s">
        <v>68</v>
      </c>
      <c r="X3" s="30" t="s">
        <v>68</v>
      </c>
      <c r="Y3" s="41" t="s">
        <v>68</v>
      </c>
      <c r="Z3" s="30" t="s">
        <v>68</v>
      </c>
      <c r="AA3" s="30" t="s">
        <v>68</v>
      </c>
      <c r="AB3" s="41" t="s">
        <v>68</v>
      </c>
      <c r="AC3" s="30" t="s">
        <v>68</v>
      </c>
      <c r="AD3" s="30" t="s">
        <v>68</v>
      </c>
      <c r="AE3" s="41" t="s">
        <v>68</v>
      </c>
      <c r="AF3" s="30" t="s">
        <v>68</v>
      </c>
    </row>
    <row r="4" spans="1:32" x14ac:dyDescent="0.2">
      <c r="A4" s="37" t="s">
        <v>1440</v>
      </c>
      <c r="B4" s="38">
        <v>8001</v>
      </c>
      <c r="C4" s="30">
        <v>9</v>
      </c>
      <c r="D4" s="30" t="s">
        <v>414</v>
      </c>
      <c r="E4" s="30" t="s">
        <v>404</v>
      </c>
      <c r="F4" s="31" t="s">
        <v>418</v>
      </c>
      <c r="G4" s="30" t="s">
        <v>28</v>
      </c>
      <c r="H4" s="30">
        <v>20</v>
      </c>
      <c r="I4" s="31" t="s">
        <v>1441</v>
      </c>
      <c r="J4" s="30">
        <v>78170</v>
      </c>
      <c r="K4" s="30" t="s">
        <v>35</v>
      </c>
      <c r="L4" s="31"/>
      <c r="M4" s="31"/>
      <c r="N4" s="31"/>
      <c r="O4" s="31"/>
      <c r="P4" s="31"/>
      <c r="Q4" s="30" t="s">
        <v>68</v>
      </c>
      <c r="R4" s="30" t="s">
        <v>68</v>
      </c>
      <c r="S4" s="30" t="s">
        <v>68</v>
      </c>
      <c r="T4" s="30" t="s">
        <v>68</v>
      </c>
      <c r="U4" s="30" t="s">
        <v>68</v>
      </c>
      <c r="V4" s="30" t="s">
        <v>68</v>
      </c>
      <c r="W4" s="30" t="s">
        <v>68</v>
      </c>
      <c r="X4" s="30" t="s">
        <v>68</v>
      </c>
      <c r="Y4" s="41" t="s">
        <v>68</v>
      </c>
      <c r="Z4" s="30" t="s">
        <v>68</v>
      </c>
      <c r="AA4" s="30" t="s">
        <v>68</v>
      </c>
      <c r="AB4" s="41" t="s">
        <v>68</v>
      </c>
      <c r="AC4" s="30" t="s">
        <v>68</v>
      </c>
      <c r="AD4" s="30" t="s">
        <v>68</v>
      </c>
      <c r="AE4" s="41" t="s">
        <v>68</v>
      </c>
      <c r="AF4" s="30" t="s">
        <v>68</v>
      </c>
    </row>
    <row r="5" spans="1:32" x14ac:dyDescent="0.2">
      <c r="A5" s="37" t="s">
        <v>1442</v>
      </c>
      <c r="B5" s="38">
        <v>8001</v>
      </c>
      <c r="C5" s="30">
        <v>9</v>
      </c>
      <c r="D5" s="30" t="s">
        <v>414</v>
      </c>
      <c r="E5" s="30" t="s">
        <v>404</v>
      </c>
      <c r="F5" s="31" t="s">
        <v>418</v>
      </c>
      <c r="G5" s="30" t="s">
        <v>28</v>
      </c>
      <c r="H5" s="30">
        <v>21</v>
      </c>
      <c r="I5" s="31" t="s">
        <v>1443</v>
      </c>
      <c r="J5" s="30">
        <v>78170</v>
      </c>
      <c r="K5" s="30" t="s">
        <v>35</v>
      </c>
      <c r="L5" s="31"/>
      <c r="M5" s="31"/>
      <c r="N5" s="31"/>
      <c r="O5" s="31"/>
      <c r="P5" s="31"/>
      <c r="Q5" s="30" t="s">
        <v>68</v>
      </c>
      <c r="R5" s="30" t="s">
        <v>68</v>
      </c>
      <c r="S5" s="30" t="s">
        <v>68</v>
      </c>
      <c r="T5" s="30" t="s">
        <v>68</v>
      </c>
      <c r="U5" s="30" t="s">
        <v>68</v>
      </c>
      <c r="V5" s="30" t="s">
        <v>68</v>
      </c>
      <c r="W5" s="30" t="s">
        <v>68</v>
      </c>
      <c r="X5" s="30" t="s">
        <v>68</v>
      </c>
      <c r="Y5" s="41" t="s">
        <v>68</v>
      </c>
      <c r="Z5" s="30" t="s">
        <v>68</v>
      </c>
      <c r="AA5" s="30" t="s">
        <v>68</v>
      </c>
      <c r="AB5" s="41" t="s">
        <v>68</v>
      </c>
      <c r="AC5" s="30" t="s">
        <v>68</v>
      </c>
      <c r="AD5" s="30" t="s">
        <v>68</v>
      </c>
      <c r="AE5" s="41" t="s">
        <v>68</v>
      </c>
      <c r="AF5" s="30" t="s">
        <v>68</v>
      </c>
    </row>
    <row r="6" spans="1:32" x14ac:dyDescent="0.2">
      <c r="A6" s="37" t="s">
        <v>1444</v>
      </c>
      <c r="B6" s="38">
        <v>8001</v>
      </c>
      <c r="C6" s="30">
        <v>9</v>
      </c>
      <c r="D6" s="30" t="s">
        <v>414</v>
      </c>
      <c r="E6" s="30" t="s">
        <v>404</v>
      </c>
      <c r="F6" s="31" t="s">
        <v>418</v>
      </c>
      <c r="G6" s="30" t="s">
        <v>28</v>
      </c>
      <c r="H6" s="30">
        <v>22</v>
      </c>
      <c r="I6" s="31" t="s">
        <v>1445</v>
      </c>
      <c r="J6" s="30">
        <v>78170</v>
      </c>
      <c r="K6" s="30" t="s">
        <v>35</v>
      </c>
      <c r="L6" s="31"/>
      <c r="M6" s="31"/>
      <c r="N6" s="31"/>
      <c r="O6" s="31"/>
      <c r="P6" s="31"/>
      <c r="Q6" s="30" t="s">
        <v>68</v>
      </c>
      <c r="R6" s="30" t="s">
        <v>68</v>
      </c>
      <c r="S6" s="30" t="s">
        <v>68</v>
      </c>
      <c r="T6" s="30" t="s">
        <v>68</v>
      </c>
      <c r="U6" s="30" t="s">
        <v>68</v>
      </c>
      <c r="V6" s="30" t="s">
        <v>68</v>
      </c>
      <c r="W6" s="30" t="s">
        <v>68</v>
      </c>
      <c r="X6" s="30" t="s">
        <v>68</v>
      </c>
      <c r="Y6" s="41" t="s">
        <v>68</v>
      </c>
      <c r="Z6" s="30" t="s">
        <v>68</v>
      </c>
      <c r="AA6" s="30" t="s">
        <v>68</v>
      </c>
      <c r="AB6" s="41" t="s">
        <v>68</v>
      </c>
      <c r="AC6" s="30" t="s">
        <v>68</v>
      </c>
      <c r="AD6" s="30" t="s">
        <v>68</v>
      </c>
      <c r="AE6" s="41" t="s">
        <v>68</v>
      </c>
      <c r="AF6" s="30" t="s">
        <v>68</v>
      </c>
    </row>
    <row r="7" spans="1:32" x14ac:dyDescent="0.2">
      <c r="A7" s="37" t="s">
        <v>1446</v>
      </c>
      <c r="B7" s="38">
        <v>8001</v>
      </c>
      <c r="C7" s="30">
        <v>9</v>
      </c>
      <c r="D7" s="30" t="s">
        <v>414</v>
      </c>
      <c r="E7" s="30" t="s">
        <v>404</v>
      </c>
      <c r="F7" s="31" t="s">
        <v>418</v>
      </c>
      <c r="G7" s="30" t="s">
        <v>28</v>
      </c>
      <c r="H7" s="30">
        <v>23</v>
      </c>
      <c r="I7" s="31" t="s">
        <v>1447</v>
      </c>
      <c r="J7" s="30">
        <v>78170</v>
      </c>
      <c r="K7" s="30" t="s">
        <v>35</v>
      </c>
      <c r="L7" s="31"/>
      <c r="M7" s="31"/>
      <c r="N7" s="31"/>
      <c r="O7" s="31"/>
      <c r="P7" s="31"/>
      <c r="Q7" s="30" t="s">
        <v>68</v>
      </c>
      <c r="R7" s="30" t="s">
        <v>68</v>
      </c>
      <c r="S7" s="30" t="s">
        <v>68</v>
      </c>
      <c r="T7" s="30" t="s">
        <v>68</v>
      </c>
      <c r="U7" s="30" t="s">
        <v>68</v>
      </c>
      <c r="V7" s="30" t="s">
        <v>68</v>
      </c>
      <c r="W7" s="30" t="s">
        <v>68</v>
      </c>
      <c r="X7" s="30" t="s">
        <v>68</v>
      </c>
      <c r="Y7" s="41" t="s">
        <v>68</v>
      </c>
      <c r="Z7" s="30" t="s">
        <v>68</v>
      </c>
      <c r="AA7" s="30" t="s">
        <v>68</v>
      </c>
      <c r="AB7" s="41" t="s">
        <v>68</v>
      </c>
      <c r="AC7" s="30" t="s">
        <v>68</v>
      </c>
      <c r="AD7" s="30" t="s">
        <v>68</v>
      </c>
      <c r="AE7" s="41" t="s">
        <v>68</v>
      </c>
      <c r="AF7" s="30" t="s">
        <v>68</v>
      </c>
    </row>
    <row r="8" spans="1:32" x14ac:dyDescent="0.2">
      <c r="A8" s="37" t="s">
        <v>1448</v>
      </c>
      <c r="B8" s="38">
        <v>8001</v>
      </c>
      <c r="C8" s="30">
        <v>9</v>
      </c>
      <c r="D8" s="30" t="s">
        <v>414</v>
      </c>
      <c r="E8" s="30" t="s">
        <v>404</v>
      </c>
      <c r="F8" s="31" t="s">
        <v>418</v>
      </c>
      <c r="G8" s="30" t="s">
        <v>28</v>
      </c>
      <c r="H8" s="30">
        <v>24</v>
      </c>
      <c r="I8" s="31" t="s">
        <v>1449</v>
      </c>
      <c r="J8" s="30">
        <v>78170</v>
      </c>
      <c r="K8" s="30" t="s">
        <v>35</v>
      </c>
      <c r="L8" s="31"/>
      <c r="M8" s="31"/>
      <c r="N8" s="31"/>
      <c r="O8" s="31"/>
      <c r="P8" s="31"/>
      <c r="Q8" s="30" t="s">
        <v>68</v>
      </c>
      <c r="R8" s="30" t="s">
        <v>68</v>
      </c>
      <c r="S8" s="30" t="s">
        <v>68</v>
      </c>
      <c r="T8" s="30" t="s">
        <v>68</v>
      </c>
      <c r="U8" s="30" t="s">
        <v>68</v>
      </c>
      <c r="V8" s="30" t="s">
        <v>68</v>
      </c>
      <c r="W8" s="30" t="s">
        <v>68</v>
      </c>
      <c r="X8" s="30" t="s">
        <v>68</v>
      </c>
      <c r="Y8" s="41" t="s">
        <v>68</v>
      </c>
      <c r="Z8" s="30" t="s">
        <v>68</v>
      </c>
      <c r="AA8" s="30" t="s">
        <v>68</v>
      </c>
      <c r="AB8" s="41" t="s">
        <v>68</v>
      </c>
      <c r="AC8" s="30" t="s">
        <v>68</v>
      </c>
      <c r="AD8" s="30" t="s">
        <v>68</v>
      </c>
      <c r="AE8" s="41" t="s">
        <v>68</v>
      </c>
      <c r="AF8" s="30" t="s">
        <v>68</v>
      </c>
    </row>
    <row r="9" spans="1:32" x14ac:dyDescent="0.2">
      <c r="A9" s="37" t="s">
        <v>1450</v>
      </c>
      <c r="B9" s="38">
        <v>8001</v>
      </c>
      <c r="C9" s="30">
        <v>9</v>
      </c>
      <c r="D9" s="30" t="s">
        <v>414</v>
      </c>
      <c r="E9" s="30" t="s">
        <v>404</v>
      </c>
      <c r="F9" s="31" t="s">
        <v>418</v>
      </c>
      <c r="G9" s="30" t="s">
        <v>28</v>
      </c>
      <c r="H9" s="30">
        <v>25</v>
      </c>
      <c r="I9" s="31" t="s">
        <v>1451</v>
      </c>
      <c r="J9" s="30">
        <v>78170</v>
      </c>
      <c r="K9" s="30" t="s">
        <v>35</v>
      </c>
      <c r="L9" s="31"/>
      <c r="M9" s="31"/>
      <c r="N9" s="31"/>
      <c r="O9" s="31"/>
      <c r="P9" s="31"/>
      <c r="Q9" s="30" t="s">
        <v>68</v>
      </c>
      <c r="R9" s="30" t="s">
        <v>68</v>
      </c>
      <c r="S9" s="30" t="s">
        <v>68</v>
      </c>
      <c r="T9" s="30" t="s">
        <v>68</v>
      </c>
      <c r="U9" s="30" t="s">
        <v>68</v>
      </c>
      <c r="V9" s="30" t="s">
        <v>68</v>
      </c>
      <c r="W9" s="30" t="s">
        <v>68</v>
      </c>
      <c r="X9" s="30" t="s">
        <v>68</v>
      </c>
      <c r="Y9" s="41" t="s">
        <v>68</v>
      </c>
      <c r="Z9" s="30" t="s">
        <v>68</v>
      </c>
      <c r="AA9" s="30" t="s">
        <v>68</v>
      </c>
      <c r="AB9" s="41" t="s">
        <v>68</v>
      </c>
      <c r="AC9" s="30" t="s">
        <v>68</v>
      </c>
      <c r="AD9" s="30" t="s">
        <v>68</v>
      </c>
      <c r="AE9" s="41" t="s">
        <v>68</v>
      </c>
      <c r="AF9" s="30" t="s">
        <v>68</v>
      </c>
    </row>
    <row r="10" spans="1:32" x14ac:dyDescent="0.2">
      <c r="A10" s="37" t="s">
        <v>1452</v>
      </c>
      <c r="B10" s="38">
        <v>8001</v>
      </c>
      <c r="C10" s="30">
        <v>9</v>
      </c>
      <c r="D10" s="30" t="s">
        <v>414</v>
      </c>
      <c r="E10" s="30" t="s">
        <v>404</v>
      </c>
      <c r="F10" s="31" t="s">
        <v>418</v>
      </c>
      <c r="G10" s="30" t="s">
        <v>28</v>
      </c>
      <c r="H10" s="30">
        <v>26</v>
      </c>
      <c r="I10" s="31" t="s">
        <v>1453</v>
      </c>
      <c r="J10" s="30">
        <v>78170</v>
      </c>
      <c r="K10" s="30" t="s">
        <v>35</v>
      </c>
      <c r="L10" s="31"/>
      <c r="M10" s="31"/>
      <c r="N10" s="31"/>
      <c r="O10" s="31"/>
      <c r="P10" s="31"/>
      <c r="Q10" s="30" t="s">
        <v>68</v>
      </c>
      <c r="R10" s="30" t="s">
        <v>68</v>
      </c>
      <c r="S10" s="30" t="s">
        <v>68</v>
      </c>
      <c r="T10" s="30" t="s">
        <v>68</v>
      </c>
      <c r="U10" s="30" t="s">
        <v>68</v>
      </c>
      <c r="V10" s="30" t="s">
        <v>68</v>
      </c>
      <c r="W10" s="30" t="s">
        <v>68</v>
      </c>
      <c r="X10" s="30" t="s">
        <v>68</v>
      </c>
      <c r="Y10" s="41" t="s">
        <v>68</v>
      </c>
      <c r="Z10" s="30" t="s">
        <v>68</v>
      </c>
      <c r="AA10" s="30" t="s">
        <v>68</v>
      </c>
      <c r="AB10" s="41" t="s">
        <v>68</v>
      </c>
      <c r="AC10" s="30" t="s">
        <v>68</v>
      </c>
      <c r="AD10" s="30" t="s">
        <v>68</v>
      </c>
      <c r="AE10" s="41" t="s">
        <v>68</v>
      </c>
      <c r="AF10" s="30" t="s">
        <v>68</v>
      </c>
    </row>
    <row r="11" spans="1:32" x14ac:dyDescent="0.2">
      <c r="A11" s="37" t="s">
        <v>1454</v>
      </c>
      <c r="B11" s="38">
        <v>8001</v>
      </c>
      <c r="C11" s="30">
        <v>9</v>
      </c>
      <c r="D11" s="30" t="s">
        <v>414</v>
      </c>
      <c r="E11" s="30" t="s">
        <v>404</v>
      </c>
      <c r="F11" s="31" t="s">
        <v>418</v>
      </c>
      <c r="G11" s="30" t="s">
        <v>28</v>
      </c>
      <c r="H11" s="30">
        <v>27</v>
      </c>
      <c r="I11" s="31" t="s">
        <v>1455</v>
      </c>
      <c r="J11" s="30">
        <v>78170</v>
      </c>
      <c r="K11" s="30" t="s">
        <v>35</v>
      </c>
      <c r="L11" s="31"/>
      <c r="M11" s="31"/>
      <c r="N11" s="31"/>
      <c r="O11" s="31"/>
      <c r="P11" s="31"/>
      <c r="Q11" s="30" t="s">
        <v>68</v>
      </c>
      <c r="R11" s="30" t="s">
        <v>68</v>
      </c>
      <c r="S11" s="30" t="s">
        <v>68</v>
      </c>
      <c r="T11" s="30" t="s">
        <v>68</v>
      </c>
      <c r="U11" s="30" t="s">
        <v>68</v>
      </c>
      <c r="V11" s="30" t="s">
        <v>68</v>
      </c>
      <c r="W11" s="30" t="s">
        <v>68</v>
      </c>
      <c r="X11" s="30" t="s">
        <v>68</v>
      </c>
      <c r="Y11" s="41" t="s">
        <v>68</v>
      </c>
      <c r="Z11" s="30" t="s">
        <v>68</v>
      </c>
      <c r="AA11" s="30" t="s">
        <v>68</v>
      </c>
      <c r="AB11" s="41" t="s">
        <v>68</v>
      </c>
      <c r="AC11" s="30" t="s">
        <v>68</v>
      </c>
      <c r="AD11" s="30" t="s">
        <v>68</v>
      </c>
      <c r="AE11" s="41" t="s">
        <v>68</v>
      </c>
      <c r="AF11" s="30" t="s">
        <v>68</v>
      </c>
    </row>
    <row r="12" spans="1:32" x14ac:dyDescent="0.2">
      <c r="A12" s="37" t="s">
        <v>1456</v>
      </c>
      <c r="B12" s="38">
        <v>8001</v>
      </c>
      <c r="C12" s="30">
        <v>9</v>
      </c>
      <c r="D12" s="30" t="s">
        <v>414</v>
      </c>
      <c r="E12" s="30" t="s">
        <v>404</v>
      </c>
      <c r="F12" s="31" t="s">
        <v>418</v>
      </c>
      <c r="G12" s="30" t="s">
        <v>28</v>
      </c>
      <c r="H12" s="30">
        <v>28</v>
      </c>
      <c r="I12" s="31" t="s">
        <v>1457</v>
      </c>
      <c r="J12" s="30">
        <v>78170</v>
      </c>
      <c r="K12" s="30" t="s">
        <v>35</v>
      </c>
      <c r="L12" s="31"/>
      <c r="M12" s="31"/>
      <c r="N12" s="31"/>
      <c r="O12" s="31"/>
      <c r="P12" s="31"/>
      <c r="Q12" s="30" t="s">
        <v>68</v>
      </c>
      <c r="R12" s="30" t="s">
        <v>68</v>
      </c>
      <c r="S12" s="30" t="s">
        <v>68</v>
      </c>
      <c r="T12" s="30" t="s">
        <v>68</v>
      </c>
      <c r="U12" s="30" t="s">
        <v>68</v>
      </c>
      <c r="V12" s="30" t="s">
        <v>68</v>
      </c>
      <c r="W12" s="30" t="s">
        <v>68</v>
      </c>
      <c r="X12" s="30" t="s">
        <v>68</v>
      </c>
      <c r="Y12" s="41" t="s">
        <v>68</v>
      </c>
      <c r="Z12" s="30" t="s">
        <v>68</v>
      </c>
      <c r="AA12" s="30" t="s">
        <v>68</v>
      </c>
      <c r="AB12" s="41" t="s">
        <v>68</v>
      </c>
      <c r="AC12" s="30" t="s">
        <v>68</v>
      </c>
      <c r="AD12" s="30" t="s">
        <v>68</v>
      </c>
      <c r="AE12" s="41" t="s">
        <v>68</v>
      </c>
      <c r="AF12" s="30" t="s">
        <v>68</v>
      </c>
    </row>
    <row r="13" spans="1:32" x14ac:dyDescent="0.2">
      <c r="A13" s="37" t="s">
        <v>1458</v>
      </c>
      <c r="B13" s="38">
        <v>8001</v>
      </c>
      <c r="C13" s="30">
        <v>9</v>
      </c>
      <c r="D13" s="30" t="s">
        <v>414</v>
      </c>
      <c r="E13" s="30" t="s">
        <v>404</v>
      </c>
      <c r="F13" s="31" t="s">
        <v>418</v>
      </c>
      <c r="G13" s="30" t="s">
        <v>28</v>
      </c>
      <c r="H13" s="30">
        <v>29</v>
      </c>
      <c r="I13" s="31" t="s">
        <v>1459</v>
      </c>
      <c r="J13" s="30">
        <v>78170</v>
      </c>
      <c r="K13" s="30" t="s">
        <v>35</v>
      </c>
      <c r="L13" s="31"/>
      <c r="M13" s="31"/>
      <c r="N13" s="31"/>
      <c r="O13" s="31"/>
      <c r="P13" s="31"/>
      <c r="Q13" s="30" t="s">
        <v>68</v>
      </c>
      <c r="R13" s="30" t="s">
        <v>68</v>
      </c>
      <c r="S13" s="30" t="s">
        <v>68</v>
      </c>
      <c r="T13" s="30" t="s">
        <v>68</v>
      </c>
      <c r="U13" s="30" t="s">
        <v>68</v>
      </c>
      <c r="V13" s="30" t="s">
        <v>68</v>
      </c>
      <c r="W13" s="30" t="s">
        <v>68</v>
      </c>
      <c r="X13" s="30" t="s">
        <v>68</v>
      </c>
      <c r="Y13" s="41" t="s">
        <v>68</v>
      </c>
      <c r="Z13" s="30" t="s">
        <v>68</v>
      </c>
      <c r="AA13" s="30" t="s">
        <v>68</v>
      </c>
      <c r="AB13" s="41" t="s">
        <v>68</v>
      </c>
      <c r="AC13" s="30" t="s">
        <v>68</v>
      </c>
      <c r="AD13" s="30" t="s">
        <v>68</v>
      </c>
      <c r="AE13" s="41" t="s">
        <v>68</v>
      </c>
      <c r="AF13" s="30" t="s">
        <v>68</v>
      </c>
    </row>
    <row r="14" spans="1:32" x14ac:dyDescent="0.2">
      <c r="A14" s="37" t="s">
        <v>1426</v>
      </c>
      <c r="B14" s="38">
        <v>8001</v>
      </c>
      <c r="C14" s="30">
        <v>9</v>
      </c>
      <c r="D14" s="30" t="s">
        <v>414</v>
      </c>
      <c r="E14" s="30" t="s">
        <v>404</v>
      </c>
      <c r="F14" s="31" t="s">
        <v>418</v>
      </c>
      <c r="G14" s="30" t="s">
        <v>28</v>
      </c>
      <c r="H14" s="30">
        <v>3</v>
      </c>
      <c r="I14" s="31" t="s">
        <v>1427</v>
      </c>
      <c r="J14" s="30">
        <v>78170</v>
      </c>
      <c r="K14" s="30" t="s">
        <v>35</v>
      </c>
      <c r="L14" s="31"/>
      <c r="M14" s="31"/>
      <c r="N14" s="31"/>
      <c r="O14" s="31"/>
      <c r="P14" s="31"/>
      <c r="Q14" s="30" t="s">
        <v>68</v>
      </c>
      <c r="R14" s="30" t="s">
        <v>68</v>
      </c>
      <c r="S14" s="30" t="s">
        <v>68</v>
      </c>
      <c r="T14" s="30" t="s">
        <v>68</v>
      </c>
      <c r="U14" s="30" t="s">
        <v>68</v>
      </c>
      <c r="V14" s="30" t="s">
        <v>68</v>
      </c>
      <c r="W14" s="30" t="s">
        <v>68</v>
      </c>
      <c r="X14" s="30" t="s">
        <v>68</v>
      </c>
      <c r="Y14" s="41" t="s">
        <v>68</v>
      </c>
      <c r="Z14" s="30" t="s">
        <v>68</v>
      </c>
      <c r="AA14" s="30" t="s">
        <v>68</v>
      </c>
      <c r="AB14" s="41" t="s">
        <v>68</v>
      </c>
      <c r="AC14" s="30" t="s">
        <v>68</v>
      </c>
      <c r="AD14" s="30" t="s">
        <v>68</v>
      </c>
      <c r="AE14" s="41" t="s">
        <v>68</v>
      </c>
      <c r="AF14" s="30" t="s">
        <v>68</v>
      </c>
    </row>
    <row r="15" spans="1:32" x14ac:dyDescent="0.2">
      <c r="A15" s="37" t="s">
        <v>1460</v>
      </c>
      <c r="B15" s="38">
        <v>8001</v>
      </c>
      <c r="C15" s="30">
        <v>9</v>
      </c>
      <c r="D15" s="30" t="s">
        <v>414</v>
      </c>
      <c r="E15" s="30" t="s">
        <v>404</v>
      </c>
      <c r="F15" s="31" t="s">
        <v>418</v>
      </c>
      <c r="G15" s="30" t="s">
        <v>28</v>
      </c>
      <c r="H15" s="30">
        <v>30</v>
      </c>
      <c r="I15" s="31" t="s">
        <v>1461</v>
      </c>
      <c r="J15" s="30">
        <v>78170</v>
      </c>
      <c r="K15" s="30" t="s">
        <v>35</v>
      </c>
      <c r="L15" s="31"/>
      <c r="M15" s="31"/>
      <c r="N15" s="31"/>
      <c r="O15" s="31"/>
      <c r="P15" s="31"/>
      <c r="Q15" s="30" t="s">
        <v>68</v>
      </c>
      <c r="R15" s="30" t="s">
        <v>68</v>
      </c>
      <c r="S15" s="30" t="s">
        <v>68</v>
      </c>
      <c r="T15" s="30" t="s">
        <v>68</v>
      </c>
      <c r="U15" s="30" t="s">
        <v>68</v>
      </c>
      <c r="V15" s="30" t="s">
        <v>68</v>
      </c>
      <c r="W15" s="30" t="s">
        <v>68</v>
      </c>
      <c r="X15" s="30" t="s">
        <v>68</v>
      </c>
      <c r="Y15" s="41" t="s">
        <v>68</v>
      </c>
      <c r="Z15" s="30" t="s">
        <v>68</v>
      </c>
      <c r="AA15" s="30" t="s">
        <v>68</v>
      </c>
      <c r="AB15" s="41" t="s">
        <v>68</v>
      </c>
      <c r="AC15" s="30" t="s">
        <v>68</v>
      </c>
      <c r="AD15" s="30" t="s">
        <v>68</v>
      </c>
      <c r="AE15" s="41" t="s">
        <v>68</v>
      </c>
      <c r="AF15" s="30" t="s">
        <v>68</v>
      </c>
    </row>
    <row r="16" spans="1:32" x14ac:dyDescent="0.2">
      <c r="A16" s="37" t="s">
        <v>1462</v>
      </c>
      <c r="B16" s="38">
        <v>8001</v>
      </c>
      <c r="C16" s="30">
        <v>9</v>
      </c>
      <c r="D16" s="30" t="s">
        <v>414</v>
      </c>
      <c r="E16" s="30" t="s">
        <v>404</v>
      </c>
      <c r="F16" s="31" t="s">
        <v>418</v>
      </c>
      <c r="G16" s="30" t="s">
        <v>28</v>
      </c>
      <c r="H16" s="30">
        <v>31</v>
      </c>
      <c r="I16" s="31" t="s">
        <v>1463</v>
      </c>
      <c r="J16" s="30">
        <v>78170</v>
      </c>
      <c r="K16" s="30" t="s">
        <v>35</v>
      </c>
      <c r="L16" s="31"/>
      <c r="M16" s="31"/>
      <c r="N16" s="31"/>
      <c r="O16" s="31"/>
      <c r="P16" s="31"/>
      <c r="Q16" s="30" t="s">
        <v>68</v>
      </c>
      <c r="R16" s="30" t="s">
        <v>68</v>
      </c>
      <c r="S16" s="30" t="s">
        <v>68</v>
      </c>
      <c r="T16" s="30" t="s">
        <v>68</v>
      </c>
      <c r="U16" s="30" t="s">
        <v>68</v>
      </c>
      <c r="V16" s="30" t="s">
        <v>68</v>
      </c>
      <c r="W16" s="30" t="s">
        <v>68</v>
      </c>
      <c r="X16" s="30" t="s">
        <v>68</v>
      </c>
      <c r="Y16" s="41" t="s">
        <v>68</v>
      </c>
      <c r="Z16" s="30" t="s">
        <v>68</v>
      </c>
      <c r="AA16" s="30" t="s">
        <v>68</v>
      </c>
      <c r="AB16" s="41" t="s">
        <v>68</v>
      </c>
      <c r="AC16" s="30" t="s">
        <v>68</v>
      </c>
      <c r="AD16" s="30" t="s">
        <v>68</v>
      </c>
      <c r="AE16" s="41" t="s">
        <v>68</v>
      </c>
      <c r="AF16" s="30" t="s">
        <v>68</v>
      </c>
    </row>
    <row r="17" spans="1:32" x14ac:dyDescent="0.2">
      <c r="A17" s="37" t="s">
        <v>1464</v>
      </c>
      <c r="B17" s="38">
        <v>8001</v>
      </c>
      <c r="C17" s="30">
        <v>9</v>
      </c>
      <c r="D17" s="30" t="s">
        <v>414</v>
      </c>
      <c r="E17" s="30" t="s">
        <v>404</v>
      </c>
      <c r="F17" s="31" t="s">
        <v>418</v>
      </c>
      <c r="G17" s="30" t="s">
        <v>28</v>
      </c>
      <c r="H17" s="30">
        <v>33</v>
      </c>
      <c r="I17" s="31" t="s">
        <v>1465</v>
      </c>
      <c r="J17" s="30">
        <v>78170</v>
      </c>
      <c r="K17" s="30" t="s">
        <v>35</v>
      </c>
      <c r="L17" s="31"/>
      <c r="M17" s="31"/>
      <c r="N17" s="31"/>
      <c r="O17" s="31"/>
      <c r="P17" s="31"/>
      <c r="Q17" s="30" t="s">
        <v>68</v>
      </c>
      <c r="R17" s="30" t="s">
        <v>68</v>
      </c>
      <c r="S17" s="30" t="s">
        <v>68</v>
      </c>
      <c r="T17" s="30" t="s">
        <v>68</v>
      </c>
      <c r="U17" s="30" t="s">
        <v>68</v>
      </c>
      <c r="V17" s="30" t="s">
        <v>68</v>
      </c>
      <c r="W17" s="30" t="s">
        <v>68</v>
      </c>
      <c r="X17" s="30" t="s">
        <v>68</v>
      </c>
      <c r="Y17" s="41" t="s">
        <v>68</v>
      </c>
      <c r="Z17" s="30" t="s">
        <v>68</v>
      </c>
      <c r="AA17" s="30" t="s">
        <v>68</v>
      </c>
      <c r="AB17" s="41" t="s">
        <v>68</v>
      </c>
      <c r="AC17" s="30" t="s">
        <v>68</v>
      </c>
      <c r="AD17" s="30" t="s">
        <v>68</v>
      </c>
      <c r="AE17" s="41" t="s">
        <v>68</v>
      </c>
      <c r="AF17" s="30" t="s">
        <v>68</v>
      </c>
    </row>
    <row r="18" spans="1:32" x14ac:dyDescent="0.2">
      <c r="A18" s="37" t="s">
        <v>1466</v>
      </c>
      <c r="B18" s="38">
        <v>8001</v>
      </c>
      <c r="C18" s="30">
        <v>9</v>
      </c>
      <c r="D18" s="30" t="s">
        <v>414</v>
      </c>
      <c r="E18" s="30" t="s">
        <v>404</v>
      </c>
      <c r="F18" s="31" t="s">
        <v>418</v>
      </c>
      <c r="G18" s="30" t="s">
        <v>28</v>
      </c>
      <c r="H18" s="30">
        <v>34</v>
      </c>
      <c r="I18" s="31" t="s">
        <v>1467</v>
      </c>
      <c r="J18" s="30">
        <v>78170</v>
      </c>
      <c r="K18" s="30" t="s">
        <v>35</v>
      </c>
      <c r="L18" s="31"/>
      <c r="M18" s="31"/>
      <c r="N18" s="31"/>
      <c r="O18" s="31"/>
      <c r="P18" s="31"/>
      <c r="Q18" s="30" t="s">
        <v>68</v>
      </c>
      <c r="R18" s="30" t="s">
        <v>68</v>
      </c>
      <c r="S18" s="30" t="s">
        <v>68</v>
      </c>
      <c r="T18" s="30" t="s">
        <v>68</v>
      </c>
      <c r="U18" s="30" t="s">
        <v>68</v>
      </c>
      <c r="V18" s="30" t="s">
        <v>68</v>
      </c>
      <c r="W18" s="30" t="s">
        <v>68</v>
      </c>
      <c r="X18" s="30" t="s">
        <v>68</v>
      </c>
      <c r="Y18" s="41" t="s">
        <v>68</v>
      </c>
      <c r="Z18" s="30" t="s">
        <v>68</v>
      </c>
      <c r="AA18" s="30" t="s">
        <v>68</v>
      </c>
      <c r="AB18" s="41" t="s">
        <v>68</v>
      </c>
      <c r="AC18" s="30" t="s">
        <v>68</v>
      </c>
      <c r="AD18" s="30" t="s">
        <v>68</v>
      </c>
      <c r="AE18" s="41" t="s">
        <v>68</v>
      </c>
      <c r="AF18" s="30" t="s">
        <v>68</v>
      </c>
    </row>
    <row r="19" spans="1:32" x14ac:dyDescent="0.2">
      <c r="A19" s="37" t="s">
        <v>1468</v>
      </c>
      <c r="B19" s="38">
        <v>8001</v>
      </c>
      <c r="C19" s="30">
        <v>9</v>
      </c>
      <c r="D19" s="30" t="s">
        <v>414</v>
      </c>
      <c r="E19" s="30" t="s">
        <v>404</v>
      </c>
      <c r="F19" s="31" t="s">
        <v>418</v>
      </c>
      <c r="G19" s="30" t="s">
        <v>28</v>
      </c>
      <c r="H19" s="30">
        <v>37</v>
      </c>
      <c r="I19" s="31" t="s">
        <v>1469</v>
      </c>
      <c r="J19" s="30">
        <v>78170</v>
      </c>
      <c r="K19" s="30" t="s">
        <v>35</v>
      </c>
      <c r="L19" s="31"/>
      <c r="M19" s="31"/>
      <c r="N19" s="31"/>
      <c r="O19" s="31"/>
      <c r="P19" s="31"/>
      <c r="Q19" s="30" t="s">
        <v>68</v>
      </c>
      <c r="R19" s="30" t="s">
        <v>68</v>
      </c>
      <c r="S19" s="30" t="s">
        <v>68</v>
      </c>
      <c r="T19" s="30" t="s">
        <v>68</v>
      </c>
      <c r="U19" s="30" t="s">
        <v>68</v>
      </c>
      <c r="V19" s="30" t="s">
        <v>68</v>
      </c>
      <c r="W19" s="30" t="s">
        <v>68</v>
      </c>
      <c r="X19" s="30" t="s">
        <v>68</v>
      </c>
      <c r="Y19" s="41" t="s">
        <v>68</v>
      </c>
      <c r="Z19" s="30" t="s">
        <v>68</v>
      </c>
      <c r="AA19" s="30" t="s">
        <v>68</v>
      </c>
      <c r="AB19" s="41" t="s">
        <v>68</v>
      </c>
      <c r="AC19" s="30" t="s">
        <v>68</v>
      </c>
      <c r="AD19" s="30" t="s">
        <v>68</v>
      </c>
      <c r="AE19" s="41" t="s">
        <v>68</v>
      </c>
      <c r="AF19" s="30" t="s">
        <v>68</v>
      </c>
    </row>
    <row r="20" spans="1:32" x14ac:dyDescent="0.2">
      <c r="A20" s="37" t="s">
        <v>1470</v>
      </c>
      <c r="B20" s="38">
        <v>8001</v>
      </c>
      <c r="C20" s="30">
        <v>9</v>
      </c>
      <c r="D20" s="30" t="s">
        <v>414</v>
      </c>
      <c r="E20" s="30" t="s">
        <v>404</v>
      </c>
      <c r="F20" s="31" t="s">
        <v>418</v>
      </c>
      <c r="G20" s="30" t="s">
        <v>28</v>
      </c>
      <c r="H20" s="30">
        <v>38</v>
      </c>
      <c r="I20" s="31" t="s">
        <v>1471</v>
      </c>
      <c r="J20" s="30">
        <v>78170</v>
      </c>
      <c r="K20" s="30" t="s">
        <v>35</v>
      </c>
      <c r="L20" s="31"/>
      <c r="M20" s="31"/>
      <c r="N20" s="31"/>
      <c r="O20" s="31"/>
      <c r="P20" s="31"/>
      <c r="Q20" s="30" t="s">
        <v>68</v>
      </c>
      <c r="R20" s="30" t="s">
        <v>68</v>
      </c>
      <c r="S20" s="30" t="s">
        <v>68</v>
      </c>
      <c r="T20" s="30" t="s">
        <v>68</v>
      </c>
      <c r="U20" s="30" t="s">
        <v>68</v>
      </c>
      <c r="V20" s="30" t="s">
        <v>68</v>
      </c>
      <c r="W20" s="30" t="s">
        <v>68</v>
      </c>
      <c r="X20" s="30" t="s">
        <v>68</v>
      </c>
      <c r="Y20" s="41" t="s">
        <v>68</v>
      </c>
      <c r="Z20" s="30" t="s">
        <v>68</v>
      </c>
      <c r="AA20" s="30" t="s">
        <v>68</v>
      </c>
      <c r="AB20" s="41" t="s">
        <v>68</v>
      </c>
      <c r="AC20" s="30" t="s">
        <v>68</v>
      </c>
      <c r="AD20" s="30" t="s">
        <v>68</v>
      </c>
      <c r="AE20" s="41" t="s">
        <v>68</v>
      </c>
      <c r="AF20" s="30" t="s">
        <v>68</v>
      </c>
    </row>
    <row r="21" spans="1:32" x14ac:dyDescent="0.2">
      <c r="A21" s="37" t="s">
        <v>1472</v>
      </c>
      <c r="B21" s="38">
        <v>8001</v>
      </c>
      <c r="C21" s="30">
        <v>9</v>
      </c>
      <c r="D21" s="30" t="s">
        <v>414</v>
      </c>
      <c r="E21" s="30" t="s">
        <v>404</v>
      </c>
      <c r="F21" s="31" t="s">
        <v>418</v>
      </c>
      <c r="G21" s="30" t="s">
        <v>28</v>
      </c>
      <c r="H21" s="30">
        <v>39</v>
      </c>
      <c r="I21" s="31" t="s">
        <v>1473</v>
      </c>
      <c r="J21" s="30">
        <v>78170</v>
      </c>
      <c r="K21" s="30" t="s">
        <v>35</v>
      </c>
      <c r="L21" s="31"/>
      <c r="M21" s="31"/>
      <c r="N21" s="31"/>
      <c r="O21" s="31"/>
      <c r="P21" s="31"/>
      <c r="Q21" s="30" t="s">
        <v>68</v>
      </c>
      <c r="R21" s="30" t="s">
        <v>68</v>
      </c>
      <c r="S21" s="30" t="s">
        <v>68</v>
      </c>
      <c r="T21" s="30" t="s">
        <v>68</v>
      </c>
      <c r="U21" s="30" t="s">
        <v>68</v>
      </c>
      <c r="V21" s="30" t="s">
        <v>68</v>
      </c>
      <c r="W21" s="30" t="s">
        <v>68</v>
      </c>
      <c r="X21" s="30" t="s">
        <v>68</v>
      </c>
      <c r="Y21" s="41" t="s">
        <v>68</v>
      </c>
      <c r="Z21" s="30" t="s">
        <v>68</v>
      </c>
      <c r="AA21" s="30" t="s">
        <v>68</v>
      </c>
      <c r="AB21" s="41" t="s">
        <v>68</v>
      </c>
      <c r="AC21" s="30" t="s">
        <v>68</v>
      </c>
      <c r="AD21" s="30" t="s">
        <v>68</v>
      </c>
      <c r="AE21" s="41" t="s">
        <v>68</v>
      </c>
      <c r="AF21" s="30" t="s">
        <v>68</v>
      </c>
    </row>
    <row r="22" spans="1:32" x14ac:dyDescent="0.2">
      <c r="A22" s="37" t="s">
        <v>1428</v>
      </c>
      <c r="B22" s="38">
        <v>8001</v>
      </c>
      <c r="C22" s="30">
        <v>9</v>
      </c>
      <c r="D22" s="30" t="s">
        <v>414</v>
      </c>
      <c r="E22" s="30" t="s">
        <v>404</v>
      </c>
      <c r="F22" s="31" t="s">
        <v>418</v>
      </c>
      <c r="G22" s="30" t="s">
        <v>28</v>
      </c>
      <c r="H22" s="30">
        <v>4</v>
      </c>
      <c r="I22" s="31" t="s">
        <v>1429</v>
      </c>
      <c r="J22" s="30">
        <v>78170</v>
      </c>
      <c r="K22" s="30" t="s">
        <v>35</v>
      </c>
      <c r="L22" s="31"/>
      <c r="M22" s="31"/>
      <c r="N22" s="31"/>
      <c r="O22" s="31"/>
      <c r="P22" s="31"/>
      <c r="Q22" s="30" t="s">
        <v>68</v>
      </c>
      <c r="R22" s="30" t="s">
        <v>68</v>
      </c>
      <c r="S22" s="30" t="s">
        <v>68</v>
      </c>
      <c r="T22" s="30" t="s">
        <v>68</v>
      </c>
      <c r="U22" s="30" t="s">
        <v>68</v>
      </c>
      <c r="V22" s="30" t="s">
        <v>68</v>
      </c>
      <c r="W22" s="30" t="s">
        <v>68</v>
      </c>
      <c r="X22" s="30" t="s">
        <v>68</v>
      </c>
      <c r="Y22" s="41" t="s">
        <v>68</v>
      </c>
      <c r="Z22" s="30" t="s">
        <v>68</v>
      </c>
      <c r="AA22" s="30" t="s">
        <v>68</v>
      </c>
      <c r="AB22" s="41" t="s">
        <v>68</v>
      </c>
      <c r="AC22" s="30" t="s">
        <v>68</v>
      </c>
      <c r="AD22" s="30" t="s">
        <v>68</v>
      </c>
      <c r="AE22" s="41" t="s">
        <v>68</v>
      </c>
      <c r="AF22" s="30" t="s">
        <v>68</v>
      </c>
    </row>
    <row r="23" spans="1:32" x14ac:dyDescent="0.2">
      <c r="A23" s="37" t="s">
        <v>1474</v>
      </c>
      <c r="B23" s="38">
        <v>8001</v>
      </c>
      <c r="C23" s="30">
        <v>9</v>
      </c>
      <c r="D23" s="30" t="s">
        <v>414</v>
      </c>
      <c r="E23" s="30" t="s">
        <v>404</v>
      </c>
      <c r="F23" s="31" t="s">
        <v>418</v>
      </c>
      <c r="G23" s="30" t="s">
        <v>28</v>
      </c>
      <c r="H23" s="30">
        <v>40</v>
      </c>
      <c r="I23" s="31" t="s">
        <v>1475</v>
      </c>
      <c r="J23" s="30">
        <v>78170</v>
      </c>
      <c r="K23" s="30" t="s">
        <v>35</v>
      </c>
      <c r="L23" s="31"/>
      <c r="M23" s="31"/>
      <c r="N23" s="31"/>
      <c r="O23" s="31"/>
      <c r="P23" s="31"/>
      <c r="Q23" s="30" t="s">
        <v>68</v>
      </c>
      <c r="R23" s="30" t="s">
        <v>68</v>
      </c>
      <c r="S23" s="30" t="s">
        <v>68</v>
      </c>
      <c r="T23" s="30" t="s">
        <v>68</v>
      </c>
      <c r="U23" s="30" t="s">
        <v>68</v>
      </c>
      <c r="V23" s="30" t="s">
        <v>68</v>
      </c>
      <c r="W23" s="30" t="s">
        <v>68</v>
      </c>
      <c r="X23" s="30" t="s">
        <v>68</v>
      </c>
      <c r="Y23" s="41" t="s">
        <v>68</v>
      </c>
      <c r="Z23" s="30" t="s">
        <v>68</v>
      </c>
      <c r="AA23" s="30" t="s">
        <v>68</v>
      </c>
      <c r="AB23" s="41" t="s">
        <v>68</v>
      </c>
      <c r="AC23" s="30" t="s">
        <v>68</v>
      </c>
      <c r="AD23" s="30" t="s">
        <v>68</v>
      </c>
      <c r="AE23" s="41" t="s">
        <v>68</v>
      </c>
      <c r="AF23" s="30" t="s">
        <v>68</v>
      </c>
    </row>
    <row r="24" spans="1:32" x14ac:dyDescent="0.2">
      <c r="A24" s="37" t="s">
        <v>1476</v>
      </c>
      <c r="B24" s="38">
        <v>8001</v>
      </c>
      <c r="C24" s="30">
        <v>9</v>
      </c>
      <c r="D24" s="30" t="s">
        <v>414</v>
      </c>
      <c r="E24" s="30" t="s">
        <v>404</v>
      </c>
      <c r="F24" s="31" t="s">
        <v>418</v>
      </c>
      <c r="G24" s="30" t="s">
        <v>28</v>
      </c>
      <c r="H24" s="30">
        <v>41</v>
      </c>
      <c r="I24" s="31" t="s">
        <v>1477</v>
      </c>
      <c r="J24" s="30">
        <v>78170</v>
      </c>
      <c r="K24" s="30" t="s">
        <v>35</v>
      </c>
      <c r="L24" s="31"/>
      <c r="M24" s="31"/>
      <c r="N24" s="31"/>
      <c r="O24" s="31"/>
      <c r="P24" s="31"/>
      <c r="Q24" s="30" t="s">
        <v>68</v>
      </c>
      <c r="R24" s="30" t="s">
        <v>68</v>
      </c>
      <c r="S24" s="30" t="s">
        <v>68</v>
      </c>
      <c r="T24" s="30" t="s">
        <v>68</v>
      </c>
      <c r="U24" s="30" t="s">
        <v>68</v>
      </c>
      <c r="V24" s="30" t="s">
        <v>68</v>
      </c>
      <c r="W24" s="30" t="s">
        <v>68</v>
      </c>
      <c r="X24" s="30" t="s">
        <v>68</v>
      </c>
      <c r="Y24" s="41" t="s">
        <v>68</v>
      </c>
      <c r="Z24" s="30" t="s">
        <v>68</v>
      </c>
      <c r="AA24" s="30" t="s">
        <v>68</v>
      </c>
      <c r="AB24" s="41" t="s">
        <v>68</v>
      </c>
      <c r="AC24" s="30" t="s">
        <v>68</v>
      </c>
      <c r="AD24" s="30" t="s">
        <v>68</v>
      </c>
      <c r="AE24" s="41" t="s">
        <v>68</v>
      </c>
      <c r="AF24" s="30" t="s">
        <v>68</v>
      </c>
    </row>
    <row r="25" spans="1:32" x14ac:dyDescent="0.2">
      <c r="A25" s="37" t="s">
        <v>1478</v>
      </c>
      <c r="B25" s="38">
        <v>8001</v>
      </c>
      <c r="C25" s="30">
        <v>9</v>
      </c>
      <c r="D25" s="30" t="s">
        <v>414</v>
      </c>
      <c r="E25" s="30" t="s">
        <v>404</v>
      </c>
      <c r="F25" s="31" t="s">
        <v>418</v>
      </c>
      <c r="G25" s="30" t="s">
        <v>28</v>
      </c>
      <c r="H25" s="30">
        <v>42</v>
      </c>
      <c r="I25" s="31" t="s">
        <v>1479</v>
      </c>
      <c r="J25" s="30">
        <v>78170</v>
      </c>
      <c r="K25" s="30" t="s">
        <v>35</v>
      </c>
      <c r="L25" s="31"/>
      <c r="M25" s="31"/>
      <c r="N25" s="31"/>
      <c r="O25" s="31"/>
      <c r="P25" s="31"/>
      <c r="Q25" s="30" t="s">
        <v>68</v>
      </c>
      <c r="R25" s="30" t="s">
        <v>68</v>
      </c>
      <c r="S25" s="30" t="s">
        <v>68</v>
      </c>
      <c r="T25" s="30" t="s">
        <v>68</v>
      </c>
      <c r="U25" s="30" t="s">
        <v>68</v>
      </c>
      <c r="V25" s="30" t="s">
        <v>68</v>
      </c>
      <c r="W25" s="30" t="s">
        <v>68</v>
      </c>
      <c r="X25" s="30" t="s">
        <v>68</v>
      </c>
      <c r="Y25" s="41" t="s">
        <v>68</v>
      </c>
      <c r="Z25" s="30" t="s">
        <v>68</v>
      </c>
      <c r="AA25" s="30" t="s">
        <v>68</v>
      </c>
      <c r="AB25" s="41" t="s">
        <v>68</v>
      </c>
      <c r="AC25" s="30" t="s">
        <v>68</v>
      </c>
      <c r="AD25" s="30" t="s">
        <v>68</v>
      </c>
      <c r="AE25" s="41" t="s">
        <v>68</v>
      </c>
      <c r="AF25" s="30" t="s">
        <v>68</v>
      </c>
    </row>
    <row r="26" spans="1:32" x14ac:dyDescent="0.2">
      <c r="A26" s="37" t="s">
        <v>1480</v>
      </c>
      <c r="B26" s="38">
        <v>8001</v>
      </c>
      <c r="C26" s="30">
        <v>9</v>
      </c>
      <c r="D26" s="30" t="s">
        <v>414</v>
      </c>
      <c r="E26" s="30" t="s">
        <v>404</v>
      </c>
      <c r="F26" s="31" t="s">
        <v>418</v>
      </c>
      <c r="G26" s="30" t="s">
        <v>28</v>
      </c>
      <c r="H26" s="30">
        <v>43</v>
      </c>
      <c r="I26" s="31" t="s">
        <v>1481</v>
      </c>
      <c r="J26" s="30">
        <v>78170</v>
      </c>
      <c r="K26" s="30" t="s">
        <v>35</v>
      </c>
      <c r="L26" s="31"/>
      <c r="M26" s="31"/>
      <c r="N26" s="31"/>
      <c r="O26" s="31"/>
      <c r="P26" s="31"/>
      <c r="Q26" s="30" t="s">
        <v>68</v>
      </c>
      <c r="R26" s="30" t="s">
        <v>68</v>
      </c>
      <c r="S26" s="30" t="s">
        <v>68</v>
      </c>
      <c r="T26" s="30" t="s">
        <v>68</v>
      </c>
      <c r="U26" s="30" t="s">
        <v>68</v>
      </c>
      <c r="V26" s="30" t="s">
        <v>68</v>
      </c>
      <c r="W26" s="30" t="s">
        <v>68</v>
      </c>
      <c r="X26" s="30" t="s">
        <v>68</v>
      </c>
      <c r="Y26" s="41" t="s">
        <v>68</v>
      </c>
      <c r="Z26" s="30" t="s">
        <v>68</v>
      </c>
      <c r="AA26" s="30" t="s">
        <v>68</v>
      </c>
      <c r="AB26" s="41" t="s">
        <v>68</v>
      </c>
      <c r="AC26" s="30" t="s">
        <v>68</v>
      </c>
      <c r="AD26" s="30" t="s">
        <v>68</v>
      </c>
      <c r="AE26" s="41" t="s">
        <v>68</v>
      </c>
      <c r="AF26" s="30" t="s">
        <v>68</v>
      </c>
    </row>
    <row r="27" spans="1:32" x14ac:dyDescent="0.2">
      <c r="A27" s="37" t="s">
        <v>1482</v>
      </c>
      <c r="B27" s="38">
        <v>8001</v>
      </c>
      <c r="C27" s="30">
        <v>9</v>
      </c>
      <c r="D27" s="30" t="s">
        <v>414</v>
      </c>
      <c r="E27" s="30" t="s">
        <v>404</v>
      </c>
      <c r="F27" s="31" t="s">
        <v>418</v>
      </c>
      <c r="G27" s="30" t="s">
        <v>28</v>
      </c>
      <c r="H27" s="30">
        <v>44</v>
      </c>
      <c r="I27" s="31" t="s">
        <v>1483</v>
      </c>
      <c r="J27" s="30">
        <v>78170</v>
      </c>
      <c r="K27" s="30" t="s">
        <v>35</v>
      </c>
      <c r="L27" s="31"/>
      <c r="M27" s="31"/>
      <c r="N27" s="31"/>
      <c r="O27" s="31"/>
      <c r="P27" s="31"/>
      <c r="Q27" s="30" t="s">
        <v>68</v>
      </c>
      <c r="R27" s="30" t="s">
        <v>68</v>
      </c>
      <c r="S27" s="30" t="s">
        <v>68</v>
      </c>
      <c r="T27" s="30" t="s">
        <v>68</v>
      </c>
      <c r="U27" s="30" t="s">
        <v>68</v>
      </c>
      <c r="V27" s="30" t="s">
        <v>68</v>
      </c>
      <c r="W27" s="30" t="s">
        <v>68</v>
      </c>
      <c r="X27" s="30" t="s">
        <v>68</v>
      </c>
      <c r="Y27" s="41" t="s">
        <v>68</v>
      </c>
      <c r="Z27" s="30" t="s">
        <v>68</v>
      </c>
      <c r="AA27" s="30" t="s">
        <v>68</v>
      </c>
      <c r="AB27" s="41" t="s">
        <v>68</v>
      </c>
      <c r="AC27" s="30" t="s">
        <v>68</v>
      </c>
      <c r="AD27" s="30" t="s">
        <v>68</v>
      </c>
      <c r="AE27" s="41" t="s">
        <v>68</v>
      </c>
      <c r="AF27" s="30" t="s">
        <v>68</v>
      </c>
    </row>
    <row r="28" spans="1:32" x14ac:dyDescent="0.2">
      <c r="A28" s="37" t="s">
        <v>1484</v>
      </c>
      <c r="B28" s="38">
        <v>8001</v>
      </c>
      <c r="C28" s="30">
        <v>9</v>
      </c>
      <c r="D28" s="30" t="s">
        <v>414</v>
      </c>
      <c r="E28" s="30" t="s">
        <v>404</v>
      </c>
      <c r="F28" s="31" t="s">
        <v>418</v>
      </c>
      <c r="G28" s="30" t="s">
        <v>28</v>
      </c>
      <c r="H28" s="30">
        <v>45</v>
      </c>
      <c r="I28" s="31" t="s">
        <v>1485</v>
      </c>
      <c r="J28" s="30">
        <v>78170</v>
      </c>
      <c r="K28" s="30" t="s">
        <v>35</v>
      </c>
      <c r="L28" s="31"/>
      <c r="M28" s="31"/>
      <c r="N28" s="31"/>
      <c r="O28" s="31"/>
      <c r="P28" s="31"/>
      <c r="Q28" s="30" t="s">
        <v>68</v>
      </c>
      <c r="R28" s="30" t="s">
        <v>68</v>
      </c>
      <c r="S28" s="30" t="s">
        <v>68</v>
      </c>
      <c r="T28" s="30" t="s">
        <v>68</v>
      </c>
      <c r="U28" s="30" t="s">
        <v>68</v>
      </c>
      <c r="V28" s="30" t="s">
        <v>68</v>
      </c>
      <c r="W28" s="30" t="s">
        <v>68</v>
      </c>
      <c r="X28" s="30" t="s">
        <v>68</v>
      </c>
      <c r="Y28" s="41" t="s">
        <v>68</v>
      </c>
      <c r="Z28" s="30" t="s">
        <v>68</v>
      </c>
      <c r="AA28" s="30" t="s">
        <v>68</v>
      </c>
      <c r="AB28" s="41" t="s">
        <v>68</v>
      </c>
      <c r="AC28" s="30" t="s">
        <v>68</v>
      </c>
      <c r="AD28" s="30" t="s">
        <v>68</v>
      </c>
      <c r="AE28" s="41" t="s">
        <v>68</v>
      </c>
      <c r="AF28" s="30" t="s">
        <v>68</v>
      </c>
    </row>
    <row r="29" spans="1:32" x14ac:dyDescent="0.2">
      <c r="A29" s="37" t="s">
        <v>1486</v>
      </c>
      <c r="B29" s="38">
        <v>8001</v>
      </c>
      <c r="C29" s="30">
        <v>9</v>
      </c>
      <c r="D29" s="30" t="s">
        <v>414</v>
      </c>
      <c r="E29" s="30" t="s">
        <v>404</v>
      </c>
      <c r="F29" s="31" t="s">
        <v>418</v>
      </c>
      <c r="G29" s="30" t="s">
        <v>28</v>
      </c>
      <c r="H29" s="30">
        <v>46</v>
      </c>
      <c r="I29" s="31" t="s">
        <v>1487</v>
      </c>
      <c r="J29" s="30">
        <v>78170</v>
      </c>
      <c r="K29" s="30" t="s">
        <v>35</v>
      </c>
      <c r="L29" s="31"/>
      <c r="M29" s="31"/>
      <c r="N29" s="31"/>
      <c r="O29" s="31"/>
      <c r="P29" s="31"/>
      <c r="Q29" s="30" t="s">
        <v>68</v>
      </c>
      <c r="R29" s="30" t="s">
        <v>68</v>
      </c>
      <c r="S29" s="30" t="s">
        <v>68</v>
      </c>
      <c r="T29" s="30" t="s">
        <v>68</v>
      </c>
      <c r="U29" s="30" t="s">
        <v>68</v>
      </c>
      <c r="V29" s="30" t="s">
        <v>68</v>
      </c>
      <c r="W29" s="30" t="s">
        <v>68</v>
      </c>
      <c r="X29" s="30" t="s">
        <v>68</v>
      </c>
      <c r="Y29" s="41" t="s">
        <v>68</v>
      </c>
      <c r="Z29" s="30" t="s">
        <v>68</v>
      </c>
      <c r="AA29" s="30" t="s">
        <v>68</v>
      </c>
      <c r="AB29" s="41" t="s">
        <v>68</v>
      </c>
      <c r="AC29" s="30" t="s">
        <v>68</v>
      </c>
      <c r="AD29" s="30" t="s">
        <v>68</v>
      </c>
      <c r="AE29" s="41" t="s">
        <v>68</v>
      </c>
      <c r="AF29" s="30" t="s">
        <v>68</v>
      </c>
    </row>
    <row r="30" spans="1:32" x14ac:dyDescent="0.2">
      <c r="A30" s="37" t="s">
        <v>1488</v>
      </c>
      <c r="B30" s="38">
        <v>8001</v>
      </c>
      <c r="C30" s="30">
        <v>9</v>
      </c>
      <c r="D30" s="30" t="s">
        <v>414</v>
      </c>
      <c r="E30" s="30" t="s">
        <v>404</v>
      </c>
      <c r="F30" s="31" t="s">
        <v>418</v>
      </c>
      <c r="G30" s="30" t="s">
        <v>28</v>
      </c>
      <c r="H30" s="30">
        <v>47</v>
      </c>
      <c r="I30" s="31" t="s">
        <v>1489</v>
      </c>
      <c r="J30" s="30">
        <v>78170</v>
      </c>
      <c r="K30" s="30" t="s">
        <v>35</v>
      </c>
      <c r="L30" s="31"/>
      <c r="M30" s="31"/>
      <c r="N30" s="31"/>
      <c r="O30" s="31"/>
      <c r="P30" s="31"/>
      <c r="Q30" s="30" t="s">
        <v>68</v>
      </c>
      <c r="R30" s="30" t="s">
        <v>68</v>
      </c>
      <c r="S30" s="30" t="s">
        <v>68</v>
      </c>
      <c r="T30" s="30" t="s">
        <v>68</v>
      </c>
      <c r="U30" s="30" t="s">
        <v>68</v>
      </c>
      <c r="V30" s="30" t="s">
        <v>68</v>
      </c>
      <c r="W30" s="30" t="s">
        <v>68</v>
      </c>
      <c r="X30" s="30" t="s">
        <v>68</v>
      </c>
      <c r="Y30" s="41" t="s">
        <v>68</v>
      </c>
      <c r="Z30" s="30" t="s">
        <v>68</v>
      </c>
      <c r="AA30" s="30" t="s">
        <v>68</v>
      </c>
      <c r="AB30" s="41" t="s">
        <v>68</v>
      </c>
      <c r="AC30" s="30" t="s">
        <v>68</v>
      </c>
      <c r="AD30" s="30" t="s">
        <v>68</v>
      </c>
      <c r="AE30" s="41" t="s">
        <v>68</v>
      </c>
      <c r="AF30" s="30" t="s">
        <v>68</v>
      </c>
    </row>
    <row r="31" spans="1:32" x14ac:dyDescent="0.2">
      <c r="A31" s="37" t="s">
        <v>1490</v>
      </c>
      <c r="B31" s="38">
        <v>8001</v>
      </c>
      <c r="C31" s="30">
        <v>9</v>
      </c>
      <c r="D31" s="30" t="s">
        <v>414</v>
      </c>
      <c r="E31" s="30" t="s">
        <v>404</v>
      </c>
      <c r="F31" s="31" t="s">
        <v>418</v>
      </c>
      <c r="G31" s="30" t="s">
        <v>28</v>
      </c>
      <c r="H31" s="30">
        <v>48</v>
      </c>
      <c r="I31" s="31" t="s">
        <v>1491</v>
      </c>
      <c r="J31" s="30">
        <v>78170</v>
      </c>
      <c r="K31" s="30" t="s">
        <v>35</v>
      </c>
      <c r="L31" s="31"/>
      <c r="M31" s="31"/>
      <c r="N31" s="31"/>
      <c r="O31" s="31"/>
      <c r="P31" s="31"/>
      <c r="Q31" s="30" t="s">
        <v>68</v>
      </c>
      <c r="R31" s="30" t="s">
        <v>68</v>
      </c>
      <c r="S31" s="30" t="s">
        <v>68</v>
      </c>
      <c r="T31" s="30" t="s">
        <v>68</v>
      </c>
      <c r="U31" s="30" t="s">
        <v>68</v>
      </c>
      <c r="V31" s="30" t="s">
        <v>68</v>
      </c>
      <c r="W31" s="30" t="s">
        <v>68</v>
      </c>
      <c r="X31" s="30" t="s">
        <v>68</v>
      </c>
      <c r="Y31" s="41" t="s">
        <v>68</v>
      </c>
      <c r="Z31" s="30" t="s">
        <v>68</v>
      </c>
      <c r="AA31" s="30" t="s">
        <v>68</v>
      </c>
      <c r="AB31" s="41" t="s">
        <v>68</v>
      </c>
      <c r="AC31" s="30" t="s">
        <v>68</v>
      </c>
      <c r="AD31" s="30" t="s">
        <v>68</v>
      </c>
      <c r="AE31" s="41" t="s">
        <v>68</v>
      </c>
      <c r="AF31" s="30" t="s">
        <v>68</v>
      </c>
    </row>
    <row r="32" spans="1:32" x14ac:dyDescent="0.2">
      <c r="A32" s="37" t="s">
        <v>1492</v>
      </c>
      <c r="B32" s="38">
        <v>8001</v>
      </c>
      <c r="C32" s="30">
        <v>9</v>
      </c>
      <c r="D32" s="30" t="s">
        <v>414</v>
      </c>
      <c r="E32" s="30" t="s">
        <v>404</v>
      </c>
      <c r="F32" s="31" t="s">
        <v>418</v>
      </c>
      <c r="G32" s="30" t="s">
        <v>28</v>
      </c>
      <c r="H32" s="30">
        <v>49</v>
      </c>
      <c r="I32" s="31" t="s">
        <v>1493</v>
      </c>
      <c r="J32" s="30">
        <v>78170</v>
      </c>
      <c r="K32" s="30" t="s">
        <v>35</v>
      </c>
      <c r="L32" s="31"/>
      <c r="M32" s="31"/>
      <c r="N32" s="31"/>
      <c r="O32" s="31"/>
      <c r="P32" s="31"/>
      <c r="Q32" s="30" t="s">
        <v>68</v>
      </c>
      <c r="R32" s="30" t="s">
        <v>68</v>
      </c>
      <c r="S32" s="30" t="s">
        <v>68</v>
      </c>
      <c r="T32" s="30" t="s">
        <v>68</v>
      </c>
      <c r="U32" s="30" t="s">
        <v>68</v>
      </c>
      <c r="V32" s="30" t="s">
        <v>68</v>
      </c>
      <c r="W32" s="30" t="s">
        <v>68</v>
      </c>
      <c r="X32" s="30" t="s">
        <v>68</v>
      </c>
      <c r="Y32" s="41" t="s">
        <v>68</v>
      </c>
      <c r="Z32" s="30" t="s">
        <v>68</v>
      </c>
      <c r="AA32" s="30" t="s">
        <v>68</v>
      </c>
      <c r="AB32" s="41" t="s">
        <v>68</v>
      </c>
      <c r="AC32" s="30" t="s">
        <v>68</v>
      </c>
      <c r="AD32" s="30" t="s">
        <v>68</v>
      </c>
      <c r="AE32" s="41" t="s">
        <v>68</v>
      </c>
      <c r="AF32" s="30" t="s">
        <v>68</v>
      </c>
    </row>
    <row r="33" spans="1:32" x14ac:dyDescent="0.2">
      <c r="A33" s="37" t="s">
        <v>1430</v>
      </c>
      <c r="B33" s="38">
        <v>8001</v>
      </c>
      <c r="C33" s="30">
        <v>9</v>
      </c>
      <c r="D33" s="30" t="s">
        <v>414</v>
      </c>
      <c r="E33" s="30" t="s">
        <v>404</v>
      </c>
      <c r="F33" s="31" t="s">
        <v>418</v>
      </c>
      <c r="G33" s="30" t="s">
        <v>28</v>
      </c>
      <c r="H33" s="30">
        <v>5</v>
      </c>
      <c r="I33" s="31" t="s">
        <v>1431</v>
      </c>
      <c r="J33" s="30">
        <v>78170</v>
      </c>
      <c r="K33" s="30" t="s">
        <v>35</v>
      </c>
      <c r="L33" s="31"/>
      <c r="M33" s="31"/>
      <c r="N33" s="31"/>
      <c r="O33" s="31"/>
      <c r="P33" s="31"/>
      <c r="Q33" s="30" t="s">
        <v>68</v>
      </c>
      <c r="R33" s="30" t="s">
        <v>68</v>
      </c>
      <c r="S33" s="30" t="s">
        <v>68</v>
      </c>
      <c r="T33" s="30" t="s">
        <v>68</v>
      </c>
      <c r="U33" s="30" t="s">
        <v>68</v>
      </c>
      <c r="V33" s="30" t="s">
        <v>68</v>
      </c>
      <c r="W33" s="30" t="s">
        <v>68</v>
      </c>
      <c r="X33" s="30" t="s">
        <v>68</v>
      </c>
      <c r="Y33" s="41" t="s">
        <v>68</v>
      </c>
      <c r="Z33" s="30" t="s">
        <v>68</v>
      </c>
      <c r="AA33" s="30" t="s">
        <v>68</v>
      </c>
      <c r="AB33" s="41" t="s">
        <v>68</v>
      </c>
      <c r="AC33" s="30" t="s">
        <v>68</v>
      </c>
      <c r="AD33" s="30" t="s">
        <v>68</v>
      </c>
      <c r="AE33" s="41" t="s">
        <v>68</v>
      </c>
      <c r="AF33" s="30" t="s">
        <v>68</v>
      </c>
    </row>
    <row r="34" spans="1:32" x14ac:dyDescent="0.2">
      <c r="A34" s="37" t="s">
        <v>1494</v>
      </c>
      <c r="B34" s="38">
        <v>8001</v>
      </c>
      <c r="C34" s="30">
        <v>9</v>
      </c>
      <c r="D34" s="30" t="s">
        <v>414</v>
      </c>
      <c r="E34" s="30" t="s">
        <v>404</v>
      </c>
      <c r="F34" s="31" t="s">
        <v>418</v>
      </c>
      <c r="G34" s="30" t="s">
        <v>28</v>
      </c>
      <c r="H34" s="30">
        <v>50</v>
      </c>
      <c r="I34" s="31" t="s">
        <v>1495</v>
      </c>
      <c r="J34" s="30">
        <v>78170</v>
      </c>
      <c r="K34" s="30" t="s">
        <v>35</v>
      </c>
      <c r="L34" s="31"/>
      <c r="M34" s="31"/>
      <c r="N34" s="31"/>
      <c r="O34" s="31"/>
      <c r="P34" s="31"/>
      <c r="Q34" s="30" t="s">
        <v>68</v>
      </c>
      <c r="R34" s="30" t="s">
        <v>68</v>
      </c>
      <c r="S34" s="30" t="s">
        <v>68</v>
      </c>
      <c r="T34" s="30" t="s">
        <v>68</v>
      </c>
      <c r="U34" s="30" t="s">
        <v>68</v>
      </c>
      <c r="V34" s="30" t="s">
        <v>68</v>
      </c>
      <c r="W34" s="30" t="s">
        <v>68</v>
      </c>
      <c r="X34" s="30" t="s">
        <v>68</v>
      </c>
      <c r="Y34" s="41" t="s">
        <v>68</v>
      </c>
      <c r="Z34" s="30" t="s">
        <v>68</v>
      </c>
      <c r="AA34" s="30" t="s">
        <v>68</v>
      </c>
      <c r="AB34" s="41" t="s">
        <v>68</v>
      </c>
      <c r="AC34" s="30" t="s">
        <v>68</v>
      </c>
      <c r="AD34" s="30" t="s">
        <v>68</v>
      </c>
      <c r="AE34" s="41" t="s">
        <v>68</v>
      </c>
      <c r="AF34" s="30" t="s">
        <v>68</v>
      </c>
    </row>
    <row r="35" spans="1:32" x14ac:dyDescent="0.2">
      <c r="A35" s="37" t="s">
        <v>1496</v>
      </c>
      <c r="B35" s="38">
        <v>8001</v>
      </c>
      <c r="C35" s="30">
        <v>9</v>
      </c>
      <c r="D35" s="30" t="s">
        <v>414</v>
      </c>
      <c r="E35" s="30" t="s">
        <v>404</v>
      </c>
      <c r="F35" s="31" t="s">
        <v>418</v>
      </c>
      <c r="G35" s="30" t="s">
        <v>28</v>
      </c>
      <c r="H35" s="30">
        <v>51</v>
      </c>
      <c r="I35" s="31" t="s">
        <v>1497</v>
      </c>
      <c r="J35" s="30">
        <v>78170</v>
      </c>
      <c r="K35" s="30" t="s">
        <v>35</v>
      </c>
      <c r="L35" s="31"/>
      <c r="M35" s="31"/>
      <c r="N35" s="31"/>
      <c r="O35" s="31"/>
      <c r="P35" s="31"/>
      <c r="Q35" s="30" t="s">
        <v>68</v>
      </c>
      <c r="R35" s="30" t="s">
        <v>68</v>
      </c>
      <c r="S35" s="30" t="s">
        <v>68</v>
      </c>
      <c r="T35" s="30" t="s">
        <v>68</v>
      </c>
      <c r="U35" s="30" t="s">
        <v>68</v>
      </c>
      <c r="V35" s="30" t="s">
        <v>68</v>
      </c>
      <c r="W35" s="30" t="s">
        <v>68</v>
      </c>
      <c r="X35" s="30" t="s">
        <v>68</v>
      </c>
      <c r="Y35" s="41" t="s">
        <v>68</v>
      </c>
      <c r="Z35" s="30" t="s">
        <v>68</v>
      </c>
      <c r="AA35" s="30" t="s">
        <v>68</v>
      </c>
      <c r="AB35" s="41" t="s">
        <v>68</v>
      </c>
      <c r="AC35" s="30" t="s">
        <v>68</v>
      </c>
      <c r="AD35" s="30" t="s">
        <v>68</v>
      </c>
      <c r="AE35" s="41" t="s">
        <v>68</v>
      </c>
      <c r="AF35" s="30" t="s">
        <v>68</v>
      </c>
    </row>
    <row r="36" spans="1:32" x14ac:dyDescent="0.2">
      <c r="A36" s="37" t="s">
        <v>1498</v>
      </c>
      <c r="B36" s="38">
        <v>8001</v>
      </c>
      <c r="C36" s="30">
        <v>9</v>
      </c>
      <c r="D36" s="30" t="s">
        <v>414</v>
      </c>
      <c r="E36" s="30" t="s">
        <v>404</v>
      </c>
      <c r="F36" s="31" t="s">
        <v>418</v>
      </c>
      <c r="G36" s="30" t="s">
        <v>28</v>
      </c>
      <c r="H36" s="30">
        <v>52</v>
      </c>
      <c r="I36" s="31" t="s">
        <v>1499</v>
      </c>
      <c r="J36" s="30">
        <v>78170</v>
      </c>
      <c r="K36" s="30" t="s">
        <v>35</v>
      </c>
      <c r="L36" s="31"/>
      <c r="M36" s="31"/>
      <c r="N36" s="31"/>
      <c r="O36" s="31"/>
      <c r="P36" s="31"/>
      <c r="Q36" s="30" t="s">
        <v>68</v>
      </c>
      <c r="R36" s="30" t="s">
        <v>68</v>
      </c>
      <c r="S36" s="30" t="s">
        <v>68</v>
      </c>
      <c r="T36" s="30" t="s">
        <v>68</v>
      </c>
      <c r="U36" s="30" t="s">
        <v>68</v>
      </c>
      <c r="V36" s="30" t="s">
        <v>68</v>
      </c>
      <c r="W36" s="30" t="s">
        <v>68</v>
      </c>
      <c r="X36" s="30" t="s">
        <v>68</v>
      </c>
      <c r="Y36" s="41" t="s">
        <v>68</v>
      </c>
      <c r="Z36" s="30" t="s">
        <v>68</v>
      </c>
      <c r="AA36" s="30" t="s">
        <v>68</v>
      </c>
      <c r="AB36" s="41" t="s">
        <v>68</v>
      </c>
      <c r="AC36" s="30" t="s">
        <v>68</v>
      </c>
      <c r="AD36" s="30" t="s">
        <v>68</v>
      </c>
      <c r="AE36" s="41" t="s">
        <v>68</v>
      </c>
      <c r="AF36" s="30" t="s">
        <v>68</v>
      </c>
    </row>
    <row r="37" spans="1:32" x14ac:dyDescent="0.2">
      <c r="A37" s="37" t="s">
        <v>1500</v>
      </c>
      <c r="B37" s="38">
        <v>8001</v>
      </c>
      <c r="C37" s="30">
        <v>9</v>
      </c>
      <c r="D37" s="30" t="s">
        <v>414</v>
      </c>
      <c r="E37" s="30" t="s">
        <v>404</v>
      </c>
      <c r="F37" s="31" t="s">
        <v>418</v>
      </c>
      <c r="G37" s="30" t="s">
        <v>28</v>
      </c>
      <c r="H37" s="30">
        <v>53</v>
      </c>
      <c r="I37" s="31" t="s">
        <v>1501</v>
      </c>
      <c r="J37" s="30">
        <v>78170</v>
      </c>
      <c r="K37" s="30" t="s">
        <v>35</v>
      </c>
      <c r="L37" s="31"/>
      <c r="M37" s="31"/>
      <c r="N37" s="31"/>
      <c r="O37" s="31"/>
      <c r="P37" s="31"/>
      <c r="Q37" s="30" t="s">
        <v>68</v>
      </c>
      <c r="R37" s="30" t="s">
        <v>68</v>
      </c>
      <c r="S37" s="30" t="s">
        <v>68</v>
      </c>
      <c r="T37" s="30" t="s">
        <v>68</v>
      </c>
      <c r="U37" s="30" t="s">
        <v>68</v>
      </c>
      <c r="V37" s="30" t="s">
        <v>68</v>
      </c>
      <c r="W37" s="30" t="s">
        <v>68</v>
      </c>
      <c r="X37" s="30" t="s">
        <v>68</v>
      </c>
      <c r="Y37" s="41" t="s">
        <v>68</v>
      </c>
      <c r="Z37" s="30" t="s">
        <v>68</v>
      </c>
      <c r="AA37" s="30" t="s">
        <v>68</v>
      </c>
      <c r="AB37" s="41" t="s">
        <v>68</v>
      </c>
      <c r="AC37" s="30" t="s">
        <v>68</v>
      </c>
      <c r="AD37" s="30" t="s">
        <v>68</v>
      </c>
      <c r="AE37" s="41" t="s">
        <v>68</v>
      </c>
      <c r="AF37" s="30" t="s">
        <v>68</v>
      </c>
    </row>
    <row r="38" spans="1:32" x14ac:dyDescent="0.2">
      <c r="A38" s="37" t="s">
        <v>1502</v>
      </c>
      <c r="B38" s="38">
        <v>8001</v>
      </c>
      <c r="C38" s="30">
        <v>9</v>
      </c>
      <c r="D38" s="30" t="s">
        <v>414</v>
      </c>
      <c r="E38" s="30" t="s">
        <v>404</v>
      </c>
      <c r="F38" s="31" t="s">
        <v>418</v>
      </c>
      <c r="G38" s="30" t="s">
        <v>28</v>
      </c>
      <c r="H38" s="30">
        <v>54</v>
      </c>
      <c r="I38" s="31" t="s">
        <v>1503</v>
      </c>
      <c r="J38" s="30">
        <v>78170</v>
      </c>
      <c r="K38" s="30" t="s">
        <v>35</v>
      </c>
      <c r="L38" s="31"/>
      <c r="M38" s="31"/>
      <c r="N38" s="31"/>
      <c r="O38" s="31"/>
      <c r="P38" s="31"/>
      <c r="Q38" s="30" t="s">
        <v>68</v>
      </c>
      <c r="R38" s="30" t="s">
        <v>68</v>
      </c>
      <c r="S38" s="30" t="s">
        <v>68</v>
      </c>
      <c r="T38" s="30" t="s">
        <v>68</v>
      </c>
      <c r="U38" s="30" t="s">
        <v>68</v>
      </c>
      <c r="V38" s="30" t="s">
        <v>68</v>
      </c>
      <c r="W38" s="30" t="s">
        <v>68</v>
      </c>
      <c r="X38" s="30" t="s">
        <v>68</v>
      </c>
      <c r="Y38" s="41" t="s">
        <v>68</v>
      </c>
      <c r="Z38" s="30" t="s">
        <v>68</v>
      </c>
      <c r="AA38" s="30" t="s">
        <v>68</v>
      </c>
      <c r="AB38" s="41" t="s">
        <v>68</v>
      </c>
      <c r="AC38" s="30" t="s">
        <v>68</v>
      </c>
      <c r="AD38" s="30" t="s">
        <v>68</v>
      </c>
      <c r="AE38" s="41" t="s">
        <v>68</v>
      </c>
      <c r="AF38" s="30" t="s">
        <v>68</v>
      </c>
    </row>
    <row r="39" spans="1:32" x14ac:dyDescent="0.2">
      <c r="A39" s="37" t="s">
        <v>1504</v>
      </c>
      <c r="B39" s="38">
        <v>8001</v>
      </c>
      <c r="C39" s="30">
        <v>9</v>
      </c>
      <c r="D39" s="30" t="s">
        <v>414</v>
      </c>
      <c r="E39" s="30" t="s">
        <v>404</v>
      </c>
      <c r="F39" s="31" t="s">
        <v>418</v>
      </c>
      <c r="G39" s="30" t="s">
        <v>28</v>
      </c>
      <c r="H39" s="30">
        <v>55</v>
      </c>
      <c r="I39" s="31" t="s">
        <v>1505</v>
      </c>
      <c r="J39" s="30">
        <v>78170</v>
      </c>
      <c r="K39" s="30" t="s">
        <v>35</v>
      </c>
      <c r="L39" s="31"/>
      <c r="M39" s="31"/>
      <c r="N39" s="31"/>
      <c r="O39" s="31"/>
      <c r="P39" s="31"/>
      <c r="Q39" s="30" t="s">
        <v>68</v>
      </c>
      <c r="R39" s="30" t="s">
        <v>68</v>
      </c>
      <c r="S39" s="30" t="s">
        <v>68</v>
      </c>
      <c r="T39" s="30" t="s">
        <v>68</v>
      </c>
      <c r="U39" s="30" t="s">
        <v>68</v>
      </c>
      <c r="V39" s="30" t="s">
        <v>68</v>
      </c>
      <c r="W39" s="30" t="s">
        <v>68</v>
      </c>
      <c r="X39" s="30" t="s">
        <v>68</v>
      </c>
      <c r="Y39" s="41" t="s">
        <v>68</v>
      </c>
      <c r="Z39" s="30" t="s">
        <v>68</v>
      </c>
      <c r="AA39" s="30" t="s">
        <v>68</v>
      </c>
      <c r="AB39" s="41" t="s">
        <v>68</v>
      </c>
      <c r="AC39" s="30" t="s">
        <v>68</v>
      </c>
      <c r="AD39" s="30" t="s">
        <v>68</v>
      </c>
      <c r="AE39" s="41" t="s">
        <v>68</v>
      </c>
      <c r="AF39" s="30" t="s">
        <v>68</v>
      </c>
    </row>
    <row r="40" spans="1:32" x14ac:dyDescent="0.2">
      <c r="A40" s="37" t="s">
        <v>1432</v>
      </c>
      <c r="B40" s="38">
        <v>8001</v>
      </c>
      <c r="C40" s="30">
        <v>9</v>
      </c>
      <c r="D40" s="30" t="s">
        <v>414</v>
      </c>
      <c r="E40" s="30" t="s">
        <v>404</v>
      </c>
      <c r="F40" s="31" t="s">
        <v>418</v>
      </c>
      <c r="G40" s="30" t="s">
        <v>28</v>
      </c>
      <c r="H40" s="30">
        <v>6</v>
      </c>
      <c r="I40" s="31" t="s">
        <v>1433</v>
      </c>
      <c r="J40" s="30">
        <v>78170</v>
      </c>
      <c r="K40" s="30" t="s">
        <v>35</v>
      </c>
      <c r="L40" s="31"/>
      <c r="M40" s="31"/>
      <c r="N40" s="31"/>
      <c r="O40" s="31"/>
      <c r="P40" s="31"/>
      <c r="Q40" s="30" t="s">
        <v>68</v>
      </c>
      <c r="R40" s="30" t="s">
        <v>68</v>
      </c>
      <c r="S40" s="30" t="s">
        <v>68</v>
      </c>
      <c r="T40" s="30" t="s">
        <v>68</v>
      </c>
      <c r="U40" s="30" t="s">
        <v>68</v>
      </c>
      <c r="V40" s="30" t="s">
        <v>68</v>
      </c>
      <c r="W40" s="30" t="s">
        <v>68</v>
      </c>
      <c r="X40" s="30" t="s">
        <v>68</v>
      </c>
      <c r="Y40" s="41" t="s">
        <v>68</v>
      </c>
      <c r="Z40" s="30" t="s">
        <v>68</v>
      </c>
      <c r="AA40" s="30" t="s">
        <v>68</v>
      </c>
      <c r="AB40" s="41" t="s">
        <v>68</v>
      </c>
      <c r="AC40" s="30" t="s">
        <v>68</v>
      </c>
      <c r="AD40" s="30" t="s">
        <v>68</v>
      </c>
      <c r="AE40" s="41" t="s">
        <v>68</v>
      </c>
      <c r="AF40" s="30" t="s">
        <v>68</v>
      </c>
    </row>
    <row r="41" spans="1:32" x14ac:dyDescent="0.2">
      <c r="A41" s="37" t="s">
        <v>1434</v>
      </c>
      <c r="B41" s="38">
        <v>8001</v>
      </c>
      <c r="C41" s="30">
        <v>9</v>
      </c>
      <c r="D41" s="30" t="s">
        <v>414</v>
      </c>
      <c r="E41" s="30" t="s">
        <v>404</v>
      </c>
      <c r="F41" s="31" t="s">
        <v>418</v>
      </c>
      <c r="G41" s="30" t="s">
        <v>28</v>
      </c>
      <c r="H41" s="30">
        <v>7</v>
      </c>
      <c r="I41" s="31" t="s">
        <v>1435</v>
      </c>
      <c r="J41" s="30">
        <v>78170</v>
      </c>
      <c r="K41" s="30" t="s">
        <v>35</v>
      </c>
      <c r="L41" s="31"/>
      <c r="M41" s="31"/>
      <c r="N41" s="31"/>
      <c r="O41" s="31"/>
      <c r="P41" s="31"/>
      <c r="Q41" s="30" t="s">
        <v>68</v>
      </c>
      <c r="R41" s="30" t="s">
        <v>68</v>
      </c>
      <c r="S41" s="30" t="s">
        <v>68</v>
      </c>
      <c r="T41" s="30" t="s">
        <v>68</v>
      </c>
      <c r="U41" s="30" t="s">
        <v>68</v>
      </c>
      <c r="V41" s="30" t="s">
        <v>68</v>
      </c>
      <c r="W41" s="30" t="s">
        <v>68</v>
      </c>
      <c r="X41" s="30" t="s">
        <v>68</v>
      </c>
      <c r="Y41" s="41" t="s">
        <v>68</v>
      </c>
      <c r="Z41" s="30" t="s">
        <v>68</v>
      </c>
      <c r="AA41" s="30" t="s">
        <v>68</v>
      </c>
      <c r="AB41" s="41" t="s">
        <v>68</v>
      </c>
      <c r="AC41" s="30" t="s">
        <v>68</v>
      </c>
      <c r="AD41" s="30" t="s">
        <v>68</v>
      </c>
      <c r="AE41" s="41" t="s">
        <v>68</v>
      </c>
      <c r="AF41" s="30" t="s">
        <v>68</v>
      </c>
    </row>
    <row r="42" spans="1:32" x14ac:dyDescent="0.2">
      <c r="A42" s="37" t="s">
        <v>1436</v>
      </c>
      <c r="B42" s="38">
        <v>8001</v>
      </c>
      <c r="C42" s="30">
        <v>9</v>
      </c>
      <c r="D42" s="30" t="s">
        <v>414</v>
      </c>
      <c r="E42" s="30" t="s">
        <v>404</v>
      </c>
      <c r="F42" s="31" t="s">
        <v>418</v>
      </c>
      <c r="G42" s="30" t="s">
        <v>28</v>
      </c>
      <c r="H42" s="30">
        <v>8</v>
      </c>
      <c r="I42" s="31" t="s">
        <v>1437</v>
      </c>
      <c r="J42" s="30">
        <v>78170</v>
      </c>
      <c r="K42" s="30" t="s">
        <v>35</v>
      </c>
      <c r="L42" s="31"/>
      <c r="M42" s="31"/>
      <c r="N42" s="31"/>
      <c r="O42" s="31"/>
      <c r="P42" s="31"/>
      <c r="Q42" s="30" t="s">
        <v>68</v>
      </c>
      <c r="R42" s="30" t="s">
        <v>68</v>
      </c>
      <c r="S42" s="30" t="s">
        <v>68</v>
      </c>
      <c r="T42" s="30" t="s">
        <v>68</v>
      </c>
      <c r="U42" s="30" t="s">
        <v>68</v>
      </c>
      <c r="V42" s="30" t="s">
        <v>68</v>
      </c>
      <c r="W42" s="30" t="s">
        <v>68</v>
      </c>
      <c r="X42" s="30" t="s">
        <v>68</v>
      </c>
      <c r="Y42" s="41" t="s">
        <v>68</v>
      </c>
      <c r="Z42" s="30" t="s">
        <v>68</v>
      </c>
      <c r="AA42" s="30" t="s">
        <v>68</v>
      </c>
      <c r="AB42" s="41" t="s">
        <v>68</v>
      </c>
      <c r="AC42" s="30" t="s">
        <v>68</v>
      </c>
      <c r="AD42" s="30" t="s">
        <v>68</v>
      </c>
      <c r="AE42" s="41" t="s">
        <v>68</v>
      </c>
      <c r="AF42" s="30" t="s">
        <v>68</v>
      </c>
    </row>
    <row r="43" spans="1:32" x14ac:dyDescent="0.2">
      <c r="A43" s="37" t="s">
        <v>1438</v>
      </c>
      <c r="B43" s="38">
        <v>8001</v>
      </c>
      <c r="C43" s="30">
        <v>9</v>
      </c>
      <c r="D43" s="30" t="s">
        <v>414</v>
      </c>
      <c r="E43" s="30" t="s">
        <v>404</v>
      </c>
      <c r="F43" s="31" t="s">
        <v>418</v>
      </c>
      <c r="G43" s="30" t="s">
        <v>28</v>
      </c>
      <c r="H43" s="30">
        <v>9</v>
      </c>
      <c r="I43" s="31" t="s">
        <v>1439</v>
      </c>
      <c r="J43" s="30">
        <v>78170</v>
      </c>
      <c r="K43" s="30" t="s">
        <v>35</v>
      </c>
      <c r="L43" s="31"/>
      <c r="M43" s="31"/>
      <c r="N43" s="31"/>
      <c r="O43" s="31"/>
      <c r="P43" s="31"/>
      <c r="Q43" s="30" t="s">
        <v>68</v>
      </c>
      <c r="R43" s="30" t="s">
        <v>68</v>
      </c>
      <c r="S43" s="30" t="s">
        <v>68</v>
      </c>
      <c r="T43" s="30" t="s">
        <v>68</v>
      </c>
      <c r="U43" s="30" t="s">
        <v>68</v>
      </c>
      <c r="V43" s="30" t="s">
        <v>68</v>
      </c>
      <c r="W43" s="30" t="s">
        <v>68</v>
      </c>
      <c r="X43" s="30" t="s">
        <v>68</v>
      </c>
      <c r="Y43" s="41" t="s">
        <v>68</v>
      </c>
      <c r="Z43" s="30" t="s">
        <v>68</v>
      </c>
      <c r="AA43" s="30" t="s">
        <v>68</v>
      </c>
      <c r="AB43" s="41" t="s">
        <v>68</v>
      </c>
      <c r="AC43" s="30" t="s">
        <v>68</v>
      </c>
      <c r="AD43" s="30" t="s">
        <v>68</v>
      </c>
      <c r="AE43" s="41" t="s">
        <v>68</v>
      </c>
      <c r="AF43" s="30" t="s">
        <v>68</v>
      </c>
    </row>
    <row r="44" spans="1:32" x14ac:dyDescent="0.2">
      <c r="A44" s="37" t="s">
        <v>1624</v>
      </c>
      <c r="B44" s="38">
        <v>8002</v>
      </c>
      <c r="C44" s="30">
        <v>10</v>
      </c>
      <c r="D44" s="30" t="s">
        <v>413</v>
      </c>
      <c r="E44" s="30" t="s">
        <v>407</v>
      </c>
      <c r="F44" s="31" t="s">
        <v>419</v>
      </c>
      <c r="G44" s="30" t="s">
        <v>28</v>
      </c>
      <c r="H44" s="30">
        <v>11</v>
      </c>
      <c r="I44" s="31" t="s">
        <v>1625</v>
      </c>
      <c r="J44" s="30">
        <v>94200</v>
      </c>
      <c r="K44" s="30" t="s">
        <v>36</v>
      </c>
      <c r="L44" s="31"/>
      <c r="M44" s="31"/>
      <c r="N44" s="31"/>
      <c r="O44" s="31"/>
      <c r="P44" s="31"/>
      <c r="Q44" s="30" t="s">
        <v>68</v>
      </c>
      <c r="R44" s="30" t="s">
        <v>68</v>
      </c>
      <c r="S44" s="30" t="s">
        <v>68</v>
      </c>
      <c r="T44" s="30" t="s">
        <v>68</v>
      </c>
      <c r="U44" s="30" t="s">
        <v>68</v>
      </c>
      <c r="V44" s="30" t="s">
        <v>68</v>
      </c>
      <c r="W44" s="30" t="s">
        <v>68</v>
      </c>
      <c r="X44" s="30" t="s">
        <v>68</v>
      </c>
      <c r="Y44" s="41" t="s">
        <v>68</v>
      </c>
      <c r="Z44" s="30" t="s">
        <v>68</v>
      </c>
      <c r="AA44" s="30" t="s">
        <v>68</v>
      </c>
      <c r="AB44" s="41" t="s">
        <v>68</v>
      </c>
      <c r="AC44" s="30" t="s">
        <v>68</v>
      </c>
      <c r="AD44" s="30" t="s">
        <v>68</v>
      </c>
      <c r="AE44" s="41" t="s">
        <v>68</v>
      </c>
      <c r="AF44" s="30" t="s">
        <v>68</v>
      </c>
    </row>
    <row r="45" spans="1:32" x14ac:dyDescent="0.2">
      <c r="A45" s="37" t="s">
        <v>754</v>
      </c>
      <c r="B45" s="38">
        <v>8003</v>
      </c>
      <c r="C45" s="30">
        <v>2</v>
      </c>
      <c r="D45" s="30" t="s">
        <v>411</v>
      </c>
      <c r="E45" s="30" t="s">
        <v>404</v>
      </c>
      <c r="F45" s="31" t="s">
        <v>420</v>
      </c>
      <c r="G45" s="30" t="s">
        <v>28</v>
      </c>
      <c r="H45" s="30">
        <v>11</v>
      </c>
      <c r="I45" s="31" t="s">
        <v>755</v>
      </c>
      <c r="J45" s="30">
        <v>75019</v>
      </c>
      <c r="K45" s="30" t="s">
        <v>29</v>
      </c>
      <c r="L45" s="31"/>
      <c r="M45" s="31"/>
      <c r="N45" s="31"/>
      <c r="O45" s="31"/>
      <c r="P45" s="31"/>
      <c r="Q45" s="30" t="s">
        <v>1895</v>
      </c>
      <c r="R45" s="30" t="s">
        <v>81</v>
      </c>
      <c r="S45" s="30" t="s">
        <v>81</v>
      </c>
      <c r="T45" s="30" t="s">
        <v>81</v>
      </c>
      <c r="U45" s="30" t="s">
        <v>85</v>
      </c>
      <c r="V45" s="30" t="s">
        <v>68</v>
      </c>
      <c r="W45" s="30" t="s">
        <v>160</v>
      </c>
      <c r="X45" s="30" t="s">
        <v>402</v>
      </c>
      <c r="Y45" s="41" t="s">
        <v>68</v>
      </c>
      <c r="Z45" s="30" t="s">
        <v>68</v>
      </c>
      <c r="AA45" s="30" t="s">
        <v>68</v>
      </c>
      <c r="AB45" s="41" t="s">
        <v>402</v>
      </c>
      <c r="AC45" s="30" t="s">
        <v>402</v>
      </c>
      <c r="AD45" s="30" t="s">
        <v>402</v>
      </c>
      <c r="AE45" s="41" t="s">
        <v>68</v>
      </c>
      <c r="AF45" s="30" t="s">
        <v>68</v>
      </c>
    </row>
    <row r="46" spans="1:32" x14ac:dyDescent="0.2">
      <c r="A46" s="37" t="s">
        <v>756</v>
      </c>
      <c r="B46" s="38">
        <v>8005</v>
      </c>
      <c r="C46" s="30">
        <v>2</v>
      </c>
      <c r="D46" s="30" t="s">
        <v>411</v>
      </c>
      <c r="E46" s="30" t="s">
        <v>404</v>
      </c>
      <c r="F46" s="33" t="s">
        <v>421</v>
      </c>
      <c r="G46" s="34" t="s">
        <v>28</v>
      </c>
      <c r="H46" s="34">
        <v>11</v>
      </c>
      <c r="I46" s="31" t="s">
        <v>757</v>
      </c>
      <c r="J46" s="30">
        <v>75019</v>
      </c>
      <c r="K46" s="30" t="s">
        <v>29</v>
      </c>
      <c r="L46" s="33"/>
      <c r="M46" s="31"/>
      <c r="N46" s="31"/>
      <c r="O46" s="31"/>
      <c r="P46" s="31"/>
      <c r="Q46" s="30" t="s">
        <v>1895</v>
      </c>
      <c r="R46" s="30" t="s">
        <v>81</v>
      </c>
      <c r="S46" s="30" t="s">
        <v>81</v>
      </c>
      <c r="T46" s="30" t="s">
        <v>81</v>
      </c>
      <c r="U46" s="30" t="s">
        <v>68</v>
      </c>
      <c r="V46" s="30" t="s">
        <v>68</v>
      </c>
      <c r="W46" s="30" t="s">
        <v>160</v>
      </c>
      <c r="X46" s="30" t="s">
        <v>402</v>
      </c>
      <c r="Y46" s="41" t="s">
        <v>81</v>
      </c>
      <c r="Z46" s="30" t="s">
        <v>1901</v>
      </c>
      <c r="AA46" s="30" t="s">
        <v>81</v>
      </c>
      <c r="AB46" s="41" t="s">
        <v>1900</v>
      </c>
      <c r="AC46" s="30" t="s">
        <v>1900</v>
      </c>
      <c r="AD46" s="30" t="s">
        <v>1900</v>
      </c>
      <c r="AE46" s="41" t="s">
        <v>68</v>
      </c>
      <c r="AF46" s="30" t="s">
        <v>68</v>
      </c>
    </row>
    <row r="47" spans="1:32" x14ac:dyDescent="0.2">
      <c r="A47" s="37" t="s">
        <v>758</v>
      </c>
      <c r="B47" s="38">
        <v>8005</v>
      </c>
      <c r="C47" s="30">
        <v>2</v>
      </c>
      <c r="D47" s="30" t="s">
        <v>411</v>
      </c>
      <c r="E47" s="30" t="s">
        <v>404</v>
      </c>
      <c r="F47" s="33" t="s">
        <v>421</v>
      </c>
      <c r="G47" s="34" t="s">
        <v>28</v>
      </c>
      <c r="H47" s="34">
        <v>12</v>
      </c>
      <c r="I47" s="31" t="s">
        <v>759</v>
      </c>
      <c r="J47" s="30">
        <v>75019</v>
      </c>
      <c r="K47" s="30" t="s">
        <v>29</v>
      </c>
      <c r="L47" s="33"/>
      <c r="M47" s="31"/>
      <c r="N47" s="31"/>
      <c r="O47" s="31"/>
      <c r="P47" s="31"/>
      <c r="Q47" s="30" t="s">
        <v>1895</v>
      </c>
      <c r="R47" s="30" t="s">
        <v>81</v>
      </c>
      <c r="S47" s="30" t="s">
        <v>81</v>
      </c>
      <c r="T47" s="30" t="s">
        <v>81</v>
      </c>
      <c r="U47" s="30" t="s">
        <v>68</v>
      </c>
      <c r="V47" s="30" t="s">
        <v>68</v>
      </c>
      <c r="W47" s="30" t="s">
        <v>160</v>
      </c>
      <c r="X47" s="30" t="s">
        <v>402</v>
      </c>
      <c r="Y47" s="41" t="s">
        <v>81</v>
      </c>
      <c r="Z47" s="30" t="s">
        <v>1901</v>
      </c>
      <c r="AA47" s="30" t="s">
        <v>81</v>
      </c>
      <c r="AB47" s="41" t="s">
        <v>1900</v>
      </c>
      <c r="AC47" s="30" t="s">
        <v>1900</v>
      </c>
      <c r="AD47" s="30" t="s">
        <v>1900</v>
      </c>
      <c r="AE47" s="41" t="s">
        <v>68</v>
      </c>
      <c r="AF47" s="30" t="s">
        <v>68</v>
      </c>
    </row>
    <row r="48" spans="1:32" x14ac:dyDescent="0.2">
      <c r="A48" s="37" t="s">
        <v>760</v>
      </c>
      <c r="B48" s="38">
        <v>8005</v>
      </c>
      <c r="C48" s="30">
        <v>2</v>
      </c>
      <c r="D48" s="30" t="s">
        <v>411</v>
      </c>
      <c r="E48" s="30" t="s">
        <v>404</v>
      </c>
      <c r="F48" s="33" t="s">
        <v>421</v>
      </c>
      <c r="G48" s="34" t="s">
        <v>28</v>
      </c>
      <c r="H48" s="34">
        <v>13</v>
      </c>
      <c r="I48" s="31" t="s">
        <v>761</v>
      </c>
      <c r="J48" s="30">
        <v>75019</v>
      </c>
      <c r="K48" s="30" t="s">
        <v>29</v>
      </c>
      <c r="L48" s="33"/>
      <c r="M48" s="31"/>
      <c r="N48" s="31"/>
      <c r="O48" s="31"/>
      <c r="P48" s="31"/>
      <c r="Q48" s="30" t="s">
        <v>1895</v>
      </c>
      <c r="R48" s="30" t="s">
        <v>81</v>
      </c>
      <c r="S48" s="30" t="s">
        <v>81</v>
      </c>
      <c r="T48" s="30" t="s">
        <v>81</v>
      </c>
      <c r="U48" s="30" t="s">
        <v>85</v>
      </c>
      <c r="V48" s="30" t="s">
        <v>68</v>
      </c>
      <c r="W48" s="30" t="s">
        <v>160</v>
      </c>
      <c r="X48" s="30" t="s">
        <v>402</v>
      </c>
      <c r="Y48" s="41" t="s">
        <v>81</v>
      </c>
      <c r="Z48" s="30" t="s">
        <v>1901</v>
      </c>
      <c r="AA48" s="30" t="s">
        <v>81</v>
      </c>
      <c r="AB48" s="41" t="s">
        <v>1900</v>
      </c>
      <c r="AC48" s="30" t="s">
        <v>1900</v>
      </c>
      <c r="AD48" s="30" t="s">
        <v>1900</v>
      </c>
      <c r="AE48" s="41" t="s">
        <v>68</v>
      </c>
      <c r="AF48" s="30" t="s">
        <v>68</v>
      </c>
    </row>
    <row r="49" spans="1:32" x14ac:dyDescent="0.2">
      <c r="A49" s="37" t="s">
        <v>762</v>
      </c>
      <c r="B49" s="38">
        <v>8005</v>
      </c>
      <c r="C49" s="30">
        <v>2</v>
      </c>
      <c r="D49" s="30" t="s">
        <v>411</v>
      </c>
      <c r="E49" s="30" t="s">
        <v>404</v>
      </c>
      <c r="F49" s="33" t="s">
        <v>421</v>
      </c>
      <c r="G49" s="34" t="s">
        <v>28</v>
      </c>
      <c r="H49" s="34">
        <v>21</v>
      </c>
      <c r="I49" s="31" t="s">
        <v>763</v>
      </c>
      <c r="J49" s="30">
        <v>75019</v>
      </c>
      <c r="K49" s="30" t="s">
        <v>29</v>
      </c>
      <c r="L49" s="33"/>
      <c r="M49" s="31"/>
      <c r="N49" s="31"/>
      <c r="O49" s="31"/>
      <c r="P49" s="31"/>
      <c r="Q49" s="30" t="s">
        <v>1895</v>
      </c>
      <c r="R49" s="30" t="s">
        <v>81</v>
      </c>
      <c r="S49" s="30" t="s">
        <v>81</v>
      </c>
      <c r="T49" s="30" t="s">
        <v>81</v>
      </c>
      <c r="U49" s="30" t="s">
        <v>68</v>
      </c>
      <c r="V49" s="30" t="s">
        <v>68</v>
      </c>
      <c r="W49" s="30" t="s">
        <v>160</v>
      </c>
      <c r="X49" s="30" t="s">
        <v>402</v>
      </c>
      <c r="Y49" s="41" t="s">
        <v>81</v>
      </c>
      <c r="Z49" s="30" t="s">
        <v>1901</v>
      </c>
      <c r="AA49" s="30" t="s">
        <v>81</v>
      </c>
      <c r="AB49" s="41" t="s">
        <v>1900</v>
      </c>
      <c r="AC49" s="30" t="s">
        <v>1900</v>
      </c>
      <c r="AD49" s="30" t="s">
        <v>1900</v>
      </c>
      <c r="AE49" s="41" t="s">
        <v>68</v>
      </c>
      <c r="AF49" s="30" t="s">
        <v>68</v>
      </c>
    </row>
    <row r="50" spans="1:32" x14ac:dyDescent="0.2">
      <c r="A50" s="37" t="s">
        <v>764</v>
      </c>
      <c r="B50" s="38">
        <v>8005</v>
      </c>
      <c r="C50" s="30">
        <v>2</v>
      </c>
      <c r="D50" s="30" t="s">
        <v>411</v>
      </c>
      <c r="E50" s="30" t="s">
        <v>404</v>
      </c>
      <c r="F50" s="33" t="s">
        <v>421</v>
      </c>
      <c r="G50" s="34" t="s">
        <v>28</v>
      </c>
      <c r="H50" s="34">
        <v>22</v>
      </c>
      <c r="I50" s="31" t="s">
        <v>765</v>
      </c>
      <c r="J50" s="30">
        <v>75019</v>
      </c>
      <c r="K50" s="30" t="s">
        <v>29</v>
      </c>
      <c r="L50" s="33"/>
      <c r="M50" s="31"/>
      <c r="N50" s="31"/>
      <c r="O50" s="31"/>
      <c r="P50" s="31"/>
      <c r="Q50" s="30" t="s">
        <v>1895</v>
      </c>
      <c r="R50" s="30" t="s">
        <v>81</v>
      </c>
      <c r="S50" s="30" t="s">
        <v>81</v>
      </c>
      <c r="T50" s="30" t="s">
        <v>81</v>
      </c>
      <c r="U50" s="30" t="s">
        <v>85</v>
      </c>
      <c r="V50" s="30" t="s">
        <v>68</v>
      </c>
      <c r="W50" s="30" t="s">
        <v>160</v>
      </c>
      <c r="X50" s="30" t="s">
        <v>402</v>
      </c>
      <c r="Y50" s="41" t="s">
        <v>81</v>
      </c>
      <c r="Z50" s="30" t="s">
        <v>1901</v>
      </c>
      <c r="AA50" s="30" t="s">
        <v>81</v>
      </c>
      <c r="AB50" s="41" t="s">
        <v>1900</v>
      </c>
      <c r="AC50" s="30" t="s">
        <v>1900</v>
      </c>
      <c r="AD50" s="30" t="s">
        <v>1900</v>
      </c>
      <c r="AE50" s="41" t="s">
        <v>68</v>
      </c>
      <c r="AF50" s="30" t="s">
        <v>68</v>
      </c>
    </row>
    <row r="51" spans="1:32" x14ac:dyDescent="0.2">
      <c r="A51" s="37" t="s">
        <v>766</v>
      </c>
      <c r="B51" s="38">
        <v>8005</v>
      </c>
      <c r="C51" s="30">
        <v>2</v>
      </c>
      <c r="D51" s="30" t="s">
        <v>411</v>
      </c>
      <c r="E51" s="30" t="s">
        <v>404</v>
      </c>
      <c r="F51" s="33" t="s">
        <v>421</v>
      </c>
      <c r="G51" s="34" t="s">
        <v>28</v>
      </c>
      <c r="H51" s="34">
        <v>23</v>
      </c>
      <c r="I51" s="31" t="s">
        <v>767</v>
      </c>
      <c r="J51" s="30">
        <v>75019</v>
      </c>
      <c r="K51" s="30" t="s">
        <v>29</v>
      </c>
      <c r="L51" s="33"/>
      <c r="M51" s="31"/>
      <c r="N51" s="31"/>
      <c r="O51" s="31"/>
      <c r="P51" s="31"/>
      <c r="Q51" s="30" t="s">
        <v>1895</v>
      </c>
      <c r="R51" s="30" t="s">
        <v>81</v>
      </c>
      <c r="S51" s="30" t="s">
        <v>81</v>
      </c>
      <c r="T51" s="30" t="s">
        <v>81</v>
      </c>
      <c r="U51" s="30" t="s">
        <v>68</v>
      </c>
      <c r="V51" s="30" t="s">
        <v>68</v>
      </c>
      <c r="W51" s="30" t="s">
        <v>160</v>
      </c>
      <c r="X51" s="30" t="s">
        <v>402</v>
      </c>
      <c r="Y51" s="41" t="s">
        <v>81</v>
      </c>
      <c r="Z51" s="30" t="s">
        <v>1901</v>
      </c>
      <c r="AA51" s="30" t="s">
        <v>81</v>
      </c>
      <c r="AB51" s="41" t="s">
        <v>1900</v>
      </c>
      <c r="AC51" s="30" t="s">
        <v>1900</v>
      </c>
      <c r="AD51" s="30" t="s">
        <v>1900</v>
      </c>
      <c r="AE51" s="41" t="s">
        <v>68</v>
      </c>
      <c r="AF51" s="30" t="s">
        <v>68</v>
      </c>
    </row>
    <row r="52" spans="1:32" ht="25.5" x14ac:dyDescent="0.2">
      <c r="A52" s="37" t="s">
        <v>1285</v>
      </c>
      <c r="B52" s="38">
        <v>8006</v>
      </c>
      <c r="C52" s="30">
        <v>8</v>
      </c>
      <c r="D52" s="30" t="s">
        <v>403</v>
      </c>
      <c r="E52" s="30" t="s">
        <v>404</v>
      </c>
      <c r="F52" s="31" t="s">
        <v>44</v>
      </c>
      <c r="G52" s="30" t="s">
        <v>28</v>
      </c>
      <c r="H52" s="30">
        <v>11</v>
      </c>
      <c r="I52" s="31" t="s">
        <v>1286</v>
      </c>
      <c r="J52" s="30">
        <v>75020</v>
      </c>
      <c r="K52" s="30" t="s">
        <v>29</v>
      </c>
      <c r="L52" s="31"/>
      <c r="M52" s="31"/>
      <c r="N52" s="31"/>
      <c r="O52" s="31"/>
      <c r="P52" s="31"/>
      <c r="Q52" s="30" t="s">
        <v>1895</v>
      </c>
      <c r="R52" s="30" t="s">
        <v>81</v>
      </c>
      <c r="S52" s="30" t="s">
        <v>81</v>
      </c>
      <c r="T52" s="30" t="s">
        <v>81</v>
      </c>
      <c r="U52" s="30" t="s">
        <v>402</v>
      </c>
      <c r="V52" s="30" t="s">
        <v>68</v>
      </c>
      <c r="W52" s="30" t="s">
        <v>81</v>
      </c>
      <c r="X52" s="30" t="s">
        <v>402</v>
      </c>
      <c r="Y52" s="41" t="s">
        <v>402</v>
      </c>
      <c r="Z52" s="30" t="s">
        <v>68</v>
      </c>
      <c r="AA52" s="30" t="s">
        <v>68</v>
      </c>
      <c r="AB52" s="41" t="s">
        <v>402</v>
      </c>
      <c r="AC52" s="30" t="s">
        <v>402</v>
      </c>
      <c r="AD52" s="30" t="s">
        <v>1900</v>
      </c>
      <c r="AE52" s="41" t="s">
        <v>68</v>
      </c>
      <c r="AF52" s="30" t="s">
        <v>68</v>
      </c>
    </row>
    <row r="53" spans="1:32" ht="25.5" x14ac:dyDescent="0.2">
      <c r="A53" s="37" t="s">
        <v>1287</v>
      </c>
      <c r="B53" s="38">
        <v>8006</v>
      </c>
      <c r="C53" s="30">
        <v>8</v>
      </c>
      <c r="D53" s="30" t="s">
        <v>403</v>
      </c>
      <c r="E53" s="30" t="s">
        <v>404</v>
      </c>
      <c r="F53" s="31" t="s">
        <v>44</v>
      </c>
      <c r="G53" s="30" t="s">
        <v>28</v>
      </c>
      <c r="H53" s="30">
        <v>12</v>
      </c>
      <c r="I53" s="31" t="s">
        <v>1288</v>
      </c>
      <c r="J53" s="30">
        <v>75020</v>
      </c>
      <c r="K53" s="30" t="s">
        <v>29</v>
      </c>
      <c r="L53" s="31"/>
      <c r="M53" s="31"/>
      <c r="N53" s="31"/>
      <c r="O53" s="31"/>
      <c r="P53" s="31"/>
      <c r="Q53" s="30" t="s">
        <v>1895</v>
      </c>
      <c r="R53" s="30" t="s">
        <v>81</v>
      </c>
      <c r="S53" s="30" t="s">
        <v>81</v>
      </c>
      <c r="T53" s="30" t="s">
        <v>81</v>
      </c>
      <c r="U53" s="30" t="s">
        <v>402</v>
      </c>
      <c r="V53" s="30" t="s">
        <v>68</v>
      </c>
      <c r="W53" s="30" t="s">
        <v>81</v>
      </c>
      <c r="X53" s="30" t="s">
        <v>402</v>
      </c>
      <c r="Y53" s="41" t="s">
        <v>402</v>
      </c>
      <c r="Z53" s="30" t="s">
        <v>68</v>
      </c>
      <c r="AA53" s="30" t="s">
        <v>68</v>
      </c>
      <c r="AB53" s="41" t="s">
        <v>402</v>
      </c>
      <c r="AC53" s="30" t="s">
        <v>402</v>
      </c>
      <c r="AD53" s="30" t="s">
        <v>1900</v>
      </c>
      <c r="AE53" s="41" t="s">
        <v>68</v>
      </c>
      <c r="AF53" s="30" t="s">
        <v>68</v>
      </c>
    </row>
    <row r="54" spans="1:32" ht="25.5" x14ac:dyDescent="0.2">
      <c r="A54" s="37" t="s">
        <v>1289</v>
      </c>
      <c r="B54" s="38">
        <v>8006</v>
      </c>
      <c r="C54" s="30">
        <v>8</v>
      </c>
      <c r="D54" s="30" t="s">
        <v>403</v>
      </c>
      <c r="E54" s="30" t="s">
        <v>404</v>
      </c>
      <c r="F54" s="31" t="s">
        <v>44</v>
      </c>
      <c r="G54" s="30" t="s">
        <v>28</v>
      </c>
      <c r="H54" s="30">
        <v>21</v>
      </c>
      <c r="I54" s="31" t="s">
        <v>1290</v>
      </c>
      <c r="J54" s="30">
        <v>75020</v>
      </c>
      <c r="K54" s="30" t="s">
        <v>29</v>
      </c>
      <c r="L54" s="31"/>
      <c r="M54" s="31"/>
      <c r="N54" s="31"/>
      <c r="O54" s="31"/>
      <c r="P54" s="31"/>
      <c r="Q54" s="30" t="s">
        <v>1895</v>
      </c>
      <c r="R54" s="30" t="s">
        <v>81</v>
      </c>
      <c r="S54" s="30" t="s">
        <v>81</v>
      </c>
      <c r="T54" s="30" t="s">
        <v>81</v>
      </c>
      <c r="U54" s="30" t="s">
        <v>402</v>
      </c>
      <c r="V54" s="30" t="s">
        <v>68</v>
      </c>
      <c r="W54" s="30" t="s">
        <v>81</v>
      </c>
      <c r="X54" s="30" t="s">
        <v>402</v>
      </c>
      <c r="Y54" s="41" t="s">
        <v>402</v>
      </c>
      <c r="Z54" s="30" t="s">
        <v>68</v>
      </c>
      <c r="AA54" s="30" t="s">
        <v>68</v>
      </c>
      <c r="AB54" s="41" t="s">
        <v>402</v>
      </c>
      <c r="AC54" s="30" t="s">
        <v>402</v>
      </c>
      <c r="AD54" s="30" t="s">
        <v>1900</v>
      </c>
      <c r="AE54" s="41" t="s">
        <v>68</v>
      </c>
      <c r="AF54" s="30" t="s">
        <v>68</v>
      </c>
    </row>
    <row r="55" spans="1:32" ht="25.5" x14ac:dyDescent="0.2">
      <c r="A55" s="37" t="s">
        <v>1292</v>
      </c>
      <c r="B55" s="38">
        <v>8006</v>
      </c>
      <c r="C55" s="30">
        <v>8</v>
      </c>
      <c r="D55" s="30" t="s">
        <v>403</v>
      </c>
      <c r="E55" s="30" t="s">
        <v>404</v>
      </c>
      <c r="F55" s="31" t="s">
        <v>44</v>
      </c>
      <c r="G55" s="30" t="s">
        <v>28</v>
      </c>
      <c r="H55" s="30">
        <v>22</v>
      </c>
      <c r="I55" s="31" t="s">
        <v>1291</v>
      </c>
      <c r="J55" s="30">
        <v>75020</v>
      </c>
      <c r="K55" s="30" t="s">
        <v>29</v>
      </c>
      <c r="L55" s="31"/>
      <c r="M55" s="31"/>
      <c r="N55" s="31"/>
      <c r="O55" s="31"/>
      <c r="P55" s="31"/>
      <c r="Q55" s="30" t="s">
        <v>1895</v>
      </c>
      <c r="R55" s="30" t="s">
        <v>81</v>
      </c>
      <c r="S55" s="30" t="s">
        <v>81</v>
      </c>
      <c r="T55" s="30" t="s">
        <v>81</v>
      </c>
      <c r="U55" s="30" t="s">
        <v>402</v>
      </c>
      <c r="V55" s="30" t="s">
        <v>68</v>
      </c>
      <c r="W55" s="30" t="s">
        <v>81</v>
      </c>
      <c r="X55" s="30" t="s">
        <v>402</v>
      </c>
      <c r="Y55" s="41" t="s">
        <v>402</v>
      </c>
      <c r="Z55" s="30" t="s">
        <v>68</v>
      </c>
      <c r="AA55" s="30" t="s">
        <v>68</v>
      </c>
      <c r="AB55" s="41" t="s">
        <v>402</v>
      </c>
      <c r="AC55" s="30" t="s">
        <v>402</v>
      </c>
      <c r="AD55" s="30" t="s">
        <v>1900</v>
      </c>
      <c r="AE55" s="41" t="s">
        <v>68</v>
      </c>
      <c r="AF55" s="30" t="s">
        <v>68</v>
      </c>
    </row>
    <row r="56" spans="1:32" x14ac:dyDescent="0.2">
      <c r="A56" s="37" t="s">
        <v>1293</v>
      </c>
      <c r="B56" s="38">
        <v>8006</v>
      </c>
      <c r="C56" s="30">
        <v>8</v>
      </c>
      <c r="D56" s="30" t="s">
        <v>403</v>
      </c>
      <c r="E56" s="30" t="s">
        <v>404</v>
      </c>
      <c r="F56" s="31" t="s">
        <v>44</v>
      </c>
      <c r="G56" s="30" t="s">
        <v>28</v>
      </c>
      <c r="H56" s="30">
        <v>31</v>
      </c>
      <c r="I56" s="31" t="s">
        <v>1294</v>
      </c>
      <c r="J56" s="30">
        <v>75020</v>
      </c>
      <c r="K56" s="30" t="s">
        <v>29</v>
      </c>
      <c r="L56" s="31"/>
      <c r="M56" s="31"/>
      <c r="N56" s="31"/>
      <c r="O56" s="31"/>
      <c r="P56" s="31"/>
      <c r="Q56" s="30" t="s">
        <v>68</v>
      </c>
      <c r="R56" s="30" t="s">
        <v>68</v>
      </c>
      <c r="S56" s="30" t="s">
        <v>68</v>
      </c>
      <c r="T56" s="30" t="s">
        <v>68</v>
      </c>
      <c r="U56" s="30" t="s">
        <v>68</v>
      </c>
      <c r="V56" s="30" t="s">
        <v>68</v>
      </c>
      <c r="W56" s="30" t="s">
        <v>68</v>
      </c>
      <c r="X56" s="30" t="s">
        <v>402</v>
      </c>
      <c r="Y56" s="41" t="s">
        <v>402</v>
      </c>
      <c r="Z56" s="30" t="s">
        <v>1901</v>
      </c>
      <c r="AA56" s="30" t="s">
        <v>402</v>
      </c>
      <c r="AB56" s="41" t="s">
        <v>402</v>
      </c>
      <c r="AC56" s="30" t="s">
        <v>402</v>
      </c>
      <c r="AD56" s="30" t="s">
        <v>1900</v>
      </c>
      <c r="AE56" s="41" t="s">
        <v>68</v>
      </c>
      <c r="AF56" s="30" t="s">
        <v>68</v>
      </c>
    </row>
    <row r="57" spans="1:32" x14ac:dyDescent="0.2">
      <c r="A57" s="37" t="s">
        <v>1626</v>
      </c>
      <c r="B57" s="38">
        <v>8007</v>
      </c>
      <c r="C57" s="30">
        <v>10</v>
      </c>
      <c r="D57" s="30" t="s">
        <v>413</v>
      </c>
      <c r="E57" s="30" t="s">
        <v>407</v>
      </c>
      <c r="F57" s="31" t="s">
        <v>422</v>
      </c>
      <c r="G57" s="30" t="s">
        <v>28</v>
      </c>
      <c r="H57" s="30">
        <v>1</v>
      </c>
      <c r="I57" s="31" t="s">
        <v>1627</v>
      </c>
      <c r="J57" s="30">
        <v>94200</v>
      </c>
      <c r="K57" s="30" t="s">
        <v>36</v>
      </c>
      <c r="L57" s="31"/>
      <c r="M57" s="31"/>
      <c r="N57" s="31"/>
      <c r="O57" s="31"/>
      <c r="P57" s="31"/>
      <c r="Q57" s="30" t="s">
        <v>68</v>
      </c>
      <c r="R57" s="30" t="s">
        <v>68</v>
      </c>
      <c r="S57" s="30" t="s">
        <v>68</v>
      </c>
      <c r="T57" s="30" t="s">
        <v>68</v>
      </c>
      <c r="U57" s="30" t="s">
        <v>68</v>
      </c>
      <c r="V57" s="30" t="s">
        <v>68</v>
      </c>
      <c r="W57" s="30" t="s">
        <v>68</v>
      </c>
      <c r="X57" s="30" t="s">
        <v>68</v>
      </c>
      <c r="Y57" s="41" t="s">
        <v>68</v>
      </c>
      <c r="Z57" s="30" t="s">
        <v>68</v>
      </c>
      <c r="AA57" s="30" t="s">
        <v>68</v>
      </c>
      <c r="AB57" s="41" t="s">
        <v>68</v>
      </c>
      <c r="AC57" s="30" t="s">
        <v>68</v>
      </c>
      <c r="AD57" s="30" t="s">
        <v>68</v>
      </c>
      <c r="AE57" s="41" t="s">
        <v>68</v>
      </c>
      <c r="AF57" s="30" t="s">
        <v>68</v>
      </c>
    </row>
    <row r="58" spans="1:32" x14ac:dyDescent="0.2">
      <c r="A58" s="37" t="s">
        <v>1633</v>
      </c>
      <c r="B58" s="38">
        <v>8007</v>
      </c>
      <c r="C58" s="30">
        <v>10</v>
      </c>
      <c r="D58" s="30" t="s">
        <v>413</v>
      </c>
      <c r="E58" s="30" t="s">
        <v>407</v>
      </c>
      <c r="F58" s="31" t="s">
        <v>422</v>
      </c>
      <c r="G58" s="30" t="s">
        <v>28</v>
      </c>
      <c r="H58" s="30">
        <v>10</v>
      </c>
      <c r="I58" s="31" t="s">
        <v>1629</v>
      </c>
      <c r="J58" s="30">
        <v>94200</v>
      </c>
      <c r="K58" s="30" t="s">
        <v>36</v>
      </c>
      <c r="L58" s="31"/>
      <c r="M58" s="31"/>
      <c r="N58" s="31"/>
      <c r="O58" s="31"/>
      <c r="P58" s="31"/>
      <c r="Q58" s="30" t="s">
        <v>68</v>
      </c>
      <c r="R58" s="30" t="s">
        <v>68</v>
      </c>
      <c r="S58" s="30" t="s">
        <v>68</v>
      </c>
      <c r="T58" s="30" t="s">
        <v>68</v>
      </c>
      <c r="U58" s="30" t="s">
        <v>68</v>
      </c>
      <c r="V58" s="30" t="s">
        <v>68</v>
      </c>
      <c r="W58" s="30" t="s">
        <v>68</v>
      </c>
      <c r="X58" s="30" t="s">
        <v>68</v>
      </c>
      <c r="Y58" s="41" t="s">
        <v>68</v>
      </c>
      <c r="Z58" s="30" t="s">
        <v>68</v>
      </c>
      <c r="AA58" s="30" t="s">
        <v>68</v>
      </c>
      <c r="AB58" s="41" t="s">
        <v>68</v>
      </c>
      <c r="AC58" s="30" t="s">
        <v>68</v>
      </c>
      <c r="AD58" s="30" t="s">
        <v>68</v>
      </c>
      <c r="AE58" s="41" t="s">
        <v>68</v>
      </c>
      <c r="AF58" s="30" t="s">
        <v>68</v>
      </c>
    </row>
    <row r="59" spans="1:32" x14ac:dyDescent="0.2">
      <c r="A59" s="37" t="s">
        <v>1634</v>
      </c>
      <c r="B59" s="38">
        <v>8007</v>
      </c>
      <c r="C59" s="30">
        <v>10</v>
      </c>
      <c r="D59" s="30" t="s">
        <v>413</v>
      </c>
      <c r="E59" s="30" t="s">
        <v>407</v>
      </c>
      <c r="F59" s="31" t="s">
        <v>422</v>
      </c>
      <c r="G59" s="30" t="s">
        <v>28</v>
      </c>
      <c r="H59" s="30">
        <v>11</v>
      </c>
      <c r="I59" s="31" t="s">
        <v>1629</v>
      </c>
      <c r="J59" s="30">
        <v>94200</v>
      </c>
      <c r="K59" s="30" t="s">
        <v>36</v>
      </c>
      <c r="L59" s="31"/>
      <c r="M59" s="31"/>
      <c r="N59" s="31"/>
      <c r="O59" s="31"/>
      <c r="P59" s="31"/>
      <c r="Q59" s="30" t="s">
        <v>68</v>
      </c>
      <c r="R59" s="30" t="s">
        <v>68</v>
      </c>
      <c r="S59" s="30" t="s">
        <v>68</v>
      </c>
      <c r="T59" s="30" t="s">
        <v>68</v>
      </c>
      <c r="U59" s="30" t="s">
        <v>68</v>
      </c>
      <c r="V59" s="30" t="s">
        <v>68</v>
      </c>
      <c r="W59" s="30" t="s">
        <v>68</v>
      </c>
      <c r="X59" s="30" t="s">
        <v>68</v>
      </c>
      <c r="Y59" s="41" t="s">
        <v>68</v>
      </c>
      <c r="Z59" s="30" t="s">
        <v>68</v>
      </c>
      <c r="AA59" s="30" t="s">
        <v>68</v>
      </c>
      <c r="AB59" s="41" t="s">
        <v>68</v>
      </c>
      <c r="AC59" s="30" t="s">
        <v>68</v>
      </c>
      <c r="AD59" s="30" t="s">
        <v>68</v>
      </c>
      <c r="AE59" s="41" t="s">
        <v>68</v>
      </c>
      <c r="AF59" s="30" t="s">
        <v>68</v>
      </c>
    </row>
    <row r="60" spans="1:32" x14ac:dyDescent="0.2">
      <c r="A60" s="37" t="s">
        <v>1635</v>
      </c>
      <c r="B60" s="38">
        <v>8007</v>
      </c>
      <c r="C60" s="30">
        <v>10</v>
      </c>
      <c r="D60" s="30" t="s">
        <v>413</v>
      </c>
      <c r="E60" s="30" t="s">
        <v>407</v>
      </c>
      <c r="F60" s="31" t="s">
        <v>422</v>
      </c>
      <c r="G60" s="30" t="s">
        <v>28</v>
      </c>
      <c r="H60" s="30">
        <v>12</v>
      </c>
      <c r="I60" s="31" t="s">
        <v>1629</v>
      </c>
      <c r="J60" s="30">
        <v>94200</v>
      </c>
      <c r="K60" s="30" t="s">
        <v>36</v>
      </c>
      <c r="L60" s="31"/>
      <c r="M60" s="31"/>
      <c r="N60" s="31"/>
      <c r="O60" s="31"/>
      <c r="P60" s="31"/>
      <c r="Q60" s="30" t="s">
        <v>68</v>
      </c>
      <c r="R60" s="30" t="s">
        <v>68</v>
      </c>
      <c r="S60" s="30" t="s">
        <v>68</v>
      </c>
      <c r="T60" s="30" t="s">
        <v>68</v>
      </c>
      <c r="U60" s="30" t="s">
        <v>68</v>
      </c>
      <c r="V60" s="30" t="s">
        <v>68</v>
      </c>
      <c r="W60" s="30" t="s">
        <v>68</v>
      </c>
      <c r="X60" s="30" t="s">
        <v>68</v>
      </c>
      <c r="Y60" s="41" t="s">
        <v>68</v>
      </c>
      <c r="Z60" s="30" t="s">
        <v>68</v>
      </c>
      <c r="AA60" s="30" t="s">
        <v>68</v>
      </c>
      <c r="AB60" s="41" t="s">
        <v>68</v>
      </c>
      <c r="AC60" s="30" t="s">
        <v>68</v>
      </c>
      <c r="AD60" s="30" t="s">
        <v>68</v>
      </c>
      <c r="AE60" s="41" t="s">
        <v>68</v>
      </c>
      <c r="AF60" s="30" t="s">
        <v>68</v>
      </c>
    </row>
    <row r="61" spans="1:32" x14ac:dyDescent="0.2">
      <c r="A61" s="37" t="s">
        <v>1636</v>
      </c>
      <c r="B61" s="38">
        <v>8007</v>
      </c>
      <c r="C61" s="30">
        <v>10</v>
      </c>
      <c r="D61" s="30" t="s">
        <v>413</v>
      </c>
      <c r="E61" s="30" t="s">
        <v>407</v>
      </c>
      <c r="F61" s="31" t="s">
        <v>422</v>
      </c>
      <c r="G61" s="30" t="s">
        <v>28</v>
      </c>
      <c r="H61" s="30">
        <v>13</v>
      </c>
      <c r="I61" s="31" t="s">
        <v>1629</v>
      </c>
      <c r="J61" s="30">
        <v>94200</v>
      </c>
      <c r="K61" s="30" t="s">
        <v>36</v>
      </c>
      <c r="L61" s="31"/>
      <c r="M61" s="31"/>
      <c r="N61" s="31"/>
      <c r="O61" s="31"/>
      <c r="P61" s="31"/>
      <c r="Q61" s="30" t="s">
        <v>68</v>
      </c>
      <c r="R61" s="30" t="s">
        <v>68</v>
      </c>
      <c r="S61" s="30" t="s">
        <v>68</v>
      </c>
      <c r="T61" s="30" t="s">
        <v>68</v>
      </c>
      <c r="U61" s="30" t="s">
        <v>68</v>
      </c>
      <c r="V61" s="30" t="s">
        <v>68</v>
      </c>
      <c r="W61" s="30" t="s">
        <v>68</v>
      </c>
      <c r="X61" s="30" t="s">
        <v>68</v>
      </c>
      <c r="Y61" s="41" t="s">
        <v>68</v>
      </c>
      <c r="Z61" s="30" t="s">
        <v>68</v>
      </c>
      <c r="AA61" s="30" t="s">
        <v>68</v>
      </c>
      <c r="AB61" s="41" t="s">
        <v>68</v>
      </c>
      <c r="AC61" s="30" t="s">
        <v>68</v>
      </c>
      <c r="AD61" s="30" t="s">
        <v>68</v>
      </c>
      <c r="AE61" s="41" t="s">
        <v>68</v>
      </c>
      <c r="AF61" s="30" t="s">
        <v>68</v>
      </c>
    </row>
    <row r="62" spans="1:32" x14ac:dyDescent="0.2">
      <c r="A62" s="37" t="s">
        <v>1637</v>
      </c>
      <c r="B62" s="38">
        <v>8007</v>
      </c>
      <c r="C62" s="30">
        <v>10</v>
      </c>
      <c r="D62" s="30" t="s">
        <v>413</v>
      </c>
      <c r="E62" s="30" t="s">
        <v>407</v>
      </c>
      <c r="F62" s="31" t="s">
        <v>422</v>
      </c>
      <c r="G62" s="30" t="s">
        <v>28</v>
      </c>
      <c r="H62" s="30">
        <v>14</v>
      </c>
      <c r="I62" s="31" t="s">
        <v>1629</v>
      </c>
      <c r="J62" s="30">
        <v>94200</v>
      </c>
      <c r="K62" s="30" t="s">
        <v>36</v>
      </c>
      <c r="L62" s="31"/>
      <c r="M62" s="31"/>
      <c r="N62" s="31"/>
      <c r="O62" s="31"/>
      <c r="P62" s="31"/>
      <c r="Q62" s="30" t="s">
        <v>68</v>
      </c>
      <c r="R62" s="30" t="s">
        <v>68</v>
      </c>
      <c r="S62" s="30" t="s">
        <v>68</v>
      </c>
      <c r="T62" s="30" t="s">
        <v>68</v>
      </c>
      <c r="U62" s="30" t="s">
        <v>68</v>
      </c>
      <c r="V62" s="30" t="s">
        <v>68</v>
      </c>
      <c r="W62" s="30" t="s">
        <v>68</v>
      </c>
      <c r="X62" s="30" t="s">
        <v>68</v>
      </c>
      <c r="Y62" s="41" t="s">
        <v>68</v>
      </c>
      <c r="Z62" s="30" t="s">
        <v>68</v>
      </c>
      <c r="AA62" s="30" t="s">
        <v>68</v>
      </c>
      <c r="AB62" s="41" t="s">
        <v>68</v>
      </c>
      <c r="AC62" s="30" t="s">
        <v>68</v>
      </c>
      <c r="AD62" s="30" t="s">
        <v>68</v>
      </c>
      <c r="AE62" s="41" t="s">
        <v>68</v>
      </c>
      <c r="AF62" s="30" t="s">
        <v>68</v>
      </c>
    </row>
    <row r="63" spans="1:32" x14ac:dyDescent="0.2">
      <c r="A63" s="37" t="s">
        <v>1638</v>
      </c>
      <c r="B63" s="38">
        <v>8007</v>
      </c>
      <c r="C63" s="30">
        <v>10</v>
      </c>
      <c r="D63" s="30" t="s">
        <v>413</v>
      </c>
      <c r="E63" s="30" t="s">
        <v>407</v>
      </c>
      <c r="F63" s="31" t="s">
        <v>422</v>
      </c>
      <c r="G63" s="30" t="s">
        <v>28</v>
      </c>
      <c r="H63" s="30">
        <v>15</v>
      </c>
      <c r="I63" s="31" t="s">
        <v>1629</v>
      </c>
      <c r="J63" s="30">
        <v>94200</v>
      </c>
      <c r="K63" s="30" t="s">
        <v>36</v>
      </c>
      <c r="L63" s="31"/>
      <c r="M63" s="31"/>
      <c r="N63" s="31"/>
      <c r="O63" s="31"/>
      <c r="P63" s="31"/>
      <c r="Q63" s="30" t="s">
        <v>68</v>
      </c>
      <c r="R63" s="30" t="s">
        <v>68</v>
      </c>
      <c r="S63" s="30" t="s">
        <v>68</v>
      </c>
      <c r="T63" s="30" t="s">
        <v>68</v>
      </c>
      <c r="U63" s="30" t="s">
        <v>68</v>
      </c>
      <c r="V63" s="30" t="s">
        <v>68</v>
      </c>
      <c r="W63" s="30" t="s">
        <v>68</v>
      </c>
      <c r="X63" s="30" t="s">
        <v>68</v>
      </c>
      <c r="Y63" s="41" t="s">
        <v>68</v>
      </c>
      <c r="Z63" s="30" t="s">
        <v>68</v>
      </c>
      <c r="AA63" s="30" t="s">
        <v>68</v>
      </c>
      <c r="AB63" s="41" t="s">
        <v>68</v>
      </c>
      <c r="AC63" s="30" t="s">
        <v>68</v>
      </c>
      <c r="AD63" s="30" t="s">
        <v>68</v>
      </c>
      <c r="AE63" s="41" t="s">
        <v>68</v>
      </c>
      <c r="AF63" s="30" t="s">
        <v>68</v>
      </c>
    </row>
    <row r="64" spans="1:32" x14ac:dyDescent="0.2">
      <c r="A64" s="37" t="s">
        <v>1639</v>
      </c>
      <c r="B64" s="38">
        <v>8007</v>
      </c>
      <c r="C64" s="30">
        <v>10</v>
      </c>
      <c r="D64" s="30" t="s">
        <v>413</v>
      </c>
      <c r="E64" s="30" t="s">
        <v>407</v>
      </c>
      <c r="F64" s="31" t="s">
        <v>422</v>
      </c>
      <c r="G64" s="30" t="s">
        <v>28</v>
      </c>
      <c r="H64" s="30">
        <v>16</v>
      </c>
      <c r="I64" s="31" t="s">
        <v>1629</v>
      </c>
      <c r="J64" s="30">
        <v>94200</v>
      </c>
      <c r="K64" s="30" t="s">
        <v>36</v>
      </c>
      <c r="L64" s="31"/>
      <c r="M64" s="31"/>
      <c r="N64" s="31"/>
      <c r="O64" s="31"/>
      <c r="P64" s="31"/>
      <c r="Q64" s="30" t="s">
        <v>68</v>
      </c>
      <c r="R64" s="30" t="s">
        <v>68</v>
      </c>
      <c r="S64" s="30" t="s">
        <v>68</v>
      </c>
      <c r="T64" s="30" t="s">
        <v>68</v>
      </c>
      <c r="U64" s="30" t="s">
        <v>68</v>
      </c>
      <c r="V64" s="30" t="s">
        <v>68</v>
      </c>
      <c r="W64" s="30" t="s">
        <v>68</v>
      </c>
      <c r="X64" s="30" t="s">
        <v>68</v>
      </c>
      <c r="Y64" s="41" t="s">
        <v>68</v>
      </c>
      <c r="Z64" s="30" t="s">
        <v>68</v>
      </c>
      <c r="AA64" s="30" t="s">
        <v>68</v>
      </c>
      <c r="AB64" s="41" t="s">
        <v>68</v>
      </c>
      <c r="AC64" s="30" t="s">
        <v>68</v>
      </c>
      <c r="AD64" s="30" t="s">
        <v>68</v>
      </c>
      <c r="AE64" s="41" t="s">
        <v>68</v>
      </c>
      <c r="AF64" s="30" t="s">
        <v>68</v>
      </c>
    </row>
    <row r="65" spans="1:32" x14ac:dyDescent="0.2">
      <c r="A65" s="37" t="s">
        <v>1640</v>
      </c>
      <c r="B65" s="38">
        <v>8007</v>
      </c>
      <c r="C65" s="30">
        <v>10</v>
      </c>
      <c r="D65" s="30" t="s">
        <v>413</v>
      </c>
      <c r="E65" s="30" t="s">
        <v>407</v>
      </c>
      <c r="F65" s="31" t="s">
        <v>422</v>
      </c>
      <c r="G65" s="30" t="s">
        <v>28</v>
      </c>
      <c r="H65" s="30">
        <v>17</v>
      </c>
      <c r="I65" s="31" t="s">
        <v>1641</v>
      </c>
      <c r="J65" s="30">
        <v>94200</v>
      </c>
      <c r="K65" s="30" t="s">
        <v>36</v>
      </c>
      <c r="L65" s="31"/>
      <c r="M65" s="31"/>
      <c r="N65" s="31"/>
      <c r="O65" s="31"/>
      <c r="P65" s="31"/>
      <c r="Q65" s="30" t="s">
        <v>68</v>
      </c>
      <c r="R65" s="30" t="s">
        <v>68</v>
      </c>
      <c r="S65" s="30" t="s">
        <v>68</v>
      </c>
      <c r="T65" s="30" t="s">
        <v>68</v>
      </c>
      <c r="U65" s="30" t="s">
        <v>68</v>
      </c>
      <c r="V65" s="30" t="s">
        <v>68</v>
      </c>
      <c r="W65" s="30" t="s">
        <v>68</v>
      </c>
      <c r="X65" s="30" t="s">
        <v>68</v>
      </c>
      <c r="Y65" s="41" t="s">
        <v>68</v>
      </c>
      <c r="Z65" s="30" t="s">
        <v>68</v>
      </c>
      <c r="AA65" s="30" t="s">
        <v>68</v>
      </c>
      <c r="AB65" s="41" t="s">
        <v>68</v>
      </c>
      <c r="AC65" s="30" t="s">
        <v>68</v>
      </c>
      <c r="AD65" s="30" t="s">
        <v>68</v>
      </c>
      <c r="AE65" s="41" t="s">
        <v>68</v>
      </c>
      <c r="AF65" s="30" t="s">
        <v>68</v>
      </c>
    </row>
    <row r="66" spans="1:32" x14ac:dyDescent="0.2">
      <c r="A66" s="37" t="s">
        <v>1642</v>
      </c>
      <c r="B66" s="38">
        <v>8007</v>
      </c>
      <c r="C66" s="30">
        <v>10</v>
      </c>
      <c r="D66" s="30" t="s">
        <v>413</v>
      </c>
      <c r="E66" s="30" t="s">
        <v>407</v>
      </c>
      <c r="F66" s="31" t="s">
        <v>422</v>
      </c>
      <c r="G66" s="30" t="s">
        <v>28</v>
      </c>
      <c r="H66" s="30">
        <v>18</v>
      </c>
      <c r="I66" s="31" t="s">
        <v>1641</v>
      </c>
      <c r="J66" s="30">
        <v>94200</v>
      </c>
      <c r="K66" s="30" t="s">
        <v>36</v>
      </c>
      <c r="L66" s="31"/>
      <c r="M66" s="31"/>
      <c r="N66" s="31"/>
      <c r="O66" s="31"/>
      <c r="P66" s="31"/>
      <c r="Q66" s="30" t="s">
        <v>68</v>
      </c>
      <c r="R66" s="30" t="s">
        <v>68</v>
      </c>
      <c r="S66" s="30" t="s">
        <v>68</v>
      </c>
      <c r="T66" s="30" t="s">
        <v>68</v>
      </c>
      <c r="U66" s="30" t="s">
        <v>68</v>
      </c>
      <c r="V66" s="30" t="s">
        <v>68</v>
      </c>
      <c r="W66" s="30" t="s">
        <v>68</v>
      </c>
      <c r="X66" s="30" t="s">
        <v>68</v>
      </c>
      <c r="Y66" s="41" t="s">
        <v>68</v>
      </c>
      <c r="Z66" s="30" t="s">
        <v>68</v>
      </c>
      <c r="AA66" s="30" t="s">
        <v>68</v>
      </c>
      <c r="AB66" s="41" t="s">
        <v>68</v>
      </c>
      <c r="AC66" s="30" t="s">
        <v>68</v>
      </c>
      <c r="AD66" s="30" t="s">
        <v>68</v>
      </c>
      <c r="AE66" s="41" t="s">
        <v>68</v>
      </c>
      <c r="AF66" s="30" t="s">
        <v>68</v>
      </c>
    </row>
    <row r="67" spans="1:32" x14ac:dyDescent="0.2">
      <c r="A67" s="37" t="s">
        <v>1643</v>
      </c>
      <c r="B67" s="38">
        <v>8007</v>
      </c>
      <c r="C67" s="30">
        <v>10</v>
      </c>
      <c r="D67" s="30" t="s">
        <v>413</v>
      </c>
      <c r="E67" s="30" t="s">
        <v>407</v>
      </c>
      <c r="F67" s="31" t="s">
        <v>422</v>
      </c>
      <c r="G67" s="30" t="s">
        <v>28</v>
      </c>
      <c r="H67" s="30">
        <v>19</v>
      </c>
      <c r="I67" s="31" t="s">
        <v>1641</v>
      </c>
      <c r="J67" s="30">
        <v>94200</v>
      </c>
      <c r="K67" s="30" t="s">
        <v>36</v>
      </c>
      <c r="L67" s="31"/>
      <c r="M67" s="31"/>
      <c r="N67" s="31"/>
      <c r="O67" s="31"/>
      <c r="P67" s="31"/>
      <c r="Q67" s="30" t="s">
        <v>68</v>
      </c>
      <c r="R67" s="30" t="s">
        <v>68</v>
      </c>
      <c r="S67" s="30" t="s">
        <v>68</v>
      </c>
      <c r="T67" s="30" t="s">
        <v>68</v>
      </c>
      <c r="U67" s="30" t="s">
        <v>68</v>
      </c>
      <c r="V67" s="30" t="s">
        <v>68</v>
      </c>
      <c r="W67" s="30" t="s">
        <v>68</v>
      </c>
      <c r="X67" s="30" t="s">
        <v>68</v>
      </c>
      <c r="Y67" s="41" t="s">
        <v>68</v>
      </c>
      <c r="Z67" s="30" t="s">
        <v>68</v>
      </c>
      <c r="AA67" s="30" t="s">
        <v>68</v>
      </c>
      <c r="AB67" s="41" t="s">
        <v>68</v>
      </c>
      <c r="AC67" s="30" t="s">
        <v>68</v>
      </c>
      <c r="AD67" s="30" t="s">
        <v>68</v>
      </c>
      <c r="AE67" s="41" t="s">
        <v>68</v>
      </c>
      <c r="AF67" s="30" t="s">
        <v>68</v>
      </c>
    </row>
    <row r="68" spans="1:32" x14ac:dyDescent="0.2">
      <c r="A68" s="37" t="s">
        <v>1644</v>
      </c>
      <c r="B68" s="38">
        <v>8007</v>
      </c>
      <c r="C68" s="30">
        <v>10</v>
      </c>
      <c r="D68" s="30" t="s">
        <v>413</v>
      </c>
      <c r="E68" s="30" t="s">
        <v>407</v>
      </c>
      <c r="F68" s="31" t="s">
        <v>422</v>
      </c>
      <c r="G68" s="30" t="s">
        <v>28</v>
      </c>
      <c r="H68" s="30">
        <v>20</v>
      </c>
      <c r="I68" s="31" t="s">
        <v>1641</v>
      </c>
      <c r="J68" s="30">
        <v>94200</v>
      </c>
      <c r="K68" s="30" t="s">
        <v>36</v>
      </c>
      <c r="L68" s="31"/>
      <c r="M68" s="31"/>
      <c r="N68" s="31"/>
      <c r="O68" s="31"/>
      <c r="P68" s="31"/>
      <c r="Q68" s="30" t="s">
        <v>68</v>
      </c>
      <c r="R68" s="30" t="s">
        <v>68</v>
      </c>
      <c r="S68" s="30" t="s">
        <v>68</v>
      </c>
      <c r="T68" s="30" t="s">
        <v>68</v>
      </c>
      <c r="U68" s="30" t="s">
        <v>68</v>
      </c>
      <c r="V68" s="30" t="s">
        <v>68</v>
      </c>
      <c r="W68" s="30" t="s">
        <v>68</v>
      </c>
      <c r="X68" s="30" t="s">
        <v>68</v>
      </c>
      <c r="Y68" s="41" t="s">
        <v>68</v>
      </c>
      <c r="Z68" s="30" t="s">
        <v>68</v>
      </c>
      <c r="AA68" s="30" t="s">
        <v>68</v>
      </c>
      <c r="AB68" s="41" t="s">
        <v>68</v>
      </c>
      <c r="AC68" s="30" t="s">
        <v>68</v>
      </c>
      <c r="AD68" s="30" t="s">
        <v>68</v>
      </c>
      <c r="AE68" s="41" t="s">
        <v>68</v>
      </c>
      <c r="AF68" s="30" t="s">
        <v>68</v>
      </c>
    </row>
    <row r="69" spans="1:32" x14ac:dyDescent="0.2">
      <c r="A69" s="37" t="s">
        <v>1645</v>
      </c>
      <c r="B69" s="38">
        <v>8007</v>
      </c>
      <c r="C69" s="30">
        <v>10</v>
      </c>
      <c r="D69" s="30" t="s">
        <v>413</v>
      </c>
      <c r="E69" s="30" t="s">
        <v>407</v>
      </c>
      <c r="F69" s="31" t="s">
        <v>422</v>
      </c>
      <c r="G69" s="30" t="s">
        <v>28</v>
      </c>
      <c r="H69" s="30">
        <v>21</v>
      </c>
      <c r="I69" s="31" t="s">
        <v>1641</v>
      </c>
      <c r="J69" s="30">
        <v>94200</v>
      </c>
      <c r="K69" s="30" t="s">
        <v>36</v>
      </c>
      <c r="L69" s="31"/>
      <c r="M69" s="31"/>
      <c r="N69" s="31"/>
      <c r="O69" s="31"/>
      <c r="P69" s="31"/>
      <c r="Q69" s="30" t="s">
        <v>68</v>
      </c>
      <c r="R69" s="30" t="s">
        <v>68</v>
      </c>
      <c r="S69" s="30" t="s">
        <v>68</v>
      </c>
      <c r="T69" s="30" t="s">
        <v>68</v>
      </c>
      <c r="U69" s="30" t="s">
        <v>68</v>
      </c>
      <c r="V69" s="30" t="s">
        <v>68</v>
      </c>
      <c r="W69" s="30" t="s">
        <v>68</v>
      </c>
      <c r="X69" s="30" t="s">
        <v>68</v>
      </c>
      <c r="Y69" s="41" t="s">
        <v>68</v>
      </c>
      <c r="Z69" s="30" t="s">
        <v>68</v>
      </c>
      <c r="AA69" s="30" t="s">
        <v>68</v>
      </c>
      <c r="AB69" s="41" t="s">
        <v>68</v>
      </c>
      <c r="AC69" s="30" t="s">
        <v>68</v>
      </c>
      <c r="AD69" s="30" t="s">
        <v>68</v>
      </c>
      <c r="AE69" s="41" t="s">
        <v>68</v>
      </c>
      <c r="AF69" s="30" t="s">
        <v>68</v>
      </c>
    </row>
    <row r="70" spans="1:32" x14ac:dyDescent="0.2">
      <c r="A70" s="37" t="s">
        <v>1646</v>
      </c>
      <c r="B70" s="38">
        <v>8007</v>
      </c>
      <c r="C70" s="30">
        <v>10</v>
      </c>
      <c r="D70" s="30" t="s">
        <v>413</v>
      </c>
      <c r="E70" s="30" t="s">
        <v>407</v>
      </c>
      <c r="F70" s="31" t="s">
        <v>422</v>
      </c>
      <c r="G70" s="30" t="s">
        <v>28</v>
      </c>
      <c r="H70" s="30">
        <v>22</v>
      </c>
      <c r="I70" s="31" t="s">
        <v>1641</v>
      </c>
      <c r="J70" s="30">
        <v>94200</v>
      </c>
      <c r="K70" s="30" t="s">
        <v>36</v>
      </c>
      <c r="L70" s="31"/>
      <c r="M70" s="31"/>
      <c r="N70" s="31"/>
      <c r="O70" s="31"/>
      <c r="P70" s="31"/>
      <c r="Q70" s="30" t="s">
        <v>68</v>
      </c>
      <c r="R70" s="30" t="s">
        <v>68</v>
      </c>
      <c r="S70" s="30" t="s">
        <v>68</v>
      </c>
      <c r="T70" s="30" t="s">
        <v>68</v>
      </c>
      <c r="U70" s="30" t="s">
        <v>68</v>
      </c>
      <c r="V70" s="30" t="s">
        <v>68</v>
      </c>
      <c r="W70" s="30" t="s">
        <v>68</v>
      </c>
      <c r="X70" s="30" t="s">
        <v>68</v>
      </c>
      <c r="Y70" s="41" t="s">
        <v>68</v>
      </c>
      <c r="Z70" s="30" t="s">
        <v>68</v>
      </c>
      <c r="AA70" s="30" t="s">
        <v>68</v>
      </c>
      <c r="AB70" s="41" t="s">
        <v>68</v>
      </c>
      <c r="AC70" s="30" t="s">
        <v>68</v>
      </c>
      <c r="AD70" s="30" t="s">
        <v>68</v>
      </c>
      <c r="AE70" s="41" t="s">
        <v>68</v>
      </c>
      <c r="AF70" s="30" t="s">
        <v>68</v>
      </c>
    </row>
    <row r="71" spans="1:32" x14ac:dyDescent="0.2">
      <c r="A71" s="37" t="s">
        <v>1647</v>
      </c>
      <c r="B71" s="38">
        <v>8007</v>
      </c>
      <c r="C71" s="30">
        <v>10</v>
      </c>
      <c r="D71" s="30" t="s">
        <v>413</v>
      </c>
      <c r="E71" s="30" t="s">
        <v>407</v>
      </c>
      <c r="F71" s="31" t="s">
        <v>422</v>
      </c>
      <c r="G71" s="30" t="s">
        <v>28</v>
      </c>
      <c r="H71" s="30">
        <v>23</v>
      </c>
      <c r="I71" s="31" t="s">
        <v>1641</v>
      </c>
      <c r="J71" s="30">
        <v>94200</v>
      </c>
      <c r="K71" s="30" t="s">
        <v>36</v>
      </c>
      <c r="L71" s="31"/>
      <c r="M71" s="31"/>
      <c r="N71" s="31"/>
      <c r="O71" s="31"/>
      <c r="P71" s="31"/>
      <c r="Q71" s="30" t="s">
        <v>68</v>
      </c>
      <c r="R71" s="30" t="s">
        <v>68</v>
      </c>
      <c r="S71" s="30" t="s">
        <v>68</v>
      </c>
      <c r="T71" s="30" t="s">
        <v>68</v>
      </c>
      <c r="U71" s="30" t="s">
        <v>68</v>
      </c>
      <c r="V71" s="30" t="s">
        <v>68</v>
      </c>
      <c r="W71" s="30" t="s">
        <v>68</v>
      </c>
      <c r="X71" s="30" t="s">
        <v>68</v>
      </c>
      <c r="Y71" s="41" t="s">
        <v>68</v>
      </c>
      <c r="Z71" s="30" t="s">
        <v>68</v>
      </c>
      <c r="AA71" s="30" t="s">
        <v>68</v>
      </c>
      <c r="AB71" s="41" t="s">
        <v>68</v>
      </c>
      <c r="AC71" s="30" t="s">
        <v>68</v>
      </c>
      <c r="AD71" s="30" t="s">
        <v>68</v>
      </c>
      <c r="AE71" s="41" t="s">
        <v>68</v>
      </c>
      <c r="AF71" s="30" t="s">
        <v>68</v>
      </c>
    </row>
    <row r="72" spans="1:32" x14ac:dyDescent="0.2">
      <c r="A72" s="37" t="s">
        <v>1648</v>
      </c>
      <c r="B72" s="38">
        <v>8007</v>
      </c>
      <c r="C72" s="30">
        <v>10</v>
      </c>
      <c r="D72" s="30" t="s">
        <v>413</v>
      </c>
      <c r="E72" s="30" t="s">
        <v>407</v>
      </c>
      <c r="F72" s="31" t="s">
        <v>422</v>
      </c>
      <c r="G72" s="30" t="s">
        <v>28</v>
      </c>
      <c r="H72" s="30">
        <v>24</v>
      </c>
      <c r="I72" s="31" t="s">
        <v>1641</v>
      </c>
      <c r="J72" s="30">
        <v>94200</v>
      </c>
      <c r="K72" s="30" t="s">
        <v>36</v>
      </c>
      <c r="L72" s="31"/>
      <c r="M72" s="31"/>
      <c r="N72" s="31"/>
      <c r="O72" s="31"/>
      <c r="P72" s="31"/>
      <c r="Q72" s="30" t="s">
        <v>68</v>
      </c>
      <c r="R72" s="30" t="s">
        <v>68</v>
      </c>
      <c r="S72" s="30" t="s">
        <v>68</v>
      </c>
      <c r="T72" s="30" t="s">
        <v>68</v>
      </c>
      <c r="U72" s="30" t="s">
        <v>68</v>
      </c>
      <c r="V72" s="30" t="s">
        <v>68</v>
      </c>
      <c r="W72" s="30" t="s">
        <v>68</v>
      </c>
      <c r="X72" s="30" t="s">
        <v>68</v>
      </c>
      <c r="Y72" s="41" t="s">
        <v>68</v>
      </c>
      <c r="Z72" s="30" t="s">
        <v>68</v>
      </c>
      <c r="AA72" s="30" t="s">
        <v>68</v>
      </c>
      <c r="AB72" s="41" t="s">
        <v>68</v>
      </c>
      <c r="AC72" s="30" t="s">
        <v>68</v>
      </c>
      <c r="AD72" s="30" t="s">
        <v>68</v>
      </c>
      <c r="AE72" s="41" t="s">
        <v>68</v>
      </c>
      <c r="AF72" s="30" t="s">
        <v>68</v>
      </c>
    </row>
    <row r="73" spans="1:32" x14ac:dyDescent="0.2">
      <c r="A73" s="37" t="s">
        <v>1649</v>
      </c>
      <c r="B73" s="38">
        <v>8007</v>
      </c>
      <c r="C73" s="30">
        <v>10</v>
      </c>
      <c r="D73" s="30" t="s">
        <v>413</v>
      </c>
      <c r="E73" s="30" t="s">
        <v>407</v>
      </c>
      <c r="F73" s="31" t="s">
        <v>422</v>
      </c>
      <c r="G73" s="30" t="s">
        <v>28</v>
      </c>
      <c r="H73" s="30">
        <v>25</v>
      </c>
      <c r="I73" s="31" t="s">
        <v>1641</v>
      </c>
      <c r="J73" s="30">
        <v>94200</v>
      </c>
      <c r="K73" s="30" t="s">
        <v>36</v>
      </c>
      <c r="L73" s="31"/>
      <c r="M73" s="31"/>
      <c r="N73" s="31"/>
      <c r="O73" s="31"/>
      <c r="P73" s="31"/>
      <c r="Q73" s="30" t="s">
        <v>68</v>
      </c>
      <c r="R73" s="30" t="s">
        <v>68</v>
      </c>
      <c r="S73" s="30" t="s">
        <v>68</v>
      </c>
      <c r="T73" s="30" t="s">
        <v>68</v>
      </c>
      <c r="U73" s="30" t="s">
        <v>68</v>
      </c>
      <c r="V73" s="30" t="s">
        <v>68</v>
      </c>
      <c r="W73" s="30" t="s">
        <v>68</v>
      </c>
      <c r="X73" s="30" t="s">
        <v>68</v>
      </c>
      <c r="Y73" s="41" t="s">
        <v>68</v>
      </c>
      <c r="Z73" s="30" t="s">
        <v>68</v>
      </c>
      <c r="AA73" s="30" t="s">
        <v>68</v>
      </c>
      <c r="AB73" s="41" t="s">
        <v>68</v>
      </c>
      <c r="AC73" s="30" t="s">
        <v>68</v>
      </c>
      <c r="AD73" s="30" t="s">
        <v>68</v>
      </c>
      <c r="AE73" s="41" t="s">
        <v>68</v>
      </c>
      <c r="AF73" s="30" t="s">
        <v>68</v>
      </c>
    </row>
    <row r="74" spans="1:32" x14ac:dyDescent="0.2">
      <c r="A74" s="37" t="s">
        <v>1628</v>
      </c>
      <c r="B74" s="38">
        <v>8007</v>
      </c>
      <c r="C74" s="30">
        <v>10</v>
      </c>
      <c r="D74" s="30" t="s">
        <v>413</v>
      </c>
      <c r="E74" s="30" t="s">
        <v>407</v>
      </c>
      <c r="F74" s="31" t="s">
        <v>422</v>
      </c>
      <c r="G74" s="30" t="s">
        <v>28</v>
      </c>
      <c r="H74" s="30">
        <v>6</v>
      </c>
      <c r="I74" s="31" t="s">
        <v>1629</v>
      </c>
      <c r="J74" s="30">
        <v>94200</v>
      </c>
      <c r="K74" s="30" t="s">
        <v>36</v>
      </c>
      <c r="L74" s="31"/>
      <c r="M74" s="31"/>
      <c r="N74" s="31"/>
      <c r="O74" s="31"/>
      <c r="P74" s="31"/>
      <c r="Q74" s="30" t="s">
        <v>68</v>
      </c>
      <c r="R74" s="30" t="s">
        <v>68</v>
      </c>
      <c r="S74" s="30" t="s">
        <v>68</v>
      </c>
      <c r="T74" s="30" t="s">
        <v>68</v>
      </c>
      <c r="U74" s="30" t="s">
        <v>68</v>
      </c>
      <c r="V74" s="30" t="s">
        <v>68</v>
      </c>
      <c r="W74" s="30" t="s">
        <v>68</v>
      </c>
      <c r="X74" s="30" t="s">
        <v>68</v>
      </c>
      <c r="Y74" s="41" t="s">
        <v>68</v>
      </c>
      <c r="Z74" s="30" t="s">
        <v>68</v>
      </c>
      <c r="AA74" s="30" t="s">
        <v>68</v>
      </c>
      <c r="AB74" s="41" t="s">
        <v>68</v>
      </c>
      <c r="AC74" s="30" t="s">
        <v>68</v>
      </c>
      <c r="AD74" s="30" t="s">
        <v>68</v>
      </c>
      <c r="AE74" s="41" t="s">
        <v>68</v>
      </c>
      <c r="AF74" s="30" t="s">
        <v>68</v>
      </c>
    </row>
    <row r="75" spans="1:32" x14ac:dyDescent="0.2">
      <c r="A75" s="37" t="s">
        <v>1630</v>
      </c>
      <c r="B75" s="38">
        <v>8007</v>
      </c>
      <c r="C75" s="30">
        <v>10</v>
      </c>
      <c r="D75" s="30" t="s">
        <v>413</v>
      </c>
      <c r="E75" s="30" t="s">
        <v>407</v>
      </c>
      <c r="F75" s="31" t="s">
        <v>422</v>
      </c>
      <c r="G75" s="30" t="s">
        <v>28</v>
      </c>
      <c r="H75" s="30">
        <v>7</v>
      </c>
      <c r="I75" s="31" t="s">
        <v>1629</v>
      </c>
      <c r="J75" s="30">
        <v>94200</v>
      </c>
      <c r="K75" s="30" t="s">
        <v>36</v>
      </c>
      <c r="L75" s="31"/>
      <c r="M75" s="31"/>
      <c r="N75" s="31"/>
      <c r="O75" s="31"/>
      <c r="P75" s="31"/>
      <c r="Q75" s="30" t="s">
        <v>68</v>
      </c>
      <c r="R75" s="30" t="s">
        <v>68</v>
      </c>
      <c r="S75" s="30" t="s">
        <v>68</v>
      </c>
      <c r="T75" s="30" t="s">
        <v>68</v>
      </c>
      <c r="U75" s="30" t="s">
        <v>68</v>
      </c>
      <c r="V75" s="30" t="s">
        <v>68</v>
      </c>
      <c r="W75" s="30" t="s">
        <v>68</v>
      </c>
      <c r="X75" s="30" t="s">
        <v>68</v>
      </c>
      <c r="Y75" s="41" t="s">
        <v>68</v>
      </c>
      <c r="Z75" s="30" t="s">
        <v>68</v>
      </c>
      <c r="AA75" s="30" t="s">
        <v>68</v>
      </c>
      <c r="AB75" s="41" t="s">
        <v>68</v>
      </c>
      <c r="AC75" s="30" t="s">
        <v>68</v>
      </c>
      <c r="AD75" s="30" t="s">
        <v>68</v>
      </c>
      <c r="AE75" s="41" t="s">
        <v>68</v>
      </c>
      <c r="AF75" s="30" t="s">
        <v>68</v>
      </c>
    </row>
    <row r="76" spans="1:32" x14ac:dyDescent="0.2">
      <c r="A76" s="37" t="s">
        <v>1631</v>
      </c>
      <c r="B76" s="38">
        <v>8007</v>
      </c>
      <c r="C76" s="30">
        <v>10</v>
      </c>
      <c r="D76" s="30" t="s">
        <v>413</v>
      </c>
      <c r="E76" s="30" t="s">
        <v>407</v>
      </c>
      <c r="F76" s="31" t="s">
        <v>422</v>
      </c>
      <c r="G76" s="30" t="s">
        <v>28</v>
      </c>
      <c r="H76" s="30">
        <v>8</v>
      </c>
      <c r="I76" s="31" t="s">
        <v>1629</v>
      </c>
      <c r="J76" s="30">
        <v>94200</v>
      </c>
      <c r="K76" s="30" t="s">
        <v>36</v>
      </c>
      <c r="L76" s="31"/>
      <c r="M76" s="31"/>
      <c r="N76" s="31"/>
      <c r="O76" s="31"/>
      <c r="P76" s="31"/>
      <c r="Q76" s="30" t="s">
        <v>68</v>
      </c>
      <c r="R76" s="30" t="s">
        <v>68</v>
      </c>
      <c r="S76" s="30" t="s">
        <v>68</v>
      </c>
      <c r="T76" s="30" t="s">
        <v>68</v>
      </c>
      <c r="U76" s="30" t="s">
        <v>68</v>
      </c>
      <c r="V76" s="30" t="s">
        <v>68</v>
      </c>
      <c r="W76" s="30" t="s">
        <v>68</v>
      </c>
      <c r="X76" s="30" t="s">
        <v>68</v>
      </c>
      <c r="Y76" s="41" t="s">
        <v>68</v>
      </c>
      <c r="Z76" s="30" t="s">
        <v>68</v>
      </c>
      <c r="AA76" s="30" t="s">
        <v>68</v>
      </c>
      <c r="AB76" s="41" t="s">
        <v>68</v>
      </c>
      <c r="AC76" s="30" t="s">
        <v>68</v>
      </c>
      <c r="AD76" s="30" t="s">
        <v>68</v>
      </c>
      <c r="AE76" s="41" t="s">
        <v>68</v>
      </c>
      <c r="AF76" s="30" t="s">
        <v>68</v>
      </c>
    </row>
    <row r="77" spans="1:32" x14ac:dyDescent="0.2">
      <c r="A77" s="37" t="s">
        <v>1632</v>
      </c>
      <c r="B77" s="38">
        <v>8007</v>
      </c>
      <c r="C77" s="30">
        <v>10</v>
      </c>
      <c r="D77" s="30" t="s">
        <v>413</v>
      </c>
      <c r="E77" s="30" t="s">
        <v>407</v>
      </c>
      <c r="F77" s="31" t="s">
        <v>422</v>
      </c>
      <c r="G77" s="30" t="s">
        <v>28</v>
      </c>
      <c r="H77" s="30">
        <v>9</v>
      </c>
      <c r="I77" s="31" t="s">
        <v>1629</v>
      </c>
      <c r="J77" s="30">
        <v>94200</v>
      </c>
      <c r="K77" s="30" t="s">
        <v>36</v>
      </c>
      <c r="L77" s="31"/>
      <c r="M77" s="31"/>
      <c r="N77" s="31"/>
      <c r="O77" s="31"/>
      <c r="P77" s="31"/>
      <c r="Q77" s="30" t="s">
        <v>68</v>
      </c>
      <c r="R77" s="30" t="s">
        <v>68</v>
      </c>
      <c r="S77" s="30" t="s">
        <v>68</v>
      </c>
      <c r="T77" s="30" t="s">
        <v>68</v>
      </c>
      <c r="U77" s="30" t="s">
        <v>68</v>
      </c>
      <c r="V77" s="30" t="s">
        <v>68</v>
      </c>
      <c r="W77" s="30" t="s">
        <v>68</v>
      </c>
      <c r="X77" s="30" t="s">
        <v>68</v>
      </c>
      <c r="Y77" s="41" t="s">
        <v>68</v>
      </c>
      <c r="Z77" s="30" t="s">
        <v>68</v>
      </c>
      <c r="AA77" s="30" t="s">
        <v>68</v>
      </c>
      <c r="AB77" s="41" t="s">
        <v>68</v>
      </c>
      <c r="AC77" s="30" t="s">
        <v>68</v>
      </c>
      <c r="AD77" s="30" t="s">
        <v>68</v>
      </c>
      <c r="AE77" s="41" t="s">
        <v>68</v>
      </c>
      <c r="AF77" s="30" t="s">
        <v>68</v>
      </c>
    </row>
    <row r="78" spans="1:32" ht="25.5" x14ac:dyDescent="0.2">
      <c r="A78" s="37" t="s">
        <v>1295</v>
      </c>
      <c r="B78" s="38">
        <v>8008</v>
      </c>
      <c r="C78" s="30">
        <v>8</v>
      </c>
      <c r="D78" s="30" t="s">
        <v>403</v>
      </c>
      <c r="E78" s="30" t="s">
        <v>404</v>
      </c>
      <c r="F78" s="31" t="s">
        <v>423</v>
      </c>
      <c r="G78" s="30" t="s">
        <v>28</v>
      </c>
      <c r="H78" s="30">
        <v>11</v>
      </c>
      <c r="I78" s="31" t="s">
        <v>1296</v>
      </c>
      <c r="J78" s="30">
        <v>75020</v>
      </c>
      <c r="K78" s="30" t="s">
        <v>29</v>
      </c>
      <c r="L78" s="31"/>
      <c r="M78" s="31"/>
      <c r="N78" s="31"/>
      <c r="O78" s="31"/>
      <c r="P78" s="31"/>
      <c r="Q78" s="30" t="s">
        <v>1897</v>
      </c>
      <c r="R78" s="30" t="s">
        <v>84</v>
      </c>
      <c r="S78" s="30" t="s">
        <v>81</v>
      </c>
      <c r="T78" s="30" t="s">
        <v>81</v>
      </c>
      <c r="U78" s="30" t="s">
        <v>402</v>
      </c>
      <c r="V78" s="30" t="s">
        <v>68</v>
      </c>
      <c r="W78" s="30" t="s">
        <v>81</v>
      </c>
      <c r="X78" s="30" t="s">
        <v>402</v>
      </c>
      <c r="Y78" s="41" t="s">
        <v>402</v>
      </c>
      <c r="Z78" s="30" t="s">
        <v>1901</v>
      </c>
      <c r="AA78" s="30" t="s">
        <v>402</v>
      </c>
      <c r="AB78" s="41" t="s">
        <v>402</v>
      </c>
      <c r="AC78" s="30" t="s">
        <v>402</v>
      </c>
      <c r="AD78" s="30" t="s">
        <v>402</v>
      </c>
      <c r="AE78" s="41" t="s">
        <v>68</v>
      </c>
      <c r="AF78" s="30" t="s">
        <v>68</v>
      </c>
    </row>
    <row r="79" spans="1:32" ht="25.5" x14ac:dyDescent="0.2">
      <c r="A79" s="37" t="s">
        <v>1297</v>
      </c>
      <c r="B79" s="38">
        <v>8008</v>
      </c>
      <c r="C79" s="30">
        <v>8</v>
      </c>
      <c r="D79" s="30" t="s">
        <v>403</v>
      </c>
      <c r="E79" s="30" t="s">
        <v>404</v>
      </c>
      <c r="F79" s="31" t="s">
        <v>423</v>
      </c>
      <c r="G79" s="30" t="s">
        <v>28</v>
      </c>
      <c r="H79" s="30">
        <v>21</v>
      </c>
      <c r="I79" s="31" t="s">
        <v>1298</v>
      </c>
      <c r="J79" s="30">
        <v>75020</v>
      </c>
      <c r="K79" s="30" t="s">
        <v>29</v>
      </c>
      <c r="L79" s="31"/>
      <c r="M79" s="31"/>
      <c r="N79" s="31"/>
      <c r="O79" s="31"/>
      <c r="P79" s="31"/>
      <c r="Q79" s="30" t="s">
        <v>1895</v>
      </c>
      <c r="R79" s="30" t="s">
        <v>84</v>
      </c>
      <c r="S79" s="30" t="s">
        <v>81</v>
      </c>
      <c r="T79" s="30" t="s">
        <v>81</v>
      </c>
      <c r="U79" s="30" t="s">
        <v>402</v>
      </c>
      <c r="V79" s="30" t="s">
        <v>68</v>
      </c>
      <c r="W79" s="30" t="s">
        <v>81</v>
      </c>
      <c r="X79" s="30" t="s">
        <v>402</v>
      </c>
      <c r="Y79" s="41" t="s">
        <v>402</v>
      </c>
      <c r="Z79" s="30" t="s">
        <v>1901</v>
      </c>
      <c r="AA79" s="30" t="s">
        <v>402</v>
      </c>
      <c r="AB79" s="41" t="s">
        <v>1900</v>
      </c>
      <c r="AC79" s="30" t="s">
        <v>1900</v>
      </c>
      <c r="AD79" s="30" t="s">
        <v>1900</v>
      </c>
      <c r="AE79" s="41" t="s">
        <v>68</v>
      </c>
      <c r="AF79" s="30" t="s">
        <v>68</v>
      </c>
    </row>
    <row r="80" spans="1:32" ht="25.5" x14ac:dyDescent="0.2">
      <c r="A80" s="37" t="s">
        <v>1299</v>
      </c>
      <c r="B80" s="38">
        <v>8008</v>
      </c>
      <c r="C80" s="30">
        <v>8</v>
      </c>
      <c r="D80" s="30" t="s">
        <v>403</v>
      </c>
      <c r="E80" s="30" t="s">
        <v>404</v>
      </c>
      <c r="F80" s="31" t="s">
        <v>423</v>
      </c>
      <c r="G80" s="30" t="s">
        <v>28</v>
      </c>
      <c r="H80" s="30">
        <v>31</v>
      </c>
      <c r="I80" s="31" t="s">
        <v>1300</v>
      </c>
      <c r="J80" s="30">
        <v>75020</v>
      </c>
      <c r="K80" s="30" t="s">
        <v>29</v>
      </c>
      <c r="L80" s="31"/>
      <c r="M80" s="31"/>
      <c r="N80" s="31"/>
      <c r="O80" s="31"/>
      <c r="P80" s="31"/>
      <c r="Q80" s="30" t="s">
        <v>1895</v>
      </c>
      <c r="R80" s="30" t="s">
        <v>84</v>
      </c>
      <c r="S80" s="30" t="s">
        <v>81</v>
      </c>
      <c r="T80" s="30" t="s">
        <v>81</v>
      </c>
      <c r="U80" s="30" t="s">
        <v>402</v>
      </c>
      <c r="V80" s="30" t="s">
        <v>68</v>
      </c>
      <c r="W80" s="30" t="s">
        <v>81</v>
      </c>
      <c r="X80" s="30" t="s">
        <v>402</v>
      </c>
      <c r="Y80" s="41" t="s">
        <v>402</v>
      </c>
      <c r="Z80" s="30" t="s">
        <v>1901</v>
      </c>
      <c r="AA80" s="30" t="s">
        <v>402</v>
      </c>
      <c r="AB80" s="41" t="s">
        <v>1900</v>
      </c>
      <c r="AC80" s="30" t="s">
        <v>1900</v>
      </c>
      <c r="AD80" s="30" t="s">
        <v>1900</v>
      </c>
      <c r="AE80" s="41" t="s">
        <v>68</v>
      </c>
      <c r="AF80" s="30" t="s">
        <v>68</v>
      </c>
    </row>
    <row r="81" spans="1:32" ht="25.5" x14ac:dyDescent="0.2">
      <c r="A81" s="37" t="s">
        <v>1301</v>
      </c>
      <c r="B81" s="38">
        <v>8008</v>
      </c>
      <c r="C81" s="30">
        <v>8</v>
      </c>
      <c r="D81" s="30" t="s">
        <v>403</v>
      </c>
      <c r="E81" s="30" t="s">
        <v>404</v>
      </c>
      <c r="F81" s="31" t="s">
        <v>423</v>
      </c>
      <c r="G81" s="30" t="s">
        <v>28</v>
      </c>
      <c r="H81" s="30">
        <v>41</v>
      </c>
      <c r="I81" s="31" t="s">
        <v>1302</v>
      </c>
      <c r="J81" s="30">
        <v>75020</v>
      </c>
      <c r="K81" s="30" t="s">
        <v>29</v>
      </c>
      <c r="L81" s="31"/>
      <c r="M81" s="31"/>
      <c r="N81" s="31"/>
      <c r="O81" s="31"/>
      <c r="P81" s="31"/>
      <c r="Q81" s="30" t="s">
        <v>1895</v>
      </c>
      <c r="R81" s="30" t="s">
        <v>84</v>
      </c>
      <c r="S81" s="30" t="s">
        <v>81</v>
      </c>
      <c r="T81" s="30" t="s">
        <v>81</v>
      </c>
      <c r="U81" s="30" t="s">
        <v>402</v>
      </c>
      <c r="V81" s="30" t="s">
        <v>68</v>
      </c>
      <c r="W81" s="30" t="s">
        <v>81</v>
      </c>
      <c r="X81" s="30" t="s">
        <v>402</v>
      </c>
      <c r="Y81" s="41" t="s">
        <v>1900</v>
      </c>
      <c r="Z81" s="30" t="s">
        <v>1901</v>
      </c>
      <c r="AA81" s="30" t="s">
        <v>1900</v>
      </c>
      <c r="AB81" s="41" t="s">
        <v>1900</v>
      </c>
      <c r="AC81" s="30" t="s">
        <v>1900</v>
      </c>
      <c r="AD81" s="30" t="s">
        <v>1900</v>
      </c>
      <c r="AE81" s="41" t="s">
        <v>68</v>
      </c>
      <c r="AF81" s="30" t="s">
        <v>68</v>
      </c>
    </row>
    <row r="82" spans="1:32" ht="25.5" x14ac:dyDescent="0.2">
      <c r="A82" s="37" t="s">
        <v>1303</v>
      </c>
      <c r="B82" s="38">
        <v>8008</v>
      </c>
      <c r="C82" s="30">
        <v>8</v>
      </c>
      <c r="D82" s="30" t="s">
        <v>403</v>
      </c>
      <c r="E82" s="30" t="s">
        <v>404</v>
      </c>
      <c r="F82" s="31" t="s">
        <v>423</v>
      </c>
      <c r="G82" s="30" t="s">
        <v>28</v>
      </c>
      <c r="H82" s="30">
        <v>42</v>
      </c>
      <c r="I82" s="31" t="s">
        <v>1302</v>
      </c>
      <c r="J82" s="30">
        <v>75020</v>
      </c>
      <c r="K82" s="30" t="s">
        <v>29</v>
      </c>
      <c r="L82" s="31"/>
      <c r="M82" s="31"/>
      <c r="N82" s="31"/>
      <c r="O82" s="31"/>
      <c r="P82" s="31"/>
      <c r="Q82" s="30" t="s">
        <v>1895</v>
      </c>
      <c r="R82" s="30" t="s">
        <v>84</v>
      </c>
      <c r="S82" s="30" t="s">
        <v>81</v>
      </c>
      <c r="T82" s="30" t="s">
        <v>81</v>
      </c>
      <c r="U82" s="30" t="s">
        <v>402</v>
      </c>
      <c r="V82" s="30" t="s">
        <v>68</v>
      </c>
      <c r="W82" s="30" t="s">
        <v>81</v>
      </c>
      <c r="X82" s="30" t="s">
        <v>402</v>
      </c>
      <c r="Y82" s="41" t="s">
        <v>1900</v>
      </c>
      <c r="Z82" s="30" t="s">
        <v>1901</v>
      </c>
      <c r="AA82" s="30" t="s">
        <v>1900</v>
      </c>
      <c r="AB82" s="41" t="s">
        <v>1900</v>
      </c>
      <c r="AC82" s="30" t="s">
        <v>1900</v>
      </c>
      <c r="AD82" s="30" t="s">
        <v>1900</v>
      </c>
      <c r="AE82" s="41" t="s">
        <v>68</v>
      </c>
      <c r="AF82" s="30" t="s">
        <v>68</v>
      </c>
    </row>
    <row r="83" spans="1:32" ht="25.5" x14ac:dyDescent="0.2">
      <c r="A83" s="37" t="s">
        <v>1304</v>
      </c>
      <c r="B83" s="38">
        <v>8008</v>
      </c>
      <c r="C83" s="30">
        <v>8</v>
      </c>
      <c r="D83" s="30" t="s">
        <v>403</v>
      </c>
      <c r="E83" s="30" t="s">
        <v>404</v>
      </c>
      <c r="F83" s="31" t="s">
        <v>423</v>
      </c>
      <c r="G83" s="30" t="s">
        <v>28</v>
      </c>
      <c r="H83" s="30">
        <v>51</v>
      </c>
      <c r="I83" s="31" t="s">
        <v>1305</v>
      </c>
      <c r="J83" s="30">
        <v>75020</v>
      </c>
      <c r="K83" s="30" t="s">
        <v>29</v>
      </c>
      <c r="L83" s="31"/>
      <c r="M83" s="31"/>
      <c r="N83" s="31"/>
      <c r="O83" s="31"/>
      <c r="P83" s="31"/>
      <c r="Q83" s="30" t="s">
        <v>1895</v>
      </c>
      <c r="R83" s="30" t="s">
        <v>84</v>
      </c>
      <c r="S83" s="30" t="s">
        <v>81</v>
      </c>
      <c r="T83" s="30" t="s">
        <v>81</v>
      </c>
      <c r="U83" s="30" t="s">
        <v>402</v>
      </c>
      <c r="V83" s="30" t="s">
        <v>68</v>
      </c>
      <c r="W83" s="30" t="s">
        <v>81</v>
      </c>
      <c r="X83" s="30" t="s">
        <v>402</v>
      </c>
      <c r="Y83" s="41" t="s">
        <v>1900</v>
      </c>
      <c r="Z83" s="30" t="s">
        <v>1901</v>
      </c>
      <c r="AA83" s="30" t="s">
        <v>1900</v>
      </c>
      <c r="AB83" s="41" t="s">
        <v>1900</v>
      </c>
      <c r="AC83" s="30" t="s">
        <v>1900</v>
      </c>
      <c r="AD83" s="30" t="s">
        <v>1900</v>
      </c>
      <c r="AE83" s="41" t="s">
        <v>68</v>
      </c>
      <c r="AF83" s="30" t="s">
        <v>68</v>
      </c>
    </row>
    <row r="84" spans="1:32" ht="25.5" x14ac:dyDescent="0.2">
      <c r="A84" s="37" t="s">
        <v>1306</v>
      </c>
      <c r="B84" s="38">
        <v>8008</v>
      </c>
      <c r="C84" s="30">
        <v>8</v>
      </c>
      <c r="D84" s="30" t="s">
        <v>403</v>
      </c>
      <c r="E84" s="30" t="s">
        <v>404</v>
      </c>
      <c r="F84" s="31" t="s">
        <v>423</v>
      </c>
      <c r="G84" s="30" t="s">
        <v>28</v>
      </c>
      <c r="H84" s="30">
        <v>61</v>
      </c>
      <c r="I84" s="31" t="s">
        <v>1307</v>
      </c>
      <c r="J84" s="30">
        <v>75020</v>
      </c>
      <c r="K84" s="30" t="s">
        <v>29</v>
      </c>
      <c r="L84" s="31"/>
      <c r="M84" s="31"/>
      <c r="N84" s="31"/>
      <c r="O84" s="31"/>
      <c r="P84" s="31"/>
      <c r="Q84" s="30" t="s">
        <v>1895</v>
      </c>
      <c r="R84" s="30" t="s">
        <v>84</v>
      </c>
      <c r="S84" s="30" t="s">
        <v>81</v>
      </c>
      <c r="T84" s="30" t="s">
        <v>81</v>
      </c>
      <c r="U84" s="30" t="s">
        <v>402</v>
      </c>
      <c r="V84" s="30" t="s">
        <v>68</v>
      </c>
      <c r="W84" s="30" t="s">
        <v>81</v>
      </c>
      <c r="X84" s="30" t="s">
        <v>402</v>
      </c>
      <c r="Y84" s="41" t="s">
        <v>1900</v>
      </c>
      <c r="Z84" s="30" t="s">
        <v>1901</v>
      </c>
      <c r="AA84" s="30" t="s">
        <v>1900</v>
      </c>
      <c r="AB84" s="41" t="s">
        <v>1900</v>
      </c>
      <c r="AC84" s="30" t="s">
        <v>1900</v>
      </c>
      <c r="AD84" s="30" t="s">
        <v>1900</v>
      </c>
      <c r="AE84" s="41" t="s">
        <v>68</v>
      </c>
      <c r="AF84" s="30" t="s">
        <v>68</v>
      </c>
    </row>
    <row r="85" spans="1:32" x14ac:dyDescent="0.2">
      <c r="A85" s="37" t="s">
        <v>1650</v>
      </c>
      <c r="B85" s="38">
        <v>8009</v>
      </c>
      <c r="C85" s="30">
        <v>10</v>
      </c>
      <c r="D85" s="30" t="s">
        <v>413</v>
      </c>
      <c r="E85" s="30" t="s">
        <v>407</v>
      </c>
      <c r="F85" s="31" t="s">
        <v>38</v>
      </c>
      <c r="G85" s="30" t="s">
        <v>28</v>
      </c>
      <c r="H85" s="30">
        <v>1</v>
      </c>
      <c r="I85" s="31" t="s">
        <v>1651</v>
      </c>
      <c r="J85" s="30">
        <v>91200</v>
      </c>
      <c r="K85" s="30" t="s">
        <v>37</v>
      </c>
      <c r="L85" s="31"/>
      <c r="M85" s="31"/>
      <c r="N85" s="31"/>
      <c r="O85" s="31"/>
      <c r="P85" s="31"/>
      <c r="Q85" s="30" t="s">
        <v>68</v>
      </c>
      <c r="R85" s="30" t="s">
        <v>68</v>
      </c>
      <c r="S85" s="30" t="s">
        <v>68</v>
      </c>
      <c r="T85" s="30" t="s">
        <v>68</v>
      </c>
      <c r="U85" s="30" t="s">
        <v>68</v>
      </c>
      <c r="V85" s="30" t="s">
        <v>68</v>
      </c>
      <c r="W85" s="30" t="s">
        <v>68</v>
      </c>
      <c r="X85" s="30" t="s">
        <v>68</v>
      </c>
      <c r="Y85" s="41" t="s">
        <v>68</v>
      </c>
      <c r="Z85" s="30" t="s">
        <v>68</v>
      </c>
      <c r="AA85" s="30" t="s">
        <v>68</v>
      </c>
      <c r="AB85" s="41" t="s">
        <v>68</v>
      </c>
      <c r="AC85" s="30" t="s">
        <v>68</v>
      </c>
      <c r="AD85" s="30" t="s">
        <v>68</v>
      </c>
      <c r="AE85" s="41" t="s">
        <v>68</v>
      </c>
      <c r="AF85" s="30" t="s">
        <v>68</v>
      </c>
    </row>
    <row r="86" spans="1:32" x14ac:dyDescent="0.2">
      <c r="A86" s="37" t="s">
        <v>1668</v>
      </c>
      <c r="B86" s="38">
        <v>8009</v>
      </c>
      <c r="C86" s="30">
        <v>10</v>
      </c>
      <c r="D86" s="30" t="s">
        <v>413</v>
      </c>
      <c r="E86" s="30" t="s">
        <v>407</v>
      </c>
      <c r="F86" s="31" t="s">
        <v>38</v>
      </c>
      <c r="G86" s="30" t="s">
        <v>28</v>
      </c>
      <c r="H86" s="30">
        <v>10</v>
      </c>
      <c r="I86" s="31" t="s">
        <v>1669</v>
      </c>
      <c r="J86" s="30">
        <v>91200</v>
      </c>
      <c r="K86" s="30" t="s">
        <v>37</v>
      </c>
      <c r="L86" s="31"/>
      <c r="M86" s="31"/>
      <c r="N86" s="31"/>
      <c r="O86" s="31"/>
      <c r="P86" s="31"/>
      <c r="Q86" s="30" t="s">
        <v>68</v>
      </c>
      <c r="R86" s="30" t="s">
        <v>68</v>
      </c>
      <c r="S86" s="30" t="s">
        <v>68</v>
      </c>
      <c r="T86" s="30" t="s">
        <v>68</v>
      </c>
      <c r="U86" s="30" t="s">
        <v>68</v>
      </c>
      <c r="V86" s="30" t="s">
        <v>68</v>
      </c>
      <c r="W86" s="30" t="s">
        <v>68</v>
      </c>
      <c r="X86" s="30" t="s">
        <v>68</v>
      </c>
      <c r="Y86" s="41" t="s">
        <v>68</v>
      </c>
      <c r="Z86" s="30" t="s">
        <v>68</v>
      </c>
      <c r="AA86" s="30" t="s">
        <v>68</v>
      </c>
      <c r="AB86" s="41" t="s">
        <v>68</v>
      </c>
      <c r="AC86" s="30" t="s">
        <v>68</v>
      </c>
      <c r="AD86" s="30" t="s">
        <v>68</v>
      </c>
      <c r="AE86" s="41" t="s">
        <v>68</v>
      </c>
      <c r="AF86" s="30" t="s">
        <v>68</v>
      </c>
    </row>
    <row r="87" spans="1:32" x14ac:dyDescent="0.2">
      <c r="A87" s="37" t="s">
        <v>1670</v>
      </c>
      <c r="B87" s="38">
        <v>8009</v>
      </c>
      <c r="C87" s="30">
        <v>10</v>
      </c>
      <c r="D87" s="30" t="s">
        <v>413</v>
      </c>
      <c r="E87" s="30" t="s">
        <v>407</v>
      </c>
      <c r="F87" s="31" t="s">
        <v>38</v>
      </c>
      <c r="G87" s="30" t="s">
        <v>28</v>
      </c>
      <c r="H87" s="30">
        <v>11</v>
      </c>
      <c r="I87" s="31" t="s">
        <v>1671</v>
      </c>
      <c r="J87" s="30">
        <v>91200</v>
      </c>
      <c r="K87" s="30" t="s">
        <v>37</v>
      </c>
      <c r="L87" s="31"/>
      <c r="M87" s="31"/>
      <c r="N87" s="31"/>
      <c r="O87" s="31"/>
      <c r="P87" s="31"/>
      <c r="Q87" s="30" t="s">
        <v>68</v>
      </c>
      <c r="R87" s="30" t="s">
        <v>68</v>
      </c>
      <c r="S87" s="30" t="s">
        <v>68</v>
      </c>
      <c r="T87" s="30" t="s">
        <v>68</v>
      </c>
      <c r="U87" s="30" t="s">
        <v>68</v>
      </c>
      <c r="V87" s="30" t="s">
        <v>68</v>
      </c>
      <c r="W87" s="30" t="s">
        <v>68</v>
      </c>
      <c r="X87" s="30" t="s">
        <v>68</v>
      </c>
      <c r="Y87" s="41" t="s">
        <v>68</v>
      </c>
      <c r="Z87" s="30" t="s">
        <v>68</v>
      </c>
      <c r="AA87" s="30" t="s">
        <v>68</v>
      </c>
      <c r="AB87" s="41" t="s">
        <v>68</v>
      </c>
      <c r="AC87" s="30" t="s">
        <v>68</v>
      </c>
      <c r="AD87" s="30" t="s">
        <v>68</v>
      </c>
      <c r="AE87" s="41" t="s">
        <v>68</v>
      </c>
      <c r="AF87" s="30" t="s">
        <v>68</v>
      </c>
    </row>
    <row r="88" spans="1:32" x14ac:dyDescent="0.2">
      <c r="A88" s="37" t="s">
        <v>1672</v>
      </c>
      <c r="B88" s="38">
        <v>8009</v>
      </c>
      <c r="C88" s="30">
        <v>10</v>
      </c>
      <c r="D88" s="30" t="s">
        <v>413</v>
      </c>
      <c r="E88" s="30" t="s">
        <v>407</v>
      </c>
      <c r="F88" s="31" t="s">
        <v>38</v>
      </c>
      <c r="G88" s="30" t="s">
        <v>28</v>
      </c>
      <c r="H88" s="30">
        <v>12</v>
      </c>
      <c r="I88" s="31" t="s">
        <v>1673</v>
      </c>
      <c r="J88" s="30">
        <v>91200</v>
      </c>
      <c r="K88" s="30" t="s">
        <v>37</v>
      </c>
      <c r="L88" s="31"/>
      <c r="M88" s="31"/>
      <c r="N88" s="31"/>
      <c r="O88" s="31"/>
      <c r="P88" s="31"/>
      <c r="Q88" s="30" t="s">
        <v>68</v>
      </c>
      <c r="R88" s="30" t="s">
        <v>68</v>
      </c>
      <c r="S88" s="30" t="s">
        <v>68</v>
      </c>
      <c r="T88" s="30" t="s">
        <v>68</v>
      </c>
      <c r="U88" s="30" t="s">
        <v>68</v>
      </c>
      <c r="V88" s="30" t="s">
        <v>68</v>
      </c>
      <c r="W88" s="30" t="s">
        <v>68</v>
      </c>
      <c r="X88" s="30" t="s">
        <v>68</v>
      </c>
      <c r="Y88" s="41" t="s">
        <v>68</v>
      </c>
      <c r="Z88" s="30" t="s">
        <v>68</v>
      </c>
      <c r="AA88" s="30" t="s">
        <v>68</v>
      </c>
      <c r="AB88" s="41" t="s">
        <v>68</v>
      </c>
      <c r="AC88" s="30" t="s">
        <v>68</v>
      </c>
      <c r="AD88" s="30" t="s">
        <v>68</v>
      </c>
      <c r="AE88" s="41" t="s">
        <v>68</v>
      </c>
      <c r="AF88" s="30" t="s">
        <v>68</v>
      </c>
    </row>
    <row r="89" spans="1:32" x14ac:dyDescent="0.2">
      <c r="A89" s="37" t="s">
        <v>1674</v>
      </c>
      <c r="B89" s="38">
        <v>8009</v>
      </c>
      <c r="C89" s="30">
        <v>10</v>
      </c>
      <c r="D89" s="30" t="s">
        <v>413</v>
      </c>
      <c r="E89" s="30" t="s">
        <v>407</v>
      </c>
      <c r="F89" s="31" t="s">
        <v>38</v>
      </c>
      <c r="G89" s="30" t="s">
        <v>28</v>
      </c>
      <c r="H89" s="30">
        <v>13</v>
      </c>
      <c r="I89" s="31" t="s">
        <v>1675</v>
      </c>
      <c r="J89" s="30">
        <v>91200</v>
      </c>
      <c r="K89" s="30" t="s">
        <v>37</v>
      </c>
      <c r="L89" s="31"/>
      <c r="M89" s="31"/>
      <c r="N89" s="31"/>
      <c r="O89" s="31"/>
      <c r="P89" s="31"/>
      <c r="Q89" s="30" t="s">
        <v>68</v>
      </c>
      <c r="R89" s="30" t="s">
        <v>68</v>
      </c>
      <c r="S89" s="30" t="s">
        <v>68</v>
      </c>
      <c r="T89" s="30" t="s">
        <v>68</v>
      </c>
      <c r="U89" s="30" t="s">
        <v>68</v>
      </c>
      <c r="V89" s="30" t="s">
        <v>68</v>
      </c>
      <c r="W89" s="30" t="s">
        <v>68</v>
      </c>
      <c r="X89" s="30" t="s">
        <v>68</v>
      </c>
      <c r="Y89" s="41" t="s">
        <v>68</v>
      </c>
      <c r="Z89" s="30" t="s">
        <v>68</v>
      </c>
      <c r="AA89" s="30" t="s">
        <v>68</v>
      </c>
      <c r="AB89" s="41" t="s">
        <v>68</v>
      </c>
      <c r="AC89" s="30" t="s">
        <v>68</v>
      </c>
      <c r="AD89" s="30" t="s">
        <v>68</v>
      </c>
      <c r="AE89" s="41" t="s">
        <v>68</v>
      </c>
      <c r="AF89" s="30" t="s">
        <v>68</v>
      </c>
    </row>
    <row r="90" spans="1:32" x14ac:dyDescent="0.2">
      <c r="A90" s="37" t="s">
        <v>1676</v>
      </c>
      <c r="B90" s="38">
        <v>8009</v>
      </c>
      <c r="C90" s="30">
        <v>10</v>
      </c>
      <c r="D90" s="30" t="s">
        <v>413</v>
      </c>
      <c r="E90" s="30" t="s">
        <v>407</v>
      </c>
      <c r="F90" s="31" t="s">
        <v>38</v>
      </c>
      <c r="G90" s="30" t="s">
        <v>28</v>
      </c>
      <c r="H90" s="30">
        <v>14</v>
      </c>
      <c r="I90" s="31" t="s">
        <v>1677</v>
      </c>
      <c r="J90" s="30">
        <v>91200</v>
      </c>
      <c r="K90" s="30" t="s">
        <v>37</v>
      </c>
      <c r="L90" s="31"/>
      <c r="M90" s="31"/>
      <c r="N90" s="31"/>
      <c r="O90" s="31"/>
      <c r="P90" s="31"/>
      <c r="Q90" s="30" t="s">
        <v>68</v>
      </c>
      <c r="R90" s="30" t="s">
        <v>68</v>
      </c>
      <c r="S90" s="30" t="s">
        <v>68</v>
      </c>
      <c r="T90" s="30" t="s">
        <v>68</v>
      </c>
      <c r="U90" s="30" t="s">
        <v>68</v>
      </c>
      <c r="V90" s="30" t="s">
        <v>68</v>
      </c>
      <c r="W90" s="30" t="s">
        <v>68</v>
      </c>
      <c r="X90" s="30" t="s">
        <v>68</v>
      </c>
      <c r="Y90" s="41" t="s">
        <v>68</v>
      </c>
      <c r="Z90" s="30" t="s">
        <v>68</v>
      </c>
      <c r="AA90" s="30" t="s">
        <v>68</v>
      </c>
      <c r="AB90" s="41" t="s">
        <v>68</v>
      </c>
      <c r="AC90" s="30" t="s">
        <v>68</v>
      </c>
      <c r="AD90" s="30" t="s">
        <v>68</v>
      </c>
      <c r="AE90" s="41" t="s">
        <v>68</v>
      </c>
      <c r="AF90" s="30" t="s">
        <v>68</v>
      </c>
    </row>
    <row r="91" spans="1:32" x14ac:dyDescent="0.2">
      <c r="A91" s="37" t="s">
        <v>1678</v>
      </c>
      <c r="B91" s="38">
        <v>8009</v>
      </c>
      <c r="C91" s="30">
        <v>10</v>
      </c>
      <c r="D91" s="30" t="s">
        <v>413</v>
      </c>
      <c r="E91" s="30" t="s">
        <v>407</v>
      </c>
      <c r="F91" s="31" t="s">
        <v>38</v>
      </c>
      <c r="G91" s="30" t="s">
        <v>28</v>
      </c>
      <c r="H91" s="30">
        <v>15</v>
      </c>
      <c r="I91" s="31" t="s">
        <v>1679</v>
      </c>
      <c r="J91" s="30">
        <v>91200</v>
      </c>
      <c r="K91" s="30" t="s">
        <v>37</v>
      </c>
      <c r="L91" s="31"/>
      <c r="M91" s="31"/>
      <c r="N91" s="31"/>
      <c r="O91" s="31"/>
      <c r="P91" s="31"/>
      <c r="Q91" s="30" t="s">
        <v>68</v>
      </c>
      <c r="R91" s="30" t="s">
        <v>68</v>
      </c>
      <c r="S91" s="30" t="s">
        <v>68</v>
      </c>
      <c r="T91" s="30" t="s">
        <v>68</v>
      </c>
      <c r="U91" s="30" t="s">
        <v>68</v>
      </c>
      <c r="V91" s="30" t="s">
        <v>68</v>
      </c>
      <c r="W91" s="30" t="s">
        <v>68</v>
      </c>
      <c r="X91" s="30" t="s">
        <v>68</v>
      </c>
      <c r="Y91" s="41" t="s">
        <v>68</v>
      </c>
      <c r="Z91" s="30" t="s">
        <v>68</v>
      </c>
      <c r="AA91" s="30" t="s">
        <v>68</v>
      </c>
      <c r="AB91" s="41" t="s">
        <v>68</v>
      </c>
      <c r="AC91" s="30" t="s">
        <v>68</v>
      </c>
      <c r="AD91" s="30" t="s">
        <v>68</v>
      </c>
      <c r="AE91" s="41" t="s">
        <v>68</v>
      </c>
      <c r="AF91" s="30" t="s">
        <v>68</v>
      </c>
    </row>
    <row r="92" spans="1:32" x14ac:dyDescent="0.2">
      <c r="A92" s="37" t="s">
        <v>1680</v>
      </c>
      <c r="B92" s="38">
        <v>8009</v>
      </c>
      <c r="C92" s="30">
        <v>10</v>
      </c>
      <c r="D92" s="30" t="s">
        <v>413</v>
      </c>
      <c r="E92" s="30" t="s">
        <v>407</v>
      </c>
      <c r="F92" s="31" t="s">
        <v>38</v>
      </c>
      <c r="G92" s="30" t="s">
        <v>28</v>
      </c>
      <c r="H92" s="30">
        <v>16</v>
      </c>
      <c r="I92" s="31" t="s">
        <v>1681</v>
      </c>
      <c r="J92" s="30">
        <v>91200</v>
      </c>
      <c r="K92" s="30" t="s">
        <v>37</v>
      </c>
      <c r="L92" s="31"/>
      <c r="M92" s="31"/>
      <c r="N92" s="31"/>
      <c r="O92" s="31"/>
      <c r="P92" s="31"/>
      <c r="Q92" s="30" t="s">
        <v>68</v>
      </c>
      <c r="R92" s="30" t="s">
        <v>68</v>
      </c>
      <c r="S92" s="30" t="s">
        <v>68</v>
      </c>
      <c r="T92" s="30" t="s">
        <v>68</v>
      </c>
      <c r="U92" s="30" t="s">
        <v>68</v>
      </c>
      <c r="V92" s="30" t="s">
        <v>68</v>
      </c>
      <c r="W92" s="30" t="s">
        <v>68</v>
      </c>
      <c r="X92" s="30" t="s">
        <v>68</v>
      </c>
      <c r="Y92" s="41" t="s">
        <v>68</v>
      </c>
      <c r="Z92" s="30" t="s">
        <v>68</v>
      </c>
      <c r="AA92" s="30" t="s">
        <v>68</v>
      </c>
      <c r="AB92" s="41" t="s">
        <v>68</v>
      </c>
      <c r="AC92" s="30" t="s">
        <v>68</v>
      </c>
      <c r="AD92" s="30" t="s">
        <v>68</v>
      </c>
      <c r="AE92" s="41" t="s">
        <v>68</v>
      </c>
      <c r="AF92" s="30" t="s">
        <v>68</v>
      </c>
    </row>
    <row r="93" spans="1:32" x14ac:dyDescent="0.2">
      <c r="A93" s="37" t="s">
        <v>1682</v>
      </c>
      <c r="B93" s="38">
        <v>8009</v>
      </c>
      <c r="C93" s="30">
        <v>10</v>
      </c>
      <c r="D93" s="30" t="s">
        <v>413</v>
      </c>
      <c r="E93" s="30" t="s">
        <v>407</v>
      </c>
      <c r="F93" s="31" t="s">
        <v>38</v>
      </c>
      <c r="G93" s="30" t="s">
        <v>28</v>
      </c>
      <c r="H93" s="30">
        <v>17</v>
      </c>
      <c r="I93" s="31" t="s">
        <v>1683</v>
      </c>
      <c r="J93" s="30">
        <v>91200</v>
      </c>
      <c r="K93" s="30" t="s">
        <v>37</v>
      </c>
      <c r="L93" s="31"/>
      <c r="M93" s="31"/>
      <c r="N93" s="31"/>
      <c r="O93" s="31"/>
      <c r="P93" s="31"/>
      <c r="Q93" s="30" t="s">
        <v>68</v>
      </c>
      <c r="R93" s="30" t="s">
        <v>68</v>
      </c>
      <c r="S93" s="30" t="s">
        <v>68</v>
      </c>
      <c r="T93" s="30" t="s">
        <v>68</v>
      </c>
      <c r="U93" s="30" t="s">
        <v>68</v>
      </c>
      <c r="V93" s="30" t="s">
        <v>68</v>
      </c>
      <c r="W93" s="30" t="s">
        <v>68</v>
      </c>
      <c r="X93" s="30" t="s">
        <v>68</v>
      </c>
      <c r="Y93" s="41" t="s">
        <v>68</v>
      </c>
      <c r="Z93" s="30" t="s">
        <v>68</v>
      </c>
      <c r="AA93" s="30" t="s">
        <v>68</v>
      </c>
      <c r="AB93" s="41" t="s">
        <v>68</v>
      </c>
      <c r="AC93" s="30" t="s">
        <v>68</v>
      </c>
      <c r="AD93" s="30" t="s">
        <v>68</v>
      </c>
      <c r="AE93" s="41" t="s">
        <v>68</v>
      </c>
      <c r="AF93" s="30" t="s">
        <v>68</v>
      </c>
    </row>
    <row r="94" spans="1:32" x14ac:dyDescent="0.2">
      <c r="A94" s="37" t="s">
        <v>1684</v>
      </c>
      <c r="B94" s="38">
        <v>8009</v>
      </c>
      <c r="C94" s="30">
        <v>10</v>
      </c>
      <c r="D94" s="30" t="s">
        <v>413</v>
      </c>
      <c r="E94" s="30" t="s">
        <v>407</v>
      </c>
      <c r="F94" s="31" t="s">
        <v>38</v>
      </c>
      <c r="G94" s="30" t="s">
        <v>28</v>
      </c>
      <c r="H94" s="30">
        <v>18</v>
      </c>
      <c r="I94" s="31" t="s">
        <v>1685</v>
      </c>
      <c r="J94" s="30">
        <v>91200</v>
      </c>
      <c r="K94" s="30" t="s">
        <v>37</v>
      </c>
      <c r="L94" s="31"/>
      <c r="M94" s="31"/>
      <c r="N94" s="31"/>
      <c r="O94" s="31"/>
      <c r="P94" s="31"/>
      <c r="Q94" s="30" t="s">
        <v>68</v>
      </c>
      <c r="R94" s="30" t="s">
        <v>68</v>
      </c>
      <c r="S94" s="30" t="s">
        <v>68</v>
      </c>
      <c r="T94" s="30" t="s">
        <v>68</v>
      </c>
      <c r="U94" s="30" t="s">
        <v>68</v>
      </c>
      <c r="V94" s="30" t="s">
        <v>68</v>
      </c>
      <c r="W94" s="30" t="s">
        <v>68</v>
      </c>
      <c r="X94" s="30" t="s">
        <v>68</v>
      </c>
      <c r="Y94" s="41" t="s">
        <v>68</v>
      </c>
      <c r="Z94" s="30" t="s">
        <v>68</v>
      </c>
      <c r="AA94" s="30" t="s">
        <v>68</v>
      </c>
      <c r="AB94" s="41" t="s">
        <v>68</v>
      </c>
      <c r="AC94" s="30" t="s">
        <v>68</v>
      </c>
      <c r="AD94" s="30" t="s">
        <v>68</v>
      </c>
      <c r="AE94" s="41" t="s">
        <v>68</v>
      </c>
      <c r="AF94" s="30" t="s">
        <v>68</v>
      </c>
    </row>
    <row r="95" spans="1:32" x14ac:dyDescent="0.2">
      <c r="A95" s="37" t="s">
        <v>1686</v>
      </c>
      <c r="B95" s="38">
        <v>8009</v>
      </c>
      <c r="C95" s="30">
        <v>10</v>
      </c>
      <c r="D95" s="30" t="s">
        <v>413</v>
      </c>
      <c r="E95" s="30" t="s">
        <v>407</v>
      </c>
      <c r="F95" s="31" t="s">
        <v>38</v>
      </c>
      <c r="G95" s="30" t="s">
        <v>28</v>
      </c>
      <c r="H95" s="30">
        <v>19</v>
      </c>
      <c r="I95" s="31" t="s">
        <v>1687</v>
      </c>
      <c r="J95" s="30">
        <v>91200</v>
      </c>
      <c r="K95" s="30" t="s">
        <v>37</v>
      </c>
      <c r="L95" s="31"/>
      <c r="M95" s="31"/>
      <c r="N95" s="31"/>
      <c r="O95" s="31"/>
      <c r="P95" s="31"/>
      <c r="Q95" s="30" t="s">
        <v>68</v>
      </c>
      <c r="R95" s="30" t="s">
        <v>68</v>
      </c>
      <c r="S95" s="30" t="s">
        <v>68</v>
      </c>
      <c r="T95" s="30" t="s">
        <v>68</v>
      </c>
      <c r="U95" s="30" t="s">
        <v>68</v>
      </c>
      <c r="V95" s="30" t="s">
        <v>68</v>
      </c>
      <c r="W95" s="30" t="s">
        <v>68</v>
      </c>
      <c r="X95" s="30" t="s">
        <v>68</v>
      </c>
      <c r="Y95" s="41" t="s">
        <v>68</v>
      </c>
      <c r="Z95" s="30" t="s">
        <v>68</v>
      </c>
      <c r="AA95" s="30" t="s">
        <v>68</v>
      </c>
      <c r="AB95" s="41" t="s">
        <v>68</v>
      </c>
      <c r="AC95" s="30" t="s">
        <v>68</v>
      </c>
      <c r="AD95" s="30" t="s">
        <v>68</v>
      </c>
      <c r="AE95" s="41" t="s">
        <v>68</v>
      </c>
      <c r="AF95" s="30" t="s">
        <v>68</v>
      </c>
    </row>
    <row r="96" spans="1:32" x14ac:dyDescent="0.2">
      <c r="A96" s="37" t="s">
        <v>1652</v>
      </c>
      <c r="B96" s="38">
        <v>8009</v>
      </c>
      <c r="C96" s="30">
        <v>10</v>
      </c>
      <c r="D96" s="30" t="s">
        <v>413</v>
      </c>
      <c r="E96" s="30" t="s">
        <v>407</v>
      </c>
      <c r="F96" s="31" t="s">
        <v>38</v>
      </c>
      <c r="G96" s="30" t="s">
        <v>28</v>
      </c>
      <c r="H96" s="30">
        <v>2</v>
      </c>
      <c r="I96" s="31" t="s">
        <v>1653</v>
      </c>
      <c r="J96" s="30">
        <v>91200</v>
      </c>
      <c r="K96" s="30" t="s">
        <v>37</v>
      </c>
      <c r="L96" s="31"/>
      <c r="M96" s="31"/>
      <c r="N96" s="31"/>
      <c r="O96" s="31"/>
      <c r="P96" s="31"/>
      <c r="Q96" s="30" t="s">
        <v>68</v>
      </c>
      <c r="R96" s="30" t="s">
        <v>68</v>
      </c>
      <c r="S96" s="30" t="s">
        <v>68</v>
      </c>
      <c r="T96" s="30" t="s">
        <v>68</v>
      </c>
      <c r="U96" s="30" t="s">
        <v>68</v>
      </c>
      <c r="V96" s="30" t="s">
        <v>68</v>
      </c>
      <c r="W96" s="30" t="s">
        <v>68</v>
      </c>
      <c r="X96" s="30" t="s">
        <v>68</v>
      </c>
      <c r="Y96" s="41" t="s">
        <v>68</v>
      </c>
      <c r="Z96" s="30" t="s">
        <v>68</v>
      </c>
      <c r="AA96" s="30" t="s">
        <v>68</v>
      </c>
      <c r="AB96" s="41" t="s">
        <v>68</v>
      </c>
      <c r="AC96" s="30" t="s">
        <v>68</v>
      </c>
      <c r="AD96" s="30" t="s">
        <v>68</v>
      </c>
      <c r="AE96" s="41" t="s">
        <v>68</v>
      </c>
      <c r="AF96" s="30" t="s">
        <v>68</v>
      </c>
    </row>
    <row r="97" spans="1:32" x14ac:dyDescent="0.2">
      <c r="A97" s="37" t="s">
        <v>1688</v>
      </c>
      <c r="B97" s="38">
        <v>8009</v>
      </c>
      <c r="C97" s="30">
        <v>10</v>
      </c>
      <c r="D97" s="30" t="s">
        <v>413</v>
      </c>
      <c r="E97" s="30" t="s">
        <v>407</v>
      </c>
      <c r="F97" s="31" t="s">
        <v>38</v>
      </c>
      <c r="G97" s="30" t="s">
        <v>28</v>
      </c>
      <c r="H97" s="30">
        <v>20</v>
      </c>
      <c r="I97" s="31" t="s">
        <v>1689</v>
      </c>
      <c r="J97" s="30">
        <v>91200</v>
      </c>
      <c r="K97" s="30" t="s">
        <v>37</v>
      </c>
      <c r="L97" s="31"/>
      <c r="M97" s="31"/>
      <c r="N97" s="31"/>
      <c r="O97" s="31"/>
      <c r="P97" s="31"/>
      <c r="Q97" s="30" t="s">
        <v>68</v>
      </c>
      <c r="R97" s="30" t="s">
        <v>68</v>
      </c>
      <c r="S97" s="30" t="s">
        <v>68</v>
      </c>
      <c r="T97" s="30" t="s">
        <v>68</v>
      </c>
      <c r="U97" s="30" t="s">
        <v>68</v>
      </c>
      <c r="V97" s="30" t="s">
        <v>68</v>
      </c>
      <c r="W97" s="30" t="s">
        <v>68</v>
      </c>
      <c r="X97" s="30" t="s">
        <v>68</v>
      </c>
      <c r="Y97" s="41" t="s">
        <v>68</v>
      </c>
      <c r="Z97" s="30" t="s">
        <v>68</v>
      </c>
      <c r="AA97" s="30" t="s">
        <v>68</v>
      </c>
      <c r="AB97" s="41" t="s">
        <v>68</v>
      </c>
      <c r="AC97" s="30" t="s">
        <v>68</v>
      </c>
      <c r="AD97" s="30" t="s">
        <v>68</v>
      </c>
      <c r="AE97" s="41" t="s">
        <v>68</v>
      </c>
      <c r="AF97" s="30" t="s">
        <v>68</v>
      </c>
    </row>
    <row r="98" spans="1:32" x14ac:dyDescent="0.2">
      <c r="A98" s="37" t="s">
        <v>1690</v>
      </c>
      <c r="B98" s="38">
        <v>8009</v>
      </c>
      <c r="C98" s="30">
        <v>10</v>
      </c>
      <c r="D98" s="30" t="s">
        <v>413</v>
      </c>
      <c r="E98" s="30" t="s">
        <v>407</v>
      </c>
      <c r="F98" s="31" t="s">
        <v>38</v>
      </c>
      <c r="G98" s="30" t="s">
        <v>28</v>
      </c>
      <c r="H98" s="30">
        <v>21</v>
      </c>
      <c r="I98" s="31" t="s">
        <v>1691</v>
      </c>
      <c r="J98" s="30">
        <v>91200</v>
      </c>
      <c r="K98" s="30" t="s">
        <v>37</v>
      </c>
      <c r="L98" s="31"/>
      <c r="M98" s="31"/>
      <c r="N98" s="31"/>
      <c r="O98" s="31"/>
      <c r="P98" s="31"/>
      <c r="Q98" s="30" t="s">
        <v>68</v>
      </c>
      <c r="R98" s="30" t="s">
        <v>68</v>
      </c>
      <c r="S98" s="30" t="s">
        <v>68</v>
      </c>
      <c r="T98" s="30" t="s">
        <v>68</v>
      </c>
      <c r="U98" s="30" t="s">
        <v>68</v>
      </c>
      <c r="V98" s="30" t="s">
        <v>68</v>
      </c>
      <c r="W98" s="30" t="s">
        <v>68</v>
      </c>
      <c r="X98" s="30" t="s">
        <v>68</v>
      </c>
      <c r="Y98" s="41" t="s">
        <v>68</v>
      </c>
      <c r="Z98" s="30" t="s">
        <v>68</v>
      </c>
      <c r="AA98" s="30" t="s">
        <v>68</v>
      </c>
      <c r="AB98" s="41" t="s">
        <v>68</v>
      </c>
      <c r="AC98" s="30" t="s">
        <v>68</v>
      </c>
      <c r="AD98" s="30" t="s">
        <v>68</v>
      </c>
      <c r="AE98" s="41" t="s">
        <v>68</v>
      </c>
      <c r="AF98" s="30" t="s">
        <v>68</v>
      </c>
    </row>
    <row r="99" spans="1:32" x14ac:dyDescent="0.2">
      <c r="A99" s="37" t="s">
        <v>1692</v>
      </c>
      <c r="B99" s="38">
        <v>8009</v>
      </c>
      <c r="C99" s="30">
        <v>10</v>
      </c>
      <c r="D99" s="30" t="s">
        <v>413</v>
      </c>
      <c r="E99" s="30" t="s">
        <v>407</v>
      </c>
      <c r="F99" s="31" t="s">
        <v>38</v>
      </c>
      <c r="G99" s="30" t="s">
        <v>28</v>
      </c>
      <c r="H99" s="30">
        <v>22</v>
      </c>
      <c r="I99" s="31" t="s">
        <v>1693</v>
      </c>
      <c r="J99" s="30">
        <v>91200</v>
      </c>
      <c r="K99" s="30" t="s">
        <v>37</v>
      </c>
      <c r="L99" s="31"/>
      <c r="M99" s="31"/>
      <c r="N99" s="31"/>
      <c r="O99" s="31"/>
      <c r="P99" s="31"/>
      <c r="Q99" s="30" t="s">
        <v>68</v>
      </c>
      <c r="R99" s="30" t="s">
        <v>68</v>
      </c>
      <c r="S99" s="30" t="s">
        <v>68</v>
      </c>
      <c r="T99" s="30" t="s">
        <v>68</v>
      </c>
      <c r="U99" s="30" t="s">
        <v>68</v>
      </c>
      <c r="V99" s="30" t="s">
        <v>68</v>
      </c>
      <c r="W99" s="30" t="s">
        <v>68</v>
      </c>
      <c r="X99" s="30" t="s">
        <v>68</v>
      </c>
      <c r="Y99" s="41" t="s">
        <v>68</v>
      </c>
      <c r="Z99" s="30" t="s">
        <v>68</v>
      </c>
      <c r="AA99" s="30" t="s">
        <v>68</v>
      </c>
      <c r="AB99" s="41" t="s">
        <v>68</v>
      </c>
      <c r="AC99" s="30" t="s">
        <v>68</v>
      </c>
      <c r="AD99" s="30" t="s">
        <v>68</v>
      </c>
      <c r="AE99" s="41" t="s">
        <v>68</v>
      </c>
      <c r="AF99" s="30" t="s">
        <v>68</v>
      </c>
    </row>
    <row r="100" spans="1:32" x14ac:dyDescent="0.2">
      <c r="A100" s="37" t="s">
        <v>1694</v>
      </c>
      <c r="B100" s="38">
        <v>8009</v>
      </c>
      <c r="C100" s="30">
        <v>10</v>
      </c>
      <c r="D100" s="30" t="s">
        <v>413</v>
      </c>
      <c r="E100" s="30" t="s">
        <v>407</v>
      </c>
      <c r="F100" s="31" t="s">
        <v>38</v>
      </c>
      <c r="G100" s="30" t="s">
        <v>28</v>
      </c>
      <c r="H100" s="30">
        <v>23</v>
      </c>
      <c r="I100" s="31" t="s">
        <v>1695</v>
      </c>
      <c r="J100" s="30">
        <v>91200</v>
      </c>
      <c r="K100" s="30" t="s">
        <v>37</v>
      </c>
      <c r="L100" s="31"/>
      <c r="M100" s="31"/>
      <c r="N100" s="31"/>
      <c r="O100" s="31"/>
      <c r="P100" s="31"/>
      <c r="Q100" s="30" t="s">
        <v>68</v>
      </c>
      <c r="R100" s="30" t="s">
        <v>68</v>
      </c>
      <c r="S100" s="30" t="s">
        <v>68</v>
      </c>
      <c r="T100" s="30" t="s">
        <v>68</v>
      </c>
      <c r="U100" s="30" t="s">
        <v>68</v>
      </c>
      <c r="V100" s="30" t="s">
        <v>68</v>
      </c>
      <c r="W100" s="30" t="s">
        <v>68</v>
      </c>
      <c r="X100" s="30" t="s">
        <v>68</v>
      </c>
      <c r="Y100" s="41" t="s">
        <v>68</v>
      </c>
      <c r="Z100" s="30" t="s">
        <v>68</v>
      </c>
      <c r="AA100" s="30" t="s">
        <v>68</v>
      </c>
      <c r="AB100" s="41" t="s">
        <v>68</v>
      </c>
      <c r="AC100" s="30" t="s">
        <v>68</v>
      </c>
      <c r="AD100" s="30" t="s">
        <v>68</v>
      </c>
      <c r="AE100" s="41" t="s">
        <v>68</v>
      </c>
      <c r="AF100" s="30" t="s">
        <v>68</v>
      </c>
    </row>
    <row r="101" spans="1:32" x14ac:dyDescent="0.2">
      <c r="A101" s="37" t="s">
        <v>1696</v>
      </c>
      <c r="B101" s="38">
        <v>8009</v>
      </c>
      <c r="C101" s="30">
        <v>10</v>
      </c>
      <c r="D101" s="30" t="s">
        <v>413</v>
      </c>
      <c r="E101" s="30" t="s">
        <v>407</v>
      </c>
      <c r="F101" s="31" t="s">
        <v>38</v>
      </c>
      <c r="G101" s="30" t="s">
        <v>28</v>
      </c>
      <c r="H101" s="30">
        <v>24</v>
      </c>
      <c r="I101" s="31" t="s">
        <v>1697</v>
      </c>
      <c r="J101" s="30">
        <v>91200</v>
      </c>
      <c r="K101" s="30" t="s">
        <v>37</v>
      </c>
      <c r="L101" s="31"/>
      <c r="M101" s="31"/>
      <c r="N101" s="31"/>
      <c r="O101" s="31"/>
      <c r="P101" s="31"/>
      <c r="Q101" s="30" t="s">
        <v>68</v>
      </c>
      <c r="R101" s="30" t="s">
        <v>68</v>
      </c>
      <c r="S101" s="30" t="s">
        <v>68</v>
      </c>
      <c r="T101" s="30" t="s">
        <v>68</v>
      </c>
      <c r="U101" s="30" t="s">
        <v>68</v>
      </c>
      <c r="V101" s="30" t="s">
        <v>68</v>
      </c>
      <c r="W101" s="30" t="s">
        <v>68</v>
      </c>
      <c r="X101" s="30" t="s">
        <v>68</v>
      </c>
      <c r="Y101" s="41" t="s">
        <v>68</v>
      </c>
      <c r="Z101" s="30" t="s">
        <v>68</v>
      </c>
      <c r="AA101" s="30" t="s">
        <v>68</v>
      </c>
      <c r="AB101" s="41" t="s">
        <v>68</v>
      </c>
      <c r="AC101" s="30" t="s">
        <v>68</v>
      </c>
      <c r="AD101" s="30" t="s">
        <v>68</v>
      </c>
      <c r="AE101" s="41" t="s">
        <v>68</v>
      </c>
      <c r="AF101" s="30" t="s">
        <v>68</v>
      </c>
    </row>
    <row r="102" spans="1:32" x14ac:dyDescent="0.2">
      <c r="A102" s="37" t="s">
        <v>1698</v>
      </c>
      <c r="B102" s="38">
        <v>8009</v>
      </c>
      <c r="C102" s="30">
        <v>10</v>
      </c>
      <c r="D102" s="30" t="s">
        <v>413</v>
      </c>
      <c r="E102" s="30" t="s">
        <v>407</v>
      </c>
      <c r="F102" s="31" t="s">
        <v>38</v>
      </c>
      <c r="G102" s="30" t="s">
        <v>28</v>
      </c>
      <c r="H102" s="30">
        <v>25</v>
      </c>
      <c r="I102" s="31" t="s">
        <v>1699</v>
      </c>
      <c r="J102" s="30">
        <v>91200</v>
      </c>
      <c r="K102" s="30" t="s">
        <v>37</v>
      </c>
      <c r="L102" s="31"/>
      <c r="M102" s="31"/>
      <c r="N102" s="31"/>
      <c r="O102" s="31"/>
      <c r="P102" s="31"/>
      <c r="Q102" s="30" t="s">
        <v>68</v>
      </c>
      <c r="R102" s="30" t="s">
        <v>68</v>
      </c>
      <c r="S102" s="30" t="s">
        <v>68</v>
      </c>
      <c r="T102" s="30" t="s">
        <v>68</v>
      </c>
      <c r="U102" s="30" t="s">
        <v>68</v>
      </c>
      <c r="V102" s="30" t="s">
        <v>68</v>
      </c>
      <c r="W102" s="30" t="s">
        <v>68</v>
      </c>
      <c r="X102" s="30" t="s">
        <v>68</v>
      </c>
      <c r="Y102" s="41" t="s">
        <v>68</v>
      </c>
      <c r="Z102" s="30" t="s">
        <v>68</v>
      </c>
      <c r="AA102" s="30" t="s">
        <v>68</v>
      </c>
      <c r="AB102" s="41" t="s">
        <v>68</v>
      </c>
      <c r="AC102" s="30" t="s">
        <v>68</v>
      </c>
      <c r="AD102" s="30" t="s">
        <v>68</v>
      </c>
      <c r="AE102" s="41" t="s">
        <v>68</v>
      </c>
      <c r="AF102" s="30" t="s">
        <v>68</v>
      </c>
    </row>
    <row r="103" spans="1:32" x14ac:dyDescent="0.2">
      <c r="A103" s="37" t="s">
        <v>1700</v>
      </c>
      <c r="B103" s="38">
        <v>8009</v>
      </c>
      <c r="C103" s="30">
        <v>10</v>
      </c>
      <c r="D103" s="30" t="s">
        <v>413</v>
      </c>
      <c r="E103" s="30" t="s">
        <v>407</v>
      </c>
      <c r="F103" s="31" t="s">
        <v>38</v>
      </c>
      <c r="G103" s="30" t="s">
        <v>28</v>
      </c>
      <c r="H103" s="30">
        <v>26</v>
      </c>
      <c r="I103" s="31" t="s">
        <v>1701</v>
      </c>
      <c r="J103" s="30">
        <v>91200</v>
      </c>
      <c r="K103" s="30" t="s">
        <v>37</v>
      </c>
      <c r="L103" s="31"/>
      <c r="M103" s="31"/>
      <c r="N103" s="31"/>
      <c r="O103" s="31"/>
      <c r="P103" s="31"/>
      <c r="Q103" s="30" t="s">
        <v>68</v>
      </c>
      <c r="R103" s="30" t="s">
        <v>68</v>
      </c>
      <c r="S103" s="30" t="s">
        <v>68</v>
      </c>
      <c r="T103" s="30" t="s">
        <v>68</v>
      </c>
      <c r="U103" s="30" t="s">
        <v>68</v>
      </c>
      <c r="V103" s="30" t="s">
        <v>68</v>
      </c>
      <c r="W103" s="30" t="s">
        <v>68</v>
      </c>
      <c r="X103" s="30" t="s">
        <v>68</v>
      </c>
      <c r="Y103" s="41" t="s">
        <v>68</v>
      </c>
      <c r="Z103" s="30" t="s">
        <v>68</v>
      </c>
      <c r="AA103" s="30" t="s">
        <v>68</v>
      </c>
      <c r="AB103" s="41" t="s">
        <v>68</v>
      </c>
      <c r="AC103" s="30" t="s">
        <v>68</v>
      </c>
      <c r="AD103" s="30" t="s">
        <v>68</v>
      </c>
      <c r="AE103" s="41" t="s">
        <v>68</v>
      </c>
      <c r="AF103" s="30" t="s">
        <v>68</v>
      </c>
    </row>
    <row r="104" spans="1:32" x14ac:dyDescent="0.2">
      <c r="A104" s="37" t="s">
        <v>1702</v>
      </c>
      <c r="B104" s="38">
        <v>8009</v>
      </c>
      <c r="C104" s="30">
        <v>10</v>
      </c>
      <c r="D104" s="30" t="s">
        <v>413</v>
      </c>
      <c r="E104" s="30" t="s">
        <v>407</v>
      </c>
      <c r="F104" s="31" t="s">
        <v>38</v>
      </c>
      <c r="G104" s="30" t="s">
        <v>28</v>
      </c>
      <c r="H104" s="30">
        <v>27</v>
      </c>
      <c r="I104" s="31" t="s">
        <v>1703</v>
      </c>
      <c r="J104" s="30">
        <v>91200</v>
      </c>
      <c r="K104" s="30" t="s">
        <v>37</v>
      </c>
      <c r="L104" s="31"/>
      <c r="M104" s="31"/>
      <c r="N104" s="31"/>
      <c r="O104" s="31"/>
      <c r="P104" s="31"/>
      <c r="Q104" s="30" t="s">
        <v>68</v>
      </c>
      <c r="R104" s="30" t="s">
        <v>68</v>
      </c>
      <c r="S104" s="30" t="s">
        <v>68</v>
      </c>
      <c r="T104" s="30" t="s">
        <v>68</v>
      </c>
      <c r="U104" s="30" t="s">
        <v>68</v>
      </c>
      <c r="V104" s="30" t="s">
        <v>68</v>
      </c>
      <c r="W104" s="30" t="s">
        <v>68</v>
      </c>
      <c r="X104" s="30" t="s">
        <v>68</v>
      </c>
      <c r="Y104" s="41" t="s">
        <v>68</v>
      </c>
      <c r="Z104" s="30" t="s">
        <v>68</v>
      </c>
      <c r="AA104" s="30" t="s">
        <v>68</v>
      </c>
      <c r="AB104" s="41" t="s">
        <v>68</v>
      </c>
      <c r="AC104" s="30" t="s">
        <v>68</v>
      </c>
      <c r="AD104" s="30" t="s">
        <v>68</v>
      </c>
      <c r="AE104" s="41" t="s">
        <v>68</v>
      </c>
      <c r="AF104" s="30" t="s">
        <v>68</v>
      </c>
    </row>
    <row r="105" spans="1:32" x14ac:dyDescent="0.2">
      <c r="A105" s="37" t="s">
        <v>1704</v>
      </c>
      <c r="B105" s="38">
        <v>8009</v>
      </c>
      <c r="C105" s="30">
        <v>10</v>
      </c>
      <c r="D105" s="30" t="s">
        <v>413</v>
      </c>
      <c r="E105" s="30" t="s">
        <v>407</v>
      </c>
      <c r="F105" s="31" t="s">
        <v>38</v>
      </c>
      <c r="G105" s="30" t="s">
        <v>28</v>
      </c>
      <c r="H105" s="30">
        <v>28</v>
      </c>
      <c r="I105" s="31" t="s">
        <v>1705</v>
      </c>
      <c r="J105" s="30">
        <v>91200</v>
      </c>
      <c r="K105" s="30" t="s">
        <v>37</v>
      </c>
      <c r="L105" s="31"/>
      <c r="M105" s="31"/>
      <c r="N105" s="31"/>
      <c r="O105" s="31"/>
      <c r="P105" s="31"/>
      <c r="Q105" s="30" t="s">
        <v>68</v>
      </c>
      <c r="R105" s="30" t="s">
        <v>68</v>
      </c>
      <c r="S105" s="30" t="s">
        <v>68</v>
      </c>
      <c r="T105" s="30" t="s">
        <v>68</v>
      </c>
      <c r="U105" s="30" t="s">
        <v>68</v>
      </c>
      <c r="V105" s="30" t="s">
        <v>68</v>
      </c>
      <c r="W105" s="30" t="s">
        <v>68</v>
      </c>
      <c r="X105" s="30" t="s">
        <v>68</v>
      </c>
      <c r="Y105" s="41" t="s">
        <v>68</v>
      </c>
      <c r="Z105" s="30" t="s">
        <v>68</v>
      </c>
      <c r="AA105" s="30" t="s">
        <v>68</v>
      </c>
      <c r="AB105" s="41" t="s">
        <v>68</v>
      </c>
      <c r="AC105" s="30" t="s">
        <v>68</v>
      </c>
      <c r="AD105" s="30" t="s">
        <v>68</v>
      </c>
      <c r="AE105" s="41" t="s">
        <v>68</v>
      </c>
      <c r="AF105" s="30" t="s">
        <v>68</v>
      </c>
    </row>
    <row r="106" spans="1:32" x14ac:dyDescent="0.2">
      <c r="A106" s="37" t="s">
        <v>1706</v>
      </c>
      <c r="B106" s="38">
        <v>8009</v>
      </c>
      <c r="C106" s="30">
        <v>10</v>
      </c>
      <c r="D106" s="30" t="s">
        <v>413</v>
      </c>
      <c r="E106" s="30" t="s">
        <v>407</v>
      </c>
      <c r="F106" s="31" t="s">
        <v>38</v>
      </c>
      <c r="G106" s="30" t="s">
        <v>28</v>
      </c>
      <c r="H106" s="30">
        <v>29</v>
      </c>
      <c r="I106" s="31" t="s">
        <v>1707</v>
      </c>
      <c r="J106" s="30">
        <v>91200</v>
      </c>
      <c r="K106" s="30" t="s">
        <v>37</v>
      </c>
      <c r="L106" s="31"/>
      <c r="M106" s="31"/>
      <c r="N106" s="31"/>
      <c r="O106" s="31"/>
      <c r="P106" s="31"/>
      <c r="Q106" s="30" t="s">
        <v>68</v>
      </c>
      <c r="R106" s="30" t="s">
        <v>68</v>
      </c>
      <c r="S106" s="30" t="s">
        <v>68</v>
      </c>
      <c r="T106" s="30" t="s">
        <v>68</v>
      </c>
      <c r="U106" s="30" t="s">
        <v>68</v>
      </c>
      <c r="V106" s="30" t="s">
        <v>68</v>
      </c>
      <c r="W106" s="30" t="s">
        <v>68</v>
      </c>
      <c r="X106" s="30" t="s">
        <v>68</v>
      </c>
      <c r="Y106" s="41" t="s">
        <v>68</v>
      </c>
      <c r="Z106" s="30" t="s">
        <v>68</v>
      </c>
      <c r="AA106" s="30" t="s">
        <v>68</v>
      </c>
      <c r="AB106" s="41" t="s">
        <v>68</v>
      </c>
      <c r="AC106" s="30" t="s">
        <v>68</v>
      </c>
      <c r="AD106" s="30" t="s">
        <v>68</v>
      </c>
      <c r="AE106" s="41" t="s">
        <v>68</v>
      </c>
      <c r="AF106" s="30" t="s">
        <v>68</v>
      </c>
    </row>
    <row r="107" spans="1:32" x14ac:dyDescent="0.2">
      <c r="A107" s="37" t="s">
        <v>1654</v>
      </c>
      <c r="B107" s="38">
        <v>8009</v>
      </c>
      <c r="C107" s="30">
        <v>10</v>
      </c>
      <c r="D107" s="30" t="s">
        <v>413</v>
      </c>
      <c r="E107" s="30" t="s">
        <v>407</v>
      </c>
      <c r="F107" s="31" t="s">
        <v>38</v>
      </c>
      <c r="G107" s="30" t="s">
        <v>28</v>
      </c>
      <c r="H107" s="30">
        <v>3</v>
      </c>
      <c r="I107" s="31" t="s">
        <v>1655</v>
      </c>
      <c r="J107" s="30">
        <v>91200</v>
      </c>
      <c r="K107" s="30" t="s">
        <v>37</v>
      </c>
      <c r="L107" s="31"/>
      <c r="M107" s="31"/>
      <c r="N107" s="31"/>
      <c r="O107" s="31"/>
      <c r="P107" s="31"/>
      <c r="Q107" s="30" t="s">
        <v>68</v>
      </c>
      <c r="R107" s="30" t="s">
        <v>68</v>
      </c>
      <c r="S107" s="30" t="s">
        <v>68</v>
      </c>
      <c r="T107" s="30" t="s">
        <v>68</v>
      </c>
      <c r="U107" s="30" t="s">
        <v>68</v>
      </c>
      <c r="V107" s="30" t="s">
        <v>68</v>
      </c>
      <c r="W107" s="30" t="s">
        <v>68</v>
      </c>
      <c r="X107" s="30" t="s">
        <v>68</v>
      </c>
      <c r="Y107" s="41" t="s">
        <v>68</v>
      </c>
      <c r="Z107" s="30" t="s">
        <v>68</v>
      </c>
      <c r="AA107" s="30" t="s">
        <v>68</v>
      </c>
      <c r="AB107" s="41" t="s">
        <v>68</v>
      </c>
      <c r="AC107" s="30" t="s">
        <v>68</v>
      </c>
      <c r="AD107" s="30" t="s">
        <v>68</v>
      </c>
      <c r="AE107" s="41" t="s">
        <v>68</v>
      </c>
      <c r="AF107" s="30" t="s">
        <v>68</v>
      </c>
    </row>
    <row r="108" spans="1:32" x14ac:dyDescent="0.2">
      <c r="A108" s="37" t="s">
        <v>1708</v>
      </c>
      <c r="B108" s="38">
        <v>8009</v>
      </c>
      <c r="C108" s="30">
        <v>10</v>
      </c>
      <c r="D108" s="30" t="s">
        <v>413</v>
      </c>
      <c r="E108" s="30" t="s">
        <v>407</v>
      </c>
      <c r="F108" s="31" t="s">
        <v>38</v>
      </c>
      <c r="G108" s="30" t="s">
        <v>28</v>
      </c>
      <c r="H108" s="30">
        <v>30</v>
      </c>
      <c r="I108" s="31" t="s">
        <v>1709</v>
      </c>
      <c r="J108" s="30">
        <v>91200</v>
      </c>
      <c r="K108" s="30" t="s">
        <v>37</v>
      </c>
      <c r="L108" s="31"/>
      <c r="M108" s="31"/>
      <c r="N108" s="31"/>
      <c r="O108" s="31"/>
      <c r="P108" s="31"/>
      <c r="Q108" s="30" t="s">
        <v>68</v>
      </c>
      <c r="R108" s="30" t="s">
        <v>68</v>
      </c>
      <c r="S108" s="30" t="s">
        <v>68</v>
      </c>
      <c r="T108" s="30" t="s">
        <v>68</v>
      </c>
      <c r="U108" s="30" t="s">
        <v>68</v>
      </c>
      <c r="V108" s="30" t="s">
        <v>68</v>
      </c>
      <c r="W108" s="30" t="s">
        <v>68</v>
      </c>
      <c r="X108" s="30" t="s">
        <v>68</v>
      </c>
      <c r="Y108" s="41" t="s">
        <v>68</v>
      </c>
      <c r="Z108" s="30" t="s">
        <v>68</v>
      </c>
      <c r="AA108" s="30" t="s">
        <v>68</v>
      </c>
      <c r="AB108" s="41" t="s">
        <v>68</v>
      </c>
      <c r="AC108" s="30" t="s">
        <v>68</v>
      </c>
      <c r="AD108" s="30" t="s">
        <v>68</v>
      </c>
      <c r="AE108" s="41" t="s">
        <v>68</v>
      </c>
      <c r="AF108" s="30" t="s">
        <v>68</v>
      </c>
    </row>
    <row r="109" spans="1:32" x14ac:dyDescent="0.2">
      <c r="A109" s="37" t="s">
        <v>1710</v>
      </c>
      <c r="B109" s="38">
        <v>8009</v>
      </c>
      <c r="C109" s="30">
        <v>10</v>
      </c>
      <c r="D109" s="30" t="s">
        <v>413</v>
      </c>
      <c r="E109" s="30" t="s">
        <v>407</v>
      </c>
      <c r="F109" s="31" t="s">
        <v>38</v>
      </c>
      <c r="G109" s="30" t="s">
        <v>28</v>
      </c>
      <c r="H109" s="30">
        <v>31</v>
      </c>
      <c r="I109" s="31" t="s">
        <v>1711</v>
      </c>
      <c r="J109" s="30">
        <v>91200</v>
      </c>
      <c r="K109" s="30" t="s">
        <v>37</v>
      </c>
      <c r="L109" s="31"/>
      <c r="M109" s="31"/>
      <c r="N109" s="31"/>
      <c r="O109" s="31"/>
      <c r="P109" s="31"/>
      <c r="Q109" s="30" t="s">
        <v>68</v>
      </c>
      <c r="R109" s="30" t="s">
        <v>68</v>
      </c>
      <c r="S109" s="30" t="s">
        <v>68</v>
      </c>
      <c r="T109" s="30" t="s">
        <v>68</v>
      </c>
      <c r="U109" s="30" t="s">
        <v>68</v>
      </c>
      <c r="V109" s="30" t="s">
        <v>68</v>
      </c>
      <c r="W109" s="30" t="s">
        <v>68</v>
      </c>
      <c r="X109" s="30" t="s">
        <v>68</v>
      </c>
      <c r="Y109" s="41" t="s">
        <v>68</v>
      </c>
      <c r="Z109" s="30" t="s">
        <v>68</v>
      </c>
      <c r="AA109" s="30" t="s">
        <v>68</v>
      </c>
      <c r="AB109" s="41" t="s">
        <v>68</v>
      </c>
      <c r="AC109" s="30" t="s">
        <v>68</v>
      </c>
      <c r="AD109" s="30" t="s">
        <v>68</v>
      </c>
      <c r="AE109" s="41" t="s">
        <v>68</v>
      </c>
      <c r="AF109" s="30" t="s">
        <v>68</v>
      </c>
    </row>
    <row r="110" spans="1:32" x14ac:dyDescent="0.2">
      <c r="A110" s="37" t="s">
        <v>1712</v>
      </c>
      <c r="B110" s="38">
        <v>8009</v>
      </c>
      <c r="C110" s="30">
        <v>10</v>
      </c>
      <c r="D110" s="30" t="s">
        <v>413</v>
      </c>
      <c r="E110" s="30" t="s">
        <v>407</v>
      </c>
      <c r="F110" s="31" t="s">
        <v>38</v>
      </c>
      <c r="G110" s="30" t="s">
        <v>28</v>
      </c>
      <c r="H110" s="30">
        <v>32</v>
      </c>
      <c r="I110" s="31" t="s">
        <v>1713</v>
      </c>
      <c r="J110" s="30">
        <v>91200</v>
      </c>
      <c r="K110" s="30" t="s">
        <v>37</v>
      </c>
      <c r="L110" s="31"/>
      <c r="M110" s="31"/>
      <c r="N110" s="31"/>
      <c r="O110" s="31"/>
      <c r="P110" s="31"/>
      <c r="Q110" s="30" t="s">
        <v>68</v>
      </c>
      <c r="R110" s="30" t="s">
        <v>68</v>
      </c>
      <c r="S110" s="30" t="s">
        <v>68</v>
      </c>
      <c r="T110" s="30" t="s">
        <v>68</v>
      </c>
      <c r="U110" s="30" t="s">
        <v>68</v>
      </c>
      <c r="V110" s="30" t="s">
        <v>68</v>
      </c>
      <c r="W110" s="30" t="s">
        <v>68</v>
      </c>
      <c r="X110" s="30" t="s">
        <v>68</v>
      </c>
      <c r="Y110" s="41" t="s">
        <v>68</v>
      </c>
      <c r="Z110" s="30" t="s">
        <v>68</v>
      </c>
      <c r="AA110" s="30" t="s">
        <v>68</v>
      </c>
      <c r="AB110" s="41" t="s">
        <v>68</v>
      </c>
      <c r="AC110" s="30" t="s">
        <v>68</v>
      </c>
      <c r="AD110" s="30" t="s">
        <v>68</v>
      </c>
      <c r="AE110" s="41" t="s">
        <v>68</v>
      </c>
      <c r="AF110" s="30" t="s">
        <v>68</v>
      </c>
    </row>
    <row r="111" spans="1:32" x14ac:dyDescent="0.2">
      <c r="A111" s="37" t="s">
        <v>1714</v>
      </c>
      <c r="B111" s="38">
        <v>8009</v>
      </c>
      <c r="C111" s="30">
        <v>10</v>
      </c>
      <c r="D111" s="30" t="s">
        <v>413</v>
      </c>
      <c r="E111" s="30" t="s">
        <v>407</v>
      </c>
      <c r="F111" s="31" t="s">
        <v>38</v>
      </c>
      <c r="G111" s="30" t="s">
        <v>28</v>
      </c>
      <c r="H111" s="30">
        <v>33</v>
      </c>
      <c r="I111" s="31" t="s">
        <v>1715</v>
      </c>
      <c r="J111" s="30">
        <v>91200</v>
      </c>
      <c r="K111" s="30" t="s">
        <v>37</v>
      </c>
      <c r="L111" s="31"/>
      <c r="M111" s="31"/>
      <c r="N111" s="31"/>
      <c r="O111" s="31"/>
      <c r="P111" s="31"/>
      <c r="Q111" s="30" t="s">
        <v>68</v>
      </c>
      <c r="R111" s="30" t="s">
        <v>68</v>
      </c>
      <c r="S111" s="30" t="s">
        <v>68</v>
      </c>
      <c r="T111" s="30" t="s">
        <v>68</v>
      </c>
      <c r="U111" s="30" t="s">
        <v>68</v>
      </c>
      <c r="V111" s="30" t="s">
        <v>68</v>
      </c>
      <c r="W111" s="30" t="s">
        <v>68</v>
      </c>
      <c r="X111" s="30" t="s">
        <v>68</v>
      </c>
      <c r="Y111" s="41" t="s">
        <v>68</v>
      </c>
      <c r="Z111" s="30" t="s">
        <v>68</v>
      </c>
      <c r="AA111" s="30" t="s">
        <v>68</v>
      </c>
      <c r="AB111" s="41" t="s">
        <v>68</v>
      </c>
      <c r="AC111" s="30" t="s">
        <v>68</v>
      </c>
      <c r="AD111" s="30" t="s">
        <v>68</v>
      </c>
      <c r="AE111" s="41" t="s">
        <v>68</v>
      </c>
      <c r="AF111" s="30" t="s">
        <v>68</v>
      </c>
    </row>
    <row r="112" spans="1:32" x14ac:dyDescent="0.2">
      <c r="A112" s="37" t="s">
        <v>1716</v>
      </c>
      <c r="B112" s="38">
        <v>8009</v>
      </c>
      <c r="C112" s="30">
        <v>10</v>
      </c>
      <c r="D112" s="30" t="s">
        <v>413</v>
      </c>
      <c r="E112" s="30" t="s">
        <v>407</v>
      </c>
      <c r="F112" s="31" t="s">
        <v>38</v>
      </c>
      <c r="G112" s="30" t="s">
        <v>28</v>
      </c>
      <c r="H112" s="30">
        <v>34</v>
      </c>
      <c r="I112" s="31" t="s">
        <v>1717</v>
      </c>
      <c r="J112" s="30">
        <v>91200</v>
      </c>
      <c r="K112" s="30" t="s">
        <v>37</v>
      </c>
      <c r="L112" s="31"/>
      <c r="M112" s="31"/>
      <c r="N112" s="31"/>
      <c r="O112" s="31"/>
      <c r="P112" s="31"/>
      <c r="Q112" s="30" t="s">
        <v>68</v>
      </c>
      <c r="R112" s="30" t="s">
        <v>68</v>
      </c>
      <c r="S112" s="30" t="s">
        <v>68</v>
      </c>
      <c r="T112" s="30" t="s">
        <v>68</v>
      </c>
      <c r="U112" s="30" t="s">
        <v>68</v>
      </c>
      <c r="V112" s="30" t="s">
        <v>68</v>
      </c>
      <c r="W112" s="30" t="s">
        <v>68</v>
      </c>
      <c r="X112" s="30" t="s">
        <v>68</v>
      </c>
      <c r="Y112" s="41" t="s">
        <v>68</v>
      </c>
      <c r="Z112" s="30" t="s">
        <v>68</v>
      </c>
      <c r="AA112" s="30" t="s">
        <v>68</v>
      </c>
      <c r="AB112" s="41" t="s">
        <v>68</v>
      </c>
      <c r="AC112" s="30" t="s">
        <v>68</v>
      </c>
      <c r="AD112" s="30" t="s">
        <v>68</v>
      </c>
      <c r="AE112" s="41" t="s">
        <v>68</v>
      </c>
      <c r="AF112" s="30" t="s">
        <v>68</v>
      </c>
    </row>
    <row r="113" spans="1:32" x14ac:dyDescent="0.2">
      <c r="A113" s="37" t="s">
        <v>1718</v>
      </c>
      <c r="B113" s="38">
        <v>8009</v>
      </c>
      <c r="C113" s="30">
        <v>10</v>
      </c>
      <c r="D113" s="30" t="s">
        <v>413</v>
      </c>
      <c r="E113" s="30" t="s">
        <v>407</v>
      </c>
      <c r="F113" s="31" t="s">
        <v>38</v>
      </c>
      <c r="G113" s="30" t="s">
        <v>28</v>
      </c>
      <c r="H113" s="30">
        <v>35</v>
      </c>
      <c r="I113" s="31" t="s">
        <v>1719</v>
      </c>
      <c r="J113" s="30">
        <v>91200</v>
      </c>
      <c r="K113" s="30" t="s">
        <v>37</v>
      </c>
      <c r="L113" s="31"/>
      <c r="M113" s="31"/>
      <c r="N113" s="31"/>
      <c r="O113" s="31"/>
      <c r="P113" s="31"/>
      <c r="Q113" s="30" t="s">
        <v>68</v>
      </c>
      <c r="R113" s="30" t="s">
        <v>68</v>
      </c>
      <c r="S113" s="30" t="s">
        <v>68</v>
      </c>
      <c r="T113" s="30" t="s">
        <v>68</v>
      </c>
      <c r="U113" s="30" t="s">
        <v>68</v>
      </c>
      <c r="V113" s="30" t="s">
        <v>68</v>
      </c>
      <c r="W113" s="30" t="s">
        <v>68</v>
      </c>
      <c r="X113" s="30" t="s">
        <v>68</v>
      </c>
      <c r="Y113" s="41" t="s">
        <v>68</v>
      </c>
      <c r="Z113" s="30" t="s">
        <v>68</v>
      </c>
      <c r="AA113" s="30" t="s">
        <v>68</v>
      </c>
      <c r="AB113" s="41" t="s">
        <v>68</v>
      </c>
      <c r="AC113" s="30" t="s">
        <v>68</v>
      </c>
      <c r="AD113" s="30" t="s">
        <v>68</v>
      </c>
      <c r="AE113" s="41" t="s">
        <v>68</v>
      </c>
      <c r="AF113" s="30" t="s">
        <v>68</v>
      </c>
    </row>
    <row r="114" spans="1:32" x14ac:dyDescent="0.2">
      <c r="A114" s="37" t="s">
        <v>1720</v>
      </c>
      <c r="B114" s="38">
        <v>8009</v>
      </c>
      <c r="C114" s="30">
        <v>10</v>
      </c>
      <c r="D114" s="30" t="s">
        <v>413</v>
      </c>
      <c r="E114" s="30" t="s">
        <v>407</v>
      </c>
      <c r="F114" s="31" t="s">
        <v>38</v>
      </c>
      <c r="G114" s="30" t="s">
        <v>28</v>
      </c>
      <c r="H114" s="30">
        <v>36</v>
      </c>
      <c r="I114" s="31" t="s">
        <v>1721</v>
      </c>
      <c r="J114" s="30">
        <v>91200</v>
      </c>
      <c r="K114" s="30" t="s">
        <v>37</v>
      </c>
      <c r="L114" s="31"/>
      <c r="M114" s="31"/>
      <c r="N114" s="31"/>
      <c r="O114" s="31"/>
      <c r="P114" s="31"/>
      <c r="Q114" s="30" t="s">
        <v>68</v>
      </c>
      <c r="R114" s="30" t="s">
        <v>68</v>
      </c>
      <c r="S114" s="30" t="s">
        <v>68</v>
      </c>
      <c r="T114" s="30" t="s">
        <v>68</v>
      </c>
      <c r="U114" s="30" t="s">
        <v>68</v>
      </c>
      <c r="V114" s="30" t="s">
        <v>68</v>
      </c>
      <c r="W114" s="30" t="s">
        <v>68</v>
      </c>
      <c r="X114" s="30" t="s">
        <v>68</v>
      </c>
      <c r="Y114" s="41" t="s">
        <v>68</v>
      </c>
      <c r="Z114" s="30" t="s">
        <v>68</v>
      </c>
      <c r="AA114" s="30" t="s">
        <v>68</v>
      </c>
      <c r="AB114" s="41" t="s">
        <v>68</v>
      </c>
      <c r="AC114" s="30" t="s">
        <v>68</v>
      </c>
      <c r="AD114" s="30" t="s">
        <v>68</v>
      </c>
      <c r="AE114" s="41" t="s">
        <v>68</v>
      </c>
      <c r="AF114" s="30" t="s">
        <v>68</v>
      </c>
    </row>
    <row r="115" spans="1:32" x14ac:dyDescent="0.2">
      <c r="A115" s="37" t="s">
        <v>1722</v>
      </c>
      <c r="B115" s="38">
        <v>8009</v>
      </c>
      <c r="C115" s="30">
        <v>10</v>
      </c>
      <c r="D115" s="30" t="s">
        <v>413</v>
      </c>
      <c r="E115" s="30" t="s">
        <v>407</v>
      </c>
      <c r="F115" s="31" t="s">
        <v>38</v>
      </c>
      <c r="G115" s="30" t="s">
        <v>28</v>
      </c>
      <c r="H115" s="30">
        <v>37</v>
      </c>
      <c r="I115" s="31" t="s">
        <v>1723</v>
      </c>
      <c r="J115" s="30">
        <v>91200</v>
      </c>
      <c r="K115" s="30" t="s">
        <v>37</v>
      </c>
      <c r="L115" s="31"/>
      <c r="M115" s="31"/>
      <c r="N115" s="31"/>
      <c r="O115" s="31"/>
      <c r="P115" s="31"/>
      <c r="Q115" s="30" t="s">
        <v>68</v>
      </c>
      <c r="R115" s="30" t="s">
        <v>68</v>
      </c>
      <c r="S115" s="30" t="s">
        <v>68</v>
      </c>
      <c r="T115" s="30" t="s">
        <v>68</v>
      </c>
      <c r="U115" s="30" t="s">
        <v>68</v>
      </c>
      <c r="V115" s="30" t="s">
        <v>68</v>
      </c>
      <c r="W115" s="30" t="s">
        <v>68</v>
      </c>
      <c r="X115" s="30" t="s">
        <v>68</v>
      </c>
      <c r="Y115" s="41" t="s">
        <v>68</v>
      </c>
      <c r="Z115" s="30" t="s">
        <v>68</v>
      </c>
      <c r="AA115" s="30" t="s">
        <v>68</v>
      </c>
      <c r="AB115" s="41" t="s">
        <v>68</v>
      </c>
      <c r="AC115" s="30" t="s">
        <v>68</v>
      </c>
      <c r="AD115" s="30" t="s">
        <v>68</v>
      </c>
      <c r="AE115" s="41" t="s">
        <v>68</v>
      </c>
      <c r="AF115" s="30" t="s">
        <v>68</v>
      </c>
    </row>
    <row r="116" spans="1:32" x14ac:dyDescent="0.2">
      <c r="A116" s="37" t="s">
        <v>1724</v>
      </c>
      <c r="B116" s="38">
        <v>8009</v>
      </c>
      <c r="C116" s="30">
        <v>10</v>
      </c>
      <c r="D116" s="30" t="s">
        <v>413</v>
      </c>
      <c r="E116" s="30" t="s">
        <v>407</v>
      </c>
      <c r="F116" s="31" t="s">
        <v>38</v>
      </c>
      <c r="G116" s="30" t="s">
        <v>28</v>
      </c>
      <c r="H116" s="30">
        <v>38</v>
      </c>
      <c r="I116" s="31" t="s">
        <v>1725</v>
      </c>
      <c r="J116" s="30">
        <v>91200</v>
      </c>
      <c r="K116" s="30" t="s">
        <v>37</v>
      </c>
      <c r="L116" s="31"/>
      <c r="M116" s="31"/>
      <c r="N116" s="31"/>
      <c r="O116" s="31"/>
      <c r="P116" s="31"/>
      <c r="Q116" s="30" t="s">
        <v>68</v>
      </c>
      <c r="R116" s="30" t="s">
        <v>68</v>
      </c>
      <c r="S116" s="30" t="s">
        <v>68</v>
      </c>
      <c r="T116" s="30" t="s">
        <v>68</v>
      </c>
      <c r="U116" s="30" t="s">
        <v>68</v>
      </c>
      <c r="V116" s="30" t="s">
        <v>68</v>
      </c>
      <c r="W116" s="30" t="s">
        <v>68</v>
      </c>
      <c r="X116" s="30" t="s">
        <v>68</v>
      </c>
      <c r="Y116" s="41" t="s">
        <v>68</v>
      </c>
      <c r="Z116" s="30" t="s">
        <v>68</v>
      </c>
      <c r="AA116" s="30" t="s">
        <v>68</v>
      </c>
      <c r="AB116" s="41" t="s">
        <v>68</v>
      </c>
      <c r="AC116" s="30" t="s">
        <v>68</v>
      </c>
      <c r="AD116" s="30" t="s">
        <v>68</v>
      </c>
      <c r="AE116" s="41" t="s">
        <v>68</v>
      </c>
      <c r="AF116" s="30" t="s">
        <v>68</v>
      </c>
    </row>
    <row r="117" spans="1:32" x14ac:dyDescent="0.2">
      <c r="A117" s="37" t="s">
        <v>1656</v>
      </c>
      <c r="B117" s="38">
        <v>8009</v>
      </c>
      <c r="C117" s="30">
        <v>10</v>
      </c>
      <c r="D117" s="30" t="s">
        <v>413</v>
      </c>
      <c r="E117" s="30" t="s">
        <v>407</v>
      </c>
      <c r="F117" s="31" t="s">
        <v>38</v>
      </c>
      <c r="G117" s="30" t="s">
        <v>28</v>
      </c>
      <c r="H117" s="30">
        <v>4</v>
      </c>
      <c r="I117" s="31" t="s">
        <v>1657</v>
      </c>
      <c r="J117" s="30">
        <v>91200</v>
      </c>
      <c r="K117" s="30" t="s">
        <v>37</v>
      </c>
      <c r="L117" s="31"/>
      <c r="M117" s="31"/>
      <c r="N117" s="31"/>
      <c r="O117" s="31"/>
      <c r="P117" s="31"/>
      <c r="Q117" s="30" t="s">
        <v>68</v>
      </c>
      <c r="R117" s="30" t="s">
        <v>68</v>
      </c>
      <c r="S117" s="30" t="s">
        <v>68</v>
      </c>
      <c r="T117" s="30" t="s">
        <v>68</v>
      </c>
      <c r="U117" s="30" t="s">
        <v>68</v>
      </c>
      <c r="V117" s="30" t="s">
        <v>68</v>
      </c>
      <c r="W117" s="30" t="s">
        <v>68</v>
      </c>
      <c r="X117" s="30" t="s">
        <v>68</v>
      </c>
      <c r="Y117" s="41" t="s">
        <v>68</v>
      </c>
      <c r="Z117" s="30" t="s">
        <v>68</v>
      </c>
      <c r="AA117" s="30" t="s">
        <v>68</v>
      </c>
      <c r="AB117" s="41" t="s">
        <v>68</v>
      </c>
      <c r="AC117" s="30" t="s">
        <v>68</v>
      </c>
      <c r="AD117" s="30" t="s">
        <v>68</v>
      </c>
      <c r="AE117" s="41" t="s">
        <v>68</v>
      </c>
      <c r="AF117" s="30" t="s">
        <v>68</v>
      </c>
    </row>
    <row r="118" spans="1:32" x14ac:dyDescent="0.2">
      <c r="A118" s="37" t="s">
        <v>1658</v>
      </c>
      <c r="B118" s="38">
        <v>8009</v>
      </c>
      <c r="C118" s="30">
        <v>10</v>
      </c>
      <c r="D118" s="30" t="s">
        <v>413</v>
      </c>
      <c r="E118" s="30" t="s">
        <v>407</v>
      </c>
      <c r="F118" s="31" t="s">
        <v>38</v>
      </c>
      <c r="G118" s="30" t="s">
        <v>28</v>
      </c>
      <c r="H118" s="30">
        <v>5</v>
      </c>
      <c r="I118" s="31" t="s">
        <v>1659</v>
      </c>
      <c r="J118" s="30">
        <v>91200</v>
      </c>
      <c r="K118" s="30" t="s">
        <v>37</v>
      </c>
      <c r="L118" s="31"/>
      <c r="M118" s="31"/>
      <c r="N118" s="31"/>
      <c r="O118" s="31"/>
      <c r="P118" s="31"/>
      <c r="Q118" s="30" t="s">
        <v>68</v>
      </c>
      <c r="R118" s="30" t="s">
        <v>68</v>
      </c>
      <c r="S118" s="30" t="s">
        <v>68</v>
      </c>
      <c r="T118" s="30" t="s">
        <v>68</v>
      </c>
      <c r="U118" s="30" t="s">
        <v>68</v>
      </c>
      <c r="V118" s="30" t="s">
        <v>68</v>
      </c>
      <c r="W118" s="30" t="s">
        <v>68</v>
      </c>
      <c r="X118" s="30" t="s">
        <v>68</v>
      </c>
      <c r="Y118" s="41" t="s">
        <v>68</v>
      </c>
      <c r="Z118" s="30" t="s">
        <v>68</v>
      </c>
      <c r="AA118" s="30" t="s">
        <v>68</v>
      </c>
      <c r="AB118" s="41" t="s">
        <v>68</v>
      </c>
      <c r="AC118" s="30" t="s">
        <v>68</v>
      </c>
      <c r="AD118" s="30" t="s">
        <v>68</v>
      </c>
      <c r="AE118" s="41" t="s">
        <v>68</v>
      </c>
      <c r="AF118" s="30" t="s">
        <v>68</v>
      </c>
    </row>
    <row r="119" spans="1:32" x14ac:dyDescent="0.2">
      <c r="A119" s="37" t="s">
        <v>1660</v>
      </c>
      <c r="B119" s="38">
        <v>8009</v>
      </c>
      <c r="C119" s="30">
        <v>10</v>
      </c>
      <c r="D119" s="30" t="s">
        <v>413</v>
      </c>
      <c r="E119" s="30" t="s">
        <v>407</v>
      </c>
      <c r="F119" s="31" t="s">
        <v>38</v>
      </c>
      <c r="G119" s="30" t="s">
        <v>28</v>
      </c>
      <c r="H119" s="30">
        <v>6</v>
      </c>
      <c r="I119" s="31" t="s">
        <v>1661</v>
      </c>
      <c r="J119" s="30">
        <v>91200</v>
      </c>
      <c r="K119" s="30" t="s">
        <v>37</v>
      </c>
      <c r="L119" s="31"/>
      <c r="M119" s="31"/>
      <c r="N119" s="31"/>
      <c r="O119" s="31"/>
      <c r="P119" s="31"/>
      <c r="Q119" s="30" t="s">
        <v>68</v>
      </c>
      <c r="R119" s="30" t="s">
        <v>68</v>
      </c>
      <c r="S119" s="30" t="s">
        <v>68</v>
      </c>
      <c r="T119" s="30" t="s">
        <v>68</v>
      </c>
      <c r="U119" s="30" t="s">
        <v>68</v>
      </c>
      <c r="V119" s="30" t="s">
        <v>68</v>
      </c>
      <c r="W119" s="30" t="s">
        <v>68</v>
      </c>
      <c r="X119" s="30" t="s">
        <v>68</v>
      </c>
      <c r="Y119" s="41" t="s">
        <v>68</v>
      </c>
      <c r="Z119" s="30" t="s">
        <v>68</v>
      </c>
      <c r="AA119" s="30" t="s">
        <v>68</v>
      </c>
      <c r="AB119" s="41" t="s">
        <v>68</v>
      </c>
      <c r="AC119" s="30" t="s">
        <v>68</v>
      </c>
      <c r="AD119" s="30" t="s">
        <v>68</v>
      </c>
      <c r="AE119" s="41" t="s">
        <v>68</v>
      </c>
      <c r="AF119" s="30" t="s">
        <v>68</v>
      </c>
    </row>
    <row r="120" spans="1:32" x14ac:dyDescent="0.2">
      <c r="A120" s="37" t="s">
        <v>1662</v>
      </c>
      <c r="B120" s="38">
        <v>8009</v>
      </c>
      <c r="C120" s="30">
        <v>10</v>
      </c>
      <c r="D120" s="30" t="s">
        <v>413</v>
      </c>
      <c r="E120" s="30" t="s">
        <v>407</v>
      </c>
      <c r="F120" s="31" t="s">
        <v>38</v>
      </c>
      <c r="G120" s="30" t="s">
        <v>28</v>
      </c>
      <c r="H120" s="30">
        <v>7</v>
      </c>
      <c r="I120" s="31" t="s">
        <v>1663</v>
      </c>
      <c r="J120" s="30">
        <v>91200</v>
      </c>
      <c r="K120" s="30" t="s">
        <v>37</v>
      </c>
      <c r="L120" s="31"/>
      <c r="M120" s="31"/>
      <c r="N120" s="31"/>
      <c r="O120" s="31"/>
      <c r="P120" s="31"/>
      <c r="Q120" s="30" t="s">
        <v>68</v>
      </c>
      <c r="R120" s="30" t="s">
        <v>68</v>
      </c>
      <c r="S120" s="30" t="s">
        <v>68</v>
      </c>
      <c r="T120" s="30" t="s">
        <v>68</v>
      </c>
      <c r="U120" s="30" t="s">
        <v>68</v>
      </c>
      <c r="V120" s="30" t="s">
        <v>68</v>
      </c>
      <c r="W120" s="30" t="s">
        <v>68</v>
      </c>
      <c r="X120" s="30" t="s">
        <v>68</v>
      </c>
      <c r="Y120" s="41" t="s">
        <v>68</v>
      </c>
      <c r="Z120" s="30" t="s">
        <v>68</v>
      </c>
      <c r="AA120" s="30" t="s">
        <v>68</v>
      </c>
      <c r="AB120" s="41" t="s">
        <v>68</v>
      </c>
      <c r="AC120" s="30" t="s">
        <v>68</v>
      </c>
      <c r="AD120" s="30" t="s">
        <v>68</v>
      </c>
      <c r="AE120" s="41" t="s">
        <v>68</v>
      </c>
      <c r="AF120" s="30" t="s">
        <v>68</v>
      </c>
    </row>
    <row r="121" spans="1:32" s="32" customFormat="1" x14ac:dyDescent="0.2">
      <c r="A121" s="37" t="s">
        <v>1664</v>
      </c>
      <c r="B121" s="38">
        <v>8009</v>
      </c>
      <c r="C121" s="30">
        <v>10</v>
      </c>
      <c r="D121" s="30" t="s">
        <v>413</v>
      </c>
      <c r="E121" s="30" t="s">
        <v>407</v>
      </c>
      <c r="F121" s="31" t="s">
        <v>38</v>
      </c>
      <c r="G121" s="30" t="s">
        <v>28</v>
      </c>
      <c r="H121" s="30">
        <v>8</v>
      </c>
      <c r="I121" s="31" t="s">
        <v>1665</v>
      </c>
      <c r="J121" s="30">
        <v>91200</v>
      </c>
      <c r="K121" s="30" t="s">
        <v>37</v>
      </c>
      <c r="L121" s="31"/>
      <c r="M121" s="31"/>
      <c r="N121" s="31"/>
      <c r="O121" s="31"/>
      <c r="P121" s="31"/>
      <c r="Q121" s="30" t="s">
        <v>68</v>
      </c>
      <c r="R121" s="30" t="s">
        <v>68</v>
      </c>
      <c r="S121" s="30" t="s">
        <v>68</v>
      </c>
      <c r="T121" s="30" t="s">
        <v>68</v>
      </c>
      <c r="U121" s="30" t="s">
        <v>68</v>
      </c>
      <c r="V121" s="30" t="s">
        <v>68</v>
      </c>
      <c r="W121" s="30" t="s">
        <v>68</v>
      </c>
      <c r="X121" s="30" t="s">
        <v>68</v>
      </c>
      <c r="Y121" s="41" t="s">
        <v>68</v>
      </c>
      <c r="Z121" s="30" t="s">
        <v>68</v>
      </c>
      <c r="AA121" s="30" t="s">
        <v>68</v>
      </c>
      <c r="AB121" s="41" t="s">
        <v>68</v>
      </c>
      <c r="AC121" s="30" t="s">
        <v>68</v>
      </c>
      <c r="AD121" s="30" t="s">
        <v>68</v>
      </c>
      <c r="AE121" s="41" t="s">
        <v>68</v>
      </c>
      <c r="AF121" s="30" t="s">
        <v>68</v>
      </c>
    </row>
    <row r="122" spans="1:32" x14ac:dyDescent="0.2">
      <c r="A122" s="37" t="s">
        <v>1666</v>
      </c>
      <c r="B122" s="38">
        <v>8009</v>
      </c>
      <c r="C122" s="30">
        <v>10</v>
      </c>
      <c r="D122" s="30" t="s">
        <v>413</v>
      </c>
      <c r="E122" s="30" t="s">
        <v>407</v>
      </c>
      <c r="F122" s="31" t="s">
        <v>38</v>
      </c>
      <c r="G122" s="30" t="s">
        <v>28</v>
      </c>
      <c r="H122" s="30">
        <v>9</v>
      </c>
      <c r="I122" s="31" t="s">
        <v>1667</v>
      </c>
      <c r="J122" s="30">
        <v>91200</v>
      </c>
      <c r="K122" s="30" t="s">
        <v>37</v>
      </c>
      <c r="L122" s="31"/>
      <c r="M122" s="31"/>
      <c r="N122" s="31"/>
      <c r="O122" s="31"/>
      <c r="P122" s="31"/>
      <c r="Q122" s="30" t="s">
        <v>68</v>
      </c>
      <c r="R122" s="30" t="s">
        <v>68</v>
      </c>
      <c r="S122" s="30" t="s">
        <v>68</v>
      </c>
      <c r="T122" s="30" t="s">
        <v>68</v>
      </c>
      <c r="U122" s="30" t="s">
        <v>68</v>
      </c>
      <c r="V122" s="30" t="s">
        <v>68</v>
      </c>
      <c r="W122" s="30" t="s">
        <v>68</v>
      </c>
      <c r="X122" s="30" t="s">
        <v>68</v>
      </c>
      <c r="Y122" s="41" t="s">
        <v>68</v>
      </c>
      <c r="Z122" s="30" t="s">
        <v>68</v>
      </c>
      <c r="AA122" s="30" t="s">
        <v>68</v>
      </c>
      <c r="AB122" s="41" t="s">
        <v>68</v>
      </c>
      <c r="AC122" s="30" t="s">
        <v>68</v>
      </c>
      <c r="AD122" s="30" t="s">
        <v>68</v>
      </c>
      <c r="AE122" s="41" t="s">
        <v>68</v>
      </c>
      <c r="AF122" s="30" t="s">
        <v>68</v>
      </c>
    </row>
    <row r="123" spans="1:32" ht="25.5" x14ac:dyDescent="0.2">
      <c r="A123" s="37" t="s">
        <v>1308</v>
      </c>
      <c r="B123" s="38">
        <v>8011</v>
      </c>
      <c r="C123" s="30">
        <v>8</v>
      </c>
      <c r="D123" s="30" t="s">
        <v>403</v>
      </c>
      <c r="E123" s="30" t="s">
        <v>404</v>
      </c>
      <c r="F123" s="31" t="s">
        <v>424</v>
      </c>
      <c r="G123" s="30" t="s">
        <v>28</v>
      </c>
      <c r="H123" s="30">
        <v>11</v>
      </c>
      <c r="I123" s="31" t="s">
        <v>1309</v>
      </c>
      <c r="J123" s="30">
        <v>75020</v>
      </c>
      <c r="K123" s="30" t="s">
        <v>29</v>
      </c>
      <c r="L123" s="31"/>
      <c r="M123" s="31"/>
      <c r="N123" s="31"/>
      <c r="O123" s="31"/>
      <c r="P123" s="31"/>
      <c r="Q123" s="30" t="s">
        <v>1895</v>
      </c>
      <c r="R123" s="30" t="s">
        <v>1898</v>
      </c>
      <c r="S123" s="30" t="s">
        <v>81</v>
      </c>
      <c r="T123" s="30" t="s">
        <v>81</v>
      </c>
      <c r="U123" s="30" t="s">
        <v>402</v>
      </c>
      <c r="V123" s="30" t="s">
        <v>68</v>
      </c>
      <c r="W123" s="30" t="s">
        <v>81</v>
      </c>
      <c r="X123" s="30" t="s">
        <v>402</v>
      </c>
      <c r="Y123" s="41" t="s">
        <v>1900</v>
      </c>
      <c r="Z123" s="30" t="s">
        <v>1901</v>
      </c>
      <c r="AA123" s="30" t="s">
        <v>402</v>
      </c>
      <c r="AB123" s="41" t="s">
        <v>1900</v>
      </c>
      <c r="AC123" s="30" t="s">
        <v>1900</v>
      </c>
      <c r="AD123" s="30" t="s">
        <v>1900</v>
      </c>
      <c r="AE123" s="41" t="s">
        <v>68</v>
      </c>
      <c r="AF123" s="30" t="s">
        <v>68</v>
      </c>
    </row>
    <row r="124" spans="1:32" x14ac:dyDescent="0.2">
      <c r="A124" s="37" t="s">
        <v>874</v>
      </c>
      <c r="B124" s="38">
        <v>8012</v>
      </c>
      <c r="C124" s="30">
        <v>3</v>
      </c>
      <c r="D124" s="30" t="s">
        <v>405</v>
      </c>
      <c r="E124" s="30" t="s">
        <v>404</v>
      </c>
      <c r="F124" s="31" t="s">
        <v>425</v>
      </c>
      <c r="G124" s="30" t="s">
        <v>28</v>
      </c>
      <c r="H124" s="30">
        <v>11</v>
      </c>
      <c r="I124" s="31" t="s">
        <v>875</v>
      </c>
      <c r="J124" s="30">
        <v>75011</v>
      </c>
      <c r="K124" s="30" t="s">
        <v>29</v>
      </c>
      <c r="L124" s="31"/>
      <c r="M124" s="31"/>
      <c r="N124" s="31"/>
      <c r="O124" s="31"/>
      <c r="P124" s="31"/>
      <c r="Q124" s="30" t="s">
        <v>68</v>
      </c>
      <c r="R124" s="30" t="s">
        <v>68</v>
      </c>
      <c r="S124" s="30" t="s">
        <v>68</v>
      </c>
      <c r="T124" s="30" t="s">
        <v>68</v>
      </c>
      <c r="U124" s="30" t="s">
        <v>68</v>
      </c>
      <c r="V124" s="30" t="s">
        <v>68</v>
      </c>
      <c r="W124" s="30" t="s">
        <v>68</v>
      </c>
      <c r="X124" s="30" t="s">
        <v>402</v>
      </c>
      <c r="Y124" s="41" t="s">
        <v>402</v>
      </c>
      <c r="Z124" s="30" t="s">
        <v>1901</v>
      </c>
      <c r="AA124" s="30" t="s">
        <v>402</v>
      </c>
      <c r="AB124" s="41" t="s">
        <v>402</v>
      </c>
      <c r="AC124" s="30" t="s">
        <v>402</v>
      </c>
      <c r="AD124" s="30" t="s">
        <v>402</v>
      </c>
      <c r="AE124" s="41" t="s">
        <v>68</v>
      </c>
      <c r="AF124" s="30" t="s">
        <v>68</v>
      </c>
    </row>
    <row r="125" spans="1:32" ht="25.5" x14ac:dyDescent="0.2">
      <c r="A125" s="37" t="s">
        <v>1026</v>
      </c>
      <c r="B125" s="38">
        <v>8013</v>
      </c>
      <c r="C125" s="30">
        <v>5</v>
      </c>
      <c r="D125" s="30" t="s">
        <v>408</v>
      </c>
      <c r="E125" s="30" t="s">
        <v>407</v>
      </c>
      <c r="F125" s="31" t="s">
        <v>48</v>
      </c>
      <c r="G125" s="30" t="s">
        <v>28</v>
      </c>
      <c r="H125" s="30">
        <v>11</v>
      </c>
      <c r="I125" s="31" t="s">
        <v>1889</v>
      </c>
      <c r="J125" s="30">
        <v>75013</v>
      </c>
      <c r="K125" s="30" t="s">
        <v>29</v>
      </c>
      <c r="L125" s="31"/>
      <c r="M125" s="31"/>
      <c r="N125" s="31"/>
      <c r="O125" s="31"/>
      <c r="P125" s="31"/>
      <c r="Q125" s="30" t="s">
        <v>354</v>
      </c>
      <c r="R125" s="30" t="s">
        <v>34</v>
      </c>
      <c r="S125" s="30" t="s">
        <v>81</v>
      </c>
      <c r="T125" s="30" t="s">
        <v>81</v>
      </c>
      <c r="U125" s="30" t="s">
        <v>402</v>
      </c>
      <c r="V125" s="30" t="s">
        <v>68</v>
      </c>
      <c r="W125" s="30" t="s">
        <v>81</v>
      </c>
      <c r="X125" s="30" t="s">
        <v>402</v>
      </c>
      <c r="Y125" s="41" t="s">
        <v>68</v>
      </c>
      <c r="Z125" s="30" t="s">
        <v>68</v>
      </c>
      <c r="AA125" s="30" t="s">
        <v>68</v>
      </c>
      <c r="AB125" s="41" t="s">
        <v>68</v>
      </c>
      <c r="AC125" s="30" t="s">
        <v>68</v>
      </c>
      <c r="AD125" s="30" t="s">
        <v>68</v>
      </c>
      <c r="AE125" s="41" t="s">
        <v>68</v>
      </c>
      <c r="AF125" s="30" t="s">
        <v>68</v>
      </c>
    </row>
    <row r="126" spans="1:32" ht="25.5" x14ac:dyDescent="0.2">
      <c r="A126" s="37" t="s">
        <v>1027</v>
      </c>
      <c r="B126" s="38">
        <v>8013</v>
      </c>
      <c r="C126" s="30">
        <v>5</v>
      </c>
      <c r="D126" s="30" t="s">
        <v>408</v>
      </c>
      <c r="E126" s="30" t="s">
        <v>407</v>
      </c>
      <c r="F126" s="31" t="s">
        <v>48</v>
      </c>
      <c r="G126" s="30" t="s">
        <v>28</v>
      </c>
      <c r="H126" s="30">
        <v>21</v>
      </c>
      <c r="I126" s="31" t="s">
        <v>1890</v>
      </c>
      <c r="J126" s="30">
        <v>75013</v>
      </c>
      <c r="K126" s="30" t="s">
        <v>29</v>
      </c>
      <c r="L126" s="31"/>
      <c r="M126" s="31"/>
      <c r="N126" s="31"/>
      <c r="O126" s="31"/>
      <c r="P126" s="31"/>
      <c r="Q126" s="30" t="s">
        <v>354</v>
      </c>
      <c r="R126" s="30" t="s">
        <v>34</v>
      </c>
      <c r="S126" s="30" t="s">
        <v>81</v>
      </c>
      <c r="T126" s="30" t="s">
        <v>81</v>
      </c>
      <c r="U126" s="30" t="s">
        <v>402</v>
      </c>
      <c r="V126" s="30" t="s">
        <v>68</v>
      </c>
      <c r="W126" s="30" t="s">
        <v>81</v>
      </c>
      <c r="X126" s="30" t="s">
        <v>68</v>
      </c>
      <c r="Y126" s="41" t="s">
        <v>68</v>
      </c>
      <c r="Z126" s="30" t="s">
        <v>68</v>
      </c>
      <c r="AA126" s="30" t="s">
        <v>68</v>
      </c>
      <c r="AB126" s="41" t="s">
        <v>68</v>
      </c>
      <c r="AC126" s="30" t="s">
        <v>68</v>
      </c>
      <c r="AD126" s="30" t="s">
        <v>68</v>
      </c>
      <c r="AE126" s="41" t="s">
        <v>68</v>
      </c>
      <c r="AF126" s="30" t="s">
        <v>68</v>
      </c>
    </row>
    <row r="127" spans="1:32" ht="25.5" x14ac:dyDescent="0.2">
      <c r="A127" s="37" t="s">
        <v>1028</v>
      </c>
      <c r="B127" s="38">
        <v>8013</v>
      </c>
      <c r="C127" s="30">
        <v>5</v>
      </c>
      <c r="D127" s="30" t="s">
        <v>408</v>
      </c>
      <c r="E127" s="30" t="s">
        <v>407</v>
      </c>
      <c r="F127" s="31" t="s">
        <v>48</v>
      </c>
      <c r="G127" s="30" t="s">
        <v>28</v>
      </c>
      <c r="H127" s="30">
        <v>23</v>
      </c>
      <c r="I127" s="31" t="s">
        <v>1891</v>
      </c>
      <c r="J127" s="30">
        <v>75013</v>
      </c>
      <c r="K127" s="30" t="s">
        <v>29</v>
      </c>
      <c r="L127" s="31"/>
      <c r="M127" s="31"/>
      <c r="N127" s="31"/>
      <c r="O127" s="31"/>
      <c r="P127" s="31"/>
      <c r="Q127" s="30" t="s">
        <v>354</v>
      </c>
      <c r="R127" s="30" t="s">
        <v>34</v>
      </c>
      <c r="S127" s="30" t="s">
        <v>81</v>
      </c>
      <c r="T127" s="30" t="s">
        <v>81</v>
      </c>
      <c r="U127" s="30" t="s">
        <v>402</v>
      </c>
      <c r="V127" s="30" t="s">
        <v>68</v>
      </c>
      <c r="W127" s="30" t="s">
        <v>81</v>
      </c>
      <c r="X127" s="30" t="s">
        <v>68</v>
      </c>
      <c r="Y127" s="41" t="s">
        <v>68</v>
      </c>
      <c r="Z127" s="30" t="s">
        <v>68</v>
      </c>
      <c r="AA127" s="30" t="s">
        <v>68</v>
      </c>
      <c r="AB127" s="41" t="s">
        <v>68</v>
      </c>
      <c r="AC127" s="30" t="s">
        <v>68</v>
      </c>
      <c r="AD127" s="30" t="s">
        <v>68</v>
      </c>
      <c r="AE127" s="41" t="s">
        <v>68</v>
      </c>
      <c r="AF127" s="30" t="s">
        <v>68</v>
      </c>
    </row>
    <row r="128" spans="1:32" ht="25.5" x14ac:dyDescent="0.2">
      <c r="A128" s="37" t="s">
        <v>1029</v>
      </c>
      <c r="B128" s="38">
        <v>8013</v>
      </c>
      <c r="C128" s="30">
        <v>5</v>
      </c>
      <c r="D128" s="30" t="s">
        <v>408</v>
      </c>
      <c r="E128" s="30" t="s">
        <v>407</v>
      </c>
      <c r="F128" s="31" t="s">
        <v>48</v>
      </c>
      <c r="G128" s="30" t="s">
        <v>28</v>
      </c>
      <c r="H128" s="30">
        <v>31</v>
      </c>
      <c r="I128" s="31" t="s">
        <v>1892</v>
      </c>
      <c r="J128" s="30">
        <v>75013</v>
      </c>
      <c r="K128" s="30" t="s">
        <v>29</v>
      </c>
      <c r="L128" s="31"/>
      <c r="M128" s="31"/>
      <c r="N128" s="31"/>
      <c r="O128" s="31"/>
      <c r="P128" s="31"/>
      <c r="Q128" s="30" t="s">
        <v>1895</v>
      </c>
      <c r="R128" s="30" t="s">
        <v>81</v>
      </c>
      <c r="S128" s="30" t="s">
        <v>81</v>
      </c>
      <c r="T128" s="30" t="s">
        <v>81</v>
      </c>
      <c r="U128" s="30" t="s">
        <v>402</v>
      </c>
      <c r="V128" s="30" t="s">
        <v>68</v>
      </c>
      <c r="W128" s="30" t="s">
        <v>81</v>
      </c>
      <c r="X128" s="30" t="s">
        <v>1900</v>
      </c>
      <c r="Y128" s="41" t="s">
        <v>402</v>
      </c>
      <c r="Z128" s="30" t="s">
        <v>1901</v>
      </c>
      <c r="AA128" s="30" t="s">
        <v>402</v>
      </c>
      <c r="AB128" s="41" t="s">
        <v>402</v>
      </c>
      <c r="AC128" s="30" t="s">
        <v>1900</v>
      </c>
      <c r="AD128" s="30" t="s">
        <v>1900</v>
      </c>
      <c r="AE128" s="41" t="s">
        <v>68</v>
      </c>
      <c r="AF128" s="30" t="s">
        <v>68</v>
      </c>
    </row>
    <row r="129" spans="1:32" x14ac:dyDescent="0.2">
      <c r="A129" s="37" t="s">
        <v>1506</v>
      </c>
      <c r="B129" s="38">
        <v>8015</v>
      </c>
      <c r="C129" s="30">
        <v>9</v>
      </c>
      <c r="D129" s="30" t="s">
        <v>414</v>
      </c>
      <c r="E129" s="30" t="s">
        <v>404</v>
      </c>
      <c r="F129" s="31" t="s">
        <v>426</v>
      </c>
      <c r="G129" s="30" t="s">
        <v>28</v>
      </c>
      <c r="H129" s="30">
        <v>1</v>
      </c>
      <c r="I129" s="31" t="s">
        <v>1507</v>
      </c>
      <c r="J129" s="30">
        <v>78170</v>
      </c>
      <c r="K129" s="30" t="s">
        <v>35</v>
      </c>
      <c r="L129" s="31"/>
      <c r="M129" s="31"/>
      <c r="N129" s="31"/>
      <c r="O129" s="31"/>
      <c r="P129" s="31"/>
      <c r="Q129" s="30" t="s">
        <v>68</v>
      </c>
      <c r="R129" s="30" t="s">
        <v>68</v>
      </c>
      <c r="S129" s="30" t="s">
        <v>68</v>
      </c>
      <c r="T129" s="30" t="s">
        <v>68</v>
      </c>
      <c r="U129" s="30" t="s">
        <v>68</v>
      </c>
      <c r="V129" s="30" t="s">
        <v>68</v>
      </c>
      <c r="W129" s="30" t="s">
        <v>68</v>
      </c>
      <c r="X129" s="30" t="s">
        <v>68</v>
      </c>
      <c r="Y129" s="41" t="s">
        <v>68</v>
      </c>
      <c r="Z129" s="30" t="s">
        <v>68</v>
      </c>
      <c r="AA129" s="30" t="s">
        <v>68</v>
      </c>
      <c r="AB129" s="41" t="s">
        <v>68</v>
      </c>
      <c r="AC129" s="30" t="s">
        <v>68</v>
      </c>
      <c r="AD129" s="30" t="s">
        <v>68</v>
      </c>
      <c r="AE129" s="41" t="s">
        <v>68</v>
      </c>
      <c r="AF129" s="30" t="s">
        <v>68</v>
      </c>
    </row>
    <row r="130" spans="1:32" x14ac:dyDescent="0.2">
      <c r="A130" s="37" t="s">
        <v>1524</v>
      </c>
      <c r="B130" s="38">
        <v>8015</v>
      </c>
      <c r="C130" s="30">
        <v>9</v>
      </c>
      <c r="D130" s="30" t="s">
        <v>414</v>
      </c>
      <c r="E130" s="30" t="s">
        <v>404</v>
      </c>
      <c r="F130" s="31" t="s">
        <v>426</v>
      </c>
      <c r="G130" s="30" t="s">
        <v>28</v>
      </c>
      <c r="H130" s="30">
        <v>10</v>
      </c>
      <c r="I130" s="31" t="s">
        <v>1525</v>
      </c>
      <c r="J130" s="30">
        <v>78170</v>
      </c>
      <c r="K130" s="30" t="s">
        <v>35</v>
      </c>
      <c r="L130" s="31"/>
      <c r="M130" s="31"/>
      <c r="N130" s="31"/>
      <c r="O130" s="31"/>
      <c r="P130" s="31"/>
      <c r="Q130" s="30" t="s">
        <v>68</v>
      </c>
      <c r="R130" s="30" t="s">
        <v>68</v>
      </c>
      <c r="S130" s="30" t="s">
        <v>68</v>
      </c>
      <c r="T130" s="30" t="s">
        <v>68</v>
      </c>
      <c r="U130" s="30" t="s">
        <v>68</v>
      </c>
      <c r="V130" s="30" t="s">
        <v>68</v>
      </c>
      <c r="W130" s="30" t="s">
        <v>68</v>
      </c>
      <c r="X130" s="30" t="s">
        <v>68</v>
      </c>
      <c r="Y130" s="41" t="s">
        <v>68</v>
      </c>
      <c r="Z130" s="30" t="s">
        <v>68</v>
      </c>
      <c r="AA130" s="30" t="s">
        <v>68</v>
      </c>
      <c r="AB130" s="41" t="s">
        <v>68</v>
      </c>
      <c r="AC130" s="30" t="s">
        <v>68</v>
      </c>
      <c r="AD130" s="30" t="s">
        <v>68</v>
      </c>
      <c r="AE130" s="41" t="s">
        <v>68</v>
      </c>
      <c r="AF130" s="30" t="s">
        <v>68</v>
      </c>
    </row>
    <row r="131" spans="1:32" x14ac:dyDescent="0.2">
      <c r="A131" s="37" t="s">
        <v>1526</v>
      </c>
      <c r="B131" s="38">
        <v>8015</v>
      </c>
      <c r="C131" s="30">
        <v>9</v>
      </c>
      <c r="D131" s="30" t="s">
        <v>414</v>
      </c>
      <c r="E131" s="30" t="s">
        <v>404</v>
      </c>
      <c r="F131" s="31" t="s">
        <v>426</v>
      </c>
      <c r="G131" s="30" t="s">
        <v>28</v>
      </c>
      <c r="H131" s="30">
        <v>11</v>
      </c>
      <c r="I131" s="31" t="s">
        <v>1527</v>
      </c>
      <c r="J131" s="30">
        <v>78170</v>
      </c>
      <c r="K131" s="30" t="s">
        <v>35</v>
      </c>
      <c r="L131" s="31"/>
      <c r="M131" s="31"/>
      <c r="N131" s="31"/>
      <c r="O131" s="31"/>
      <c r="P131" s="31"/>
      <c r="Q131" s="30" t="s">
        <v>68</v>
      </c>
      <c r="R131" s="30" t="s">
        <v>68</v>
      </c>
      <c r="S131" s="30" t="s">
        <v>68</v>
      </c>
      <c r="T131" s="30" t="s">
        <v>68</v>
      </c>
      <c r="U131" s="30" t="s">
        <v>68</v>
      </c>
      <c r="V131" s="30" t="s">
        <v>68</v>
      </c>
      <c r="W131" s="30" t="s">
        <v>68</v>
      </c>
      <c r="X131" s="30" t="s">
        <v>68</v>
      </c>
      <c r="Y131" s="41" t="s">
        <v>68</v>
      </c>
      <c r="Z131" s="30" t="s">
        <v>68</v>
      </c>
      <c r="AA131" s="30" t="s">
        <v>68</v>
      </c>
      <c r="AB131" s="41" t="s">
        <v>68</v>
      </c>
      <c r="AC131" s="30" t="s">
        <v>68</v>
      </c>
      <c r="AD131" s="30" t="s">
        <v>68</v>
      </c>
      <c r="AE131" s="41" t="s">
        <v>68</v>
      </c>
      <c r="AF131" s="30" t="s">
        <v>68</v>
      </c>
    </row>
    <row r="132" spans="1:32" x14ac:dyDescent="0.2">
      <c r="A132" s="37" t="s">
        <v>1528</v>
      </c>
      <c r="B132" s="38">
        <v>8015</v>
      </c>
      <c r="C132" s="30">
        <v>9</v>
      </c>
      <c r="D132" s="30" t="s">
        <v>414</v>
      </c>
      <c r="E132" s="30" t="s">
        <v>404</v>
      </c>
      <c r="F132" s="31" t="s">
        <v>426</v>
      </c>
      <c r="G132" s="30" t="s">
        <v>28</v>
      </c>
      <c r="H132" s="30">
        <v>12</v>
      </c>
      <c r="I132" s="31" t="s">
        <v>1529</v>
      </c>
      <c r="J132" s="30">
        <v>78170</v>
      </c>
      <c r="K132" s="30" t="s">
        <v>35</v>
      </c>
      <c r="L132" s="31"/>
      <c r="M132" s="31"/>
      <c r="N132" s="31"/>
      <c r="O132" s="31"/>
      <c r="P132" s="31"/>
      <c r="Q132" s="30" t="s">
        <v>68</v>
      </c>
      <c r="R132" s="30" t="s">
        <v>68</v>
      </c>
      <c r="S132" s="30" t="s">
        <v>68</v>
      </c>
      <c r="T132" s="30" t="s">
        <v>68</v>
      </c>
      <c r="U132" s="30" t="s">
        <v>68</v>
      </c>
      <c r="V132" s="30" t="s">
        <v>68</v>
      </c>
      <c r="W132" s="30" t="s">
        <v>68</v>
      </c>
      <c r="X132" s="30" t="s">
        <v>68</v>
      </c>
      <c r="Y132" s="41" t="s">
        <v>68</v>
      </c>
      <c r="Z132" s="30" t="s">
        <v>68</v>
      </c>
      <c r="AA132" s="30" t="s">
        <v>68</v>
      </c>
      <c r="AB132" s="41" t="s">
        <v>68</v>
      </c>
      <c r="AC132" s="30" t="s">
        <v>68</v>
      </c>
      <c r="AD132" s="30" t="s">
        <v>68</v>
      </c>
      <c r="AE132" s="41" t="s">
        <v>68</v>
      </c>
      <c r="AF132" s="30" t="s">
        <v>68</v>
      </c>
    </row>
    <row r="133" spans="1:32" x14ac:dyDescent="0.2">
      <c r="A133" s="37" t="s">
        <v>1530</v>
      </c>
      <c r="B133" s="38">
        <v>8015</v>
      </c>
      <c r="C133" s="30">
        <v>9</v>
      </c>
      <c r="D133" s="30" t="s">
        <v>414</v>
      </c>
      <c r="E133" s="30" t="s">
        <v>404</v>
      </c>
      <c r="F133" s="31" t="s">
        <v>426</v>
      </c>
      <c r="G133" s="30" t="s">
        <v>28</v>
      </c>
      <c r="H133" s="30">
        <v>13</v>
      </c>
      <c r="I133" s="31" t="s">
        <v>1531</v>
      </c>
      <c r="J133" s="30">
        <v>78170</v>
      </c>
      <c r="K133" s="30" t="s">
        <v>35</v>
      </c>
      <c r="L133" s="31"/>
      <c r="M133" s="31"/>
      <c r="N133" s="31"/>
      <c r="O133" s="31"/>
      <c r="P133" s="31"/>
      <c r="Q133" s="30" t="s">
        <v>68</v>
      </c>
      <c r="R133" s="30" t="s">
        <v>68</v>
      </c>
      <c r="S133" s="30" t="s">
        <v>68</v>
      </c>
      <c r="T133" s="30" t="s">
        <v>68</v>
      </c>
      <c r="U133" s="30" t="s">
        <v>68</v>
      </c>
      <c r="V133" s="30" t="s">
        <v>68</v>
      </c>
      <c r="W133" s="30" t="s">
        <v>68</v>
      </c>
      <c r="X133" s="30" t="s">
        <v>68</v>
      </c>
      <c r="Y133" s="41" t="s">
        <v>68</v>
      </c>
      <c r="Z133" s="30" t="s">
        <v>68</v>
      </c>
      <c r="AA133" s="30" t="s">
        <v>68</v>
      </c>
      <c r="AB133" s="41" t="s">
        <v>68</v>
      </c>
      <c r="AC133" s="30" t="s">
        <v>68</v>
      </c>
      <c r="AD133" s="30" t="s">
        <v>68</v>
      </c>
      <c r="AE133" s="41" t="s">
        <v>68</v>
      </c>
      <c r="AF133" s="30" t="s">
        <v>68</v>
      </c>
    </row>
    <row r="134" spans="1:32" x14ac:dyDescent="0.2">
      <c r="A134" s="37" t="s">
        <v>1532</v>
      </c>
      <c r="B134" s="38">
        <v>8015</v>
      </c>
      <c r="C134" s="30">
        <v>9</v>
      </c>
      <c r="D134" s="30" t="s">
        <v>414</v>
      </c>
      <c r="E134" s="30" t="s">
        <v>404</v>
      </c>
      <c r="F134" s="31" t="s">
        <v>426</v>
      </c>
      <c r="G134" s="30" t="s">
        <v>28</v>
      </c>
      <c r="H134" s="30">
        <v>14</v>
      </c>
      <c r="I134" s="31" t="s">
        <v>1533</v>
      </c>
      <c r="J134" s="30">
        <v>78170</v>
      </c>
      <c r="K134" s="30" t="s">
        <v>35</v>
      </c>
      <c r="L134" s="31"/>
      <c r="M134" s="31"/>
      <c r="N134" s="31"/>
      <c r="O134" s="31"/>
      <c r="P134" s="31"/>
      <c r="Q134" s="30" t="s">
        <v>68</v>
      </c>
      <c r="R134" s="30" t="s">
        <v>68</v>
      </c>
      <c r="S134" s="30" t="s">
        <v>68</v>
      </c>
      <c r="T134" s="30" t="s">
        <v>68</v>
      </c>
      <c r="U134" s="30" t="s">
        <v>68</v>
      </c>
      <c r="V134" s="30" t="s">
        <v>68</v>
      </c>
      <c r="W134" s="30" t="s">
        <v>68</v>
      </c>
      <c r="X134" s="30" t="s">
        <v>68</v>
      </c>
      <c r="Y134" s="41" t="s">
        <v>68</v>
      </c>
      <c r="Z134" s="30" t="s">
        <v>68</v>
      </c>
      <c r="AA134" s="30" t="s">
        <v>68</v>
      </c>
      <c r="AB134" s="41" t="s">
        <v>68</v>
      </c>
      <c r="AC134" s="30" t="s">
        <v>68</v>
      </c>
      <c r="AD134" s="30" t="s">
        <v>68</v>
      </c>
      <c r="AE134" s="41" t="s">
        <v>68</v>
      </c>
      <c r="AF134" s="30" t="s">
        <v>68</v>
      </c>
    </row>
    <row r="135" spans="1:32" s="32" customFormat="1" x14ac:dyDescent="0.2">
      <c r="A135" s="37" t="s">
        <v>1534</v>
      </c>
      <c r="B135" s="38">
        <v>8015</v>
      </c>
      <c r="C135" s="30">
        <v>9</v>
      </c>
      <c r="D135" s="30" t="s">
        <v>414</v>
      </c>
      <c r="E135" s="30" t="s">
        <v>404</v>
      </c>
      <c r="F135" s="31" t="s">
        <v>426</v>
      </c>
      <c r="G135" s="30" t="s">
        <v>28</v>
      </c>
      <c r="H135" s="30">
        <v>15</v>
      </c>
      <c r="I135" s="31" t="s">
        <v>1535</v>
      </c>
      <c r="J135" s="30">
        <v>78170</v>
      </c>
      <c r="K135" s="30" t="s">
        <v>35</v>
      </c>
      <c r="L135" s="31"/>
      <c r="M135" s="31"/>
      <c r="N135" s="31"/>
      <c r="O135" s="31"/>
      <c r="P135" s="31"/>
      <c r="Q135" s="30" t="s">
        <v>68</v>
      </c>
      <c r="R135" s="30" t="s">
        <v>68</v>
      </c>
      <c r="S135" s="30" t="s">
        <v>68</v>
      </c>
      <c r="T135" s="30" t="s">
        <v>68</v>
      </c>
      <c r="U135" s="30" t="s">
        <v>68</v>
      </c>
      <c r="V135" s="30" t="s">
        <v>68</v>
      </c>
      <c r="W135" s="30" t="s">
        <v>68</v>
      </c>
      <c r="X135" s="30" t="s">
        <v>68</v>
      </c>
      <c r="Y135" s="41" t="s">
        <v>68</v>
      </c>
      <c r="Z135" s="30" t="s">
        <v>68</v>
      </c>
      <c r="AA135" s="30" t="s">
        <v>68</v>
      </c>
      <c r="AB135" s="41" t="s">
        <v>68</v>
      </c>
      <c r="AC135" s="30" t="s">
        <v>68</v>
      </c>
      <c r="AD135" s="30" t="s">
        <v>68</v>
      </c>
      <c r="AE135" s="41" t="s">
        <v>68</v>
      </c>
      <c r="AF135" s="30" t="s">
        <v>68</v>
      </c>
    </row>
    <row r="136" spans="1:32" s="32" customFormat="1" x14ac:dyDescent="0.2">
      <c r="A136" s="37" t="s">
        <v>1536</v>
      </c>
      <c r="B136" s="38">
        <v>8015</v>
      </c>
      <c r="C136" s="30">
        <v>9</v>
      </c>
      <c r="D136" s="30" t="s">
        <v>414</v>
      </c>
      <c r="E136" s="30" t="s">
        <v>404</v>
      </c>
      <c r="F136" s="31" t="s">
        <v>426</v>
      </c>
      <c r="G136" s="30" t="s">
        <v>28</v>
      </c>
      <c r="H136" s="30">
        <v>16</v>
      </c>
      <c r="I136" s="31" t="s">
        <v>1537</v>
      </c>
      <c r="J136" s="30">
        <v>78170</v>
      </c>
      <c r="K136" s="30" t="s">
        <v>35</v>
      </c>
      <c r="L136" s="31"/>
      <c r="M136" s="31"/>
      <c r="N136" s="31"/>
      <c r="O136" s="31"/>
      <c r="P136" s="31"/>
      <c r="Q136" s="30" t="s">
        <v>68</v>
      </c>
      <c r="R136" s="30" t="s">
        <v>68</v>
      </c>
      <c r="S136" s="30" t="s">
        <v>68</v>
      </c>
      <c r="T136" s="30" t="s">
        <v>68</v>
      </c>
      <c r="U136" s="30" t="s">
        <v>68</v>
      </c>
      <c r="V136" s="30" t="s">
        <v>68</v>
      </c>
      <c r="W136" s="30" t="s">
        <v>68</v>
      </c>
      <c r="X136" s="30" t="s">
        <v>68</v>
      </c>
      <c r="Y136" s="41" t="s">
        <v>68</v>
      </c>
      <c r="Z136" s="30" t="s">
        <v>68</v>
      </c>
      <c r="AA136" s="30" t="s">
        <v>68</v>
      </c>
      <c r="AB136" s="41" t="s">
        <v>68</v>
      </c>
      <c r="AC136" s="30" t="s">
        <v>68</v>
      </c>
      <c r="AD136" s="30" t="s">
        <v>68</v>
      </c>
      <c r="AE136" s="41" t="s">
        <v>68</v>
      </c>
      <c r="AF136" s="30" t="s">
        <v>68</v>
      </c>
    </row>
    <row r="137" spans="1:32" s="32" customFormat="1" x14ac:dyDescent="0.2">
      <c r="A137" s="37" t="s">
        <v>1538</v>
      </c>
      <c r="B137" s="38">
        <v>8015</v>
      </c>
      <c r="C137" s="30">
        <v>9</v>
      </c>
      <c r="D137" s="30" t="s">
        <v>414</v>
      </c>
      <c r="E137" s="30" t="s">
        <v>404</v>
      </c>
      <c r="F137" s="31" t="s">
        <v>426</v>
      </c>
      <c r="G137" s="30" t="s">
        <v>28</v>
      </c>
      <c r="H137" s="30">
        <v>17</v>
      </c>
      <c r="I137" s="31" t="s">
        <v>1539</v>
      </c>
      <c r="J137" s="30">
        <v>78170</v>
      </c>
      <c r="K137" s="30" t="s">
        <v>35</v>
      </c>
      <c r="L137" s="31"/>
      <c r="M137" s="31"/>
      <c r="N137" s="31"/>
      <c r="O137" s="31"/>
      <c r="P137" s="31"/>
      <c r="Q137" s="30" t="s">
        <v>68</v>
      </c>
      <c r="R137" s="30" t="s">
        <v>68</v>
      </c>
      <c r="S137" s="30" t="s">
        <v>68</v>
      </c>
      <c r="T137" s="30" t="s">
        <v>68</v>
      </c>
      <c r="U137" s="30" t="s">
        <v>68</v>
      </c>
      <c r="V137" s="30" t="s">
        <v>68</v>
      </c>
      <c r="W137" s="30" t="s">
        <v>68</v>
      </c>
      <c r="X137" s="30" t="s">
        <v>68</v>
      </c>
      <c r="Y137" s="41" t="s">
        <v>68</v>
      </c>
      <c r="Z137" s="30" t="s">
        <v>68</v>
      </c>
      <c r="AA137" s="30" t="s">
        <v>68</v>
      </c>
      <c r="AB137" s="41" t="s">
        <v>68</v>
      </c>
      <c r="AC137" s="30" t="s">
        <v>68</v>
      </c>
      <c r="AD137" s="30" t="s">
        <v>68</v>
      </c>
      <c r="AE137" s="41" t="s">
        <v>68</v>
      </c>
      <c r="AF137" s="30" t="s">
        <v>68</v>
      </c>
    </row>
    <row r="138" spans="1:32" x14ac:dyDescent="0.2">
      <c r="A138" s="37" t="s">
        <v>1540</v>
      </c>
      <c r="B138" s="38">
        <v>8015</v>
      </c>
      <c r="C138" s="30">
        <v>9</v>
      </c>
      <c r="D138" s="30" t="s">
        <v>414</v>
      </c>
      <c r="E138" s="30" t="s">
        <v>404</v>
      </c>
      <c r="F138" s="31" t="s">
        <v>426</v>
      </c>
      <c r="G138" s="30" t="s">
        <v>28</v>
      </c>
      <c r="H138" s="30">
        <v>18</v>
      </c>
      <c r="I138" s="31" t="s">
        <v>1541</v>
      </c>
      <c r="J138" s="30">
        <v>78170</v>
      </c>
      <c r="K138" s="30" t="s">
        <v>35</v>
      </c>
      <c r="L138" s="31"/>
      <c r="M138" s="31"/>
      <c r="N138" s="31"/>
      <c r="O138" s="31"/>
      <c r="P138" s="31"/>
      <c r="Q138" s="30" t="s">
        <v>68</v>
      </c>
      <c r="R138" s="30" t="s">
        <v>68</v>
      </c>
      <c r="S138" s="30" t="s">
        <v>68</v>
      </c>
      <c r="T138" s="30" t="s">
        <v>68</v>
      </c>
      <c r="U138" s="30" t="s">
        <v>68</v>
      </c>
      <c r="V138" s="30" t="s">
        <v>68</v>
      </c>
      <c r="W138" s="30" t="s">
        <v>68</v>
      </c>
      <c r="X138" s="30" t="s">
        <v>68</v>
      </c>
      <c r="Y138" s="41" t="s">
        <v>68</v>
      </c>
      <c r="Z138" s="30" t="s">
        <v>68</v>
      </c>
      <c r="AA138" s="30" t="s">
        <v>68</v>
      </c>
      <c r="AB138" s="41" t="s">
        <v>68</v>
      </c>
      <c r="AC138" s="30" t="s">
        <v>68</v>
      </c>
      <c r="AD138" s="30" t="s">
        <v>68</v>
      </c>
      <c r="AE138" s="41" t="s">
        <v>68</v>
      </c>
      <c r="AF138" s="30" t="s">
        <v>68</v>
      </c>
    </row>
    <row r="139" spans="1:32" x14ac:dyDescent="0.2">
      <c r="A139" s="37" t="s">
        <v>1542</v>
      </c>
      <c r="B139" s="38">
        <v>8015</v>
      </c>
      <c r="C139" s="30">
        <v>9</v>
      </c>
      <c r="D139" s="30" t="s">
        <v>414</v>
      </c>
      <c r="E139" s="30" t="s">
        <v>404</v>
      </c>
      <c r="F139" s="31" t="s">
        <v>426</v>
      </c>
      <c r="G139" s="30" t="s">
        <v>28</v>
      </c>
      <c r="H139" s="30">
        <v>19</v>
      </c>
      <c r="I139" s="31" t="s">
        <v>1543</v>
      </c>
      <c r="J139" s="30">
        <v>78170</v>
      </c>
      <c r="K139" s="30" t="s">
        <v>35</v>
      </c>
      <c r="L139" s="31"/>
      <c r="M139" s="31"/>
      <c r="N139" s="31"/>
      <c r="O139" s="31"/>
      <c r="P139" s="31"/>
      <c r="Q139" s="30" t="s">
        <v>68</v>
      </c>
      <c r="R139" s="30" t="s">
        <v>68</v>
      </c>
      <c r="S139" s="30" t="s">
        <v>68</v>
      </c>
      <c r="T139" s="30" t="s">
        <v>68</v>
      </c>
      <c r="U139" s="30" t="s">
        <v>68</v>
      </c>
      <c r="V139" s="30" t="s">
        <v>68</v>
      </c>
      <c r="W139" s="30" t="s">
        <v>68</v>
      </c>
      <c r="X139" s="30" t="s">
        <v>68</v>
      </c>
      <c r="Y139" s="41" t="s">
        <v>68</v>
      </c>
      <c r="Z139" s="30" t="s">
        <v>68</v>
      </c>
      <c r="AA139" s="30" t="s">
        <v>68</v>
      </c>
      <c r="AB139" s="41" t="s">
        <v>68</v>
      </c>
      <c r="AC139" s="30" t="s">
        <v>68</v>
      </c>
      <c r="AD139" s="30" t="s">
        <v>68</v>
      </c>
      <c r="AE139" s="41" t="s">
        <v>68</v>
      </c>
      <c r="AF139" s="30" t="s">
        <v>68</v>
      </c>
    </row>
    <row r="140" spans="1:32" s="32" customFormat="1" x14ac:dyDescent="0.2">
      <c r="A140" s="37" t="s">
        <v>1508</v>
      </c>
      <c r="B140" s="38">
        <v>8015</v>
      </c>
      <c r="C140" s="30">
        <v>9</v>
      </c>
      <c r="D140" s="30" t="s">
        <v>414</v>
      </c>
      <c r="E140" s="30" t="s">
        <v>404</v>
      </c>
      <c r="F140" s="31" t="s">
        <v>426</v>
      </c>
      <c r="G140" s="30" t="s">
        <v>28</v>
      </c>
      <c r="H140" s="30">
        <v>2</v>
      </c>
      <c r="I140" s="31" t="s">
        <v>1509</v>
      </c>
      <c r="J140" s="30">
        <v>78170</v>
      </c>
      <c r="K140" s="30" t="s">
        <v>35</v>
      </c>
      <c r="L140" s="31"/>
      <c r="M140" s="31"/>
      <c r="N140" s="31"/>
      <c r="O140" s="31"/>
      <c r="P140" s="31"/>
      <c r="Q140" s="30" t="s">
        <v>68</v>
      </c>
      <c r="R140" s="30" t="s">
        <v>68</v>
      </c>
      <c r="S140" s="30" t="s">
        <v>68</v>
      </c>
      <c r="T140" s="30" t="s">
        <v>68</v>
      </c>
      <c r="U140" s="30" t="s">
        <v>68</v>
      </c>
      <c r="V140" s="30" t="s">
        <v>68</v>
      </c>
      <c r="W140" s="30" t="s">
        <v>68</v>
      </c>
      <c r="X140" s="30" t="s">
        <v>68</v>
      </c>
      <c r="Y140" s="41" t="s">
        <v>68</v>
      </c>
      <c r="Z140" s="30" t="s">
        <v>68</v>
      </c>
      <c r="AA140" s="30" t="s">
        <v>68</v>
      </c>
      <c r="AB140" s="41" t="s">
        <v>68</v>
      </c>
      <c r="AC140" s="30" t="s">
        <v>68</v>
      </c>
      <c r="AD140" s="30" t="s">
        <v>68</v>
      </c>
      <c r="AE140" s="41" t="s">
        <v>68</v>
      </c>
      <c r="AF140" s="30" t="s">
        <v>68</v>
      </c>
    </row>
    <row r="141" spans="1:32" s="32" customFormat="1" x14ac:dyDescent="0.2">
      <c r="A141" s="37" t="s">
        <v>1544</v>
      </c>
      <c r="B141" s="38">
        <v>8015</v>
      </c>
      <c r="C141" s="30">
        <v>9</v>
      </c>
      <c r="D141" s="30" t="s">
        <v>414</v>
      </c>
      <c r="E141" s="30" t="s">
        <v>404</v>
      </c>
      <c r="F141" s="31" t="s">
        <v>426</v>
      </c>
      <c r="G141" s="30" t="s">
        <v>28</v>
      </c>
      <c r="H141" s="30">
        <v>20</v>
      </c>
      <c r="I141" s="31" t="s">
        <v>1545</v>
      </c>
      <c r="J141" s="30">
        <v>78170</v>
      </c>
      <c r="K141" s="30" t="s">
        <v>35</v>
      </c>
      <c r="L141" s="31"/>
      <c r="M141" s="31"/>
      <c r="N141" s="31"/>
      <c r="O141" s="31"/>
      <c r="P141" s="31"/>
      <c r="Q141" s="30" t="s">
        <v>68</v>
      </c>
      <c r="R141" s="30" t="s">
        <v>68</v>
      </c>
      <c r="S141" s="30" t="s">
        <v>68</v>
      </c>
      <c r="T141" s="30" t="s">
        <v>68</v>
      </c>
      <c r="U141" s="30" t="s">
        <v>68</v>
      </c>
      <c r="V141" s="30" t="s">
        <v>68</v>
      </c>
      <c r="W141" s="30" t="s">
        <v>68</v>
      </c>
      <c r="X141" s="30" t="s">
        <v>68</v>
      </c>
      <c r="Y141" s="41" t="s">
        <v>68</v>
      </c>
      <c r="Z141" s="30" t="s">
        <v>68</v>
      </c>
      <c r="AA141" s="30" t="s">
        <v>68</v>
      </c>
      <c r="AB141" s="41" t="s">
        <v>68</v>
      </c>
      <c r="AC141" s="30" t="s">
        <v>68</v>
      </c>
      <c r="AD141" s="30" t="s">
        <v>68</v>
      </c>
      <c r="AE141" s="41" t="s">
        <v>68</v>
      </c>
      <c r="AF141" s="30" t="s">
        <v>68</v>
      </c>
    </row>
    <row r="142" spans="1:32" x14ac:dyDescent="0.2">
      <c r="A142" s="37" t="s">
        <v>1546</v>
      </c>
      <c r="B142" s="38">
        <v>8015</v>
      </c>
      <c r="C142" s="30">
        <v>9</v>
      </c>
      <c r="D142" s="30" t="s">
        <v>414</v>
      </c>
      <c r="E142" s="30" t="s">
        <v>404</v>
      </c>
      <c r="F142" s="31" t="s">
        <v>426</v>
      </c>
      <c r="G142" s="30" t="s">
        <v>28</v>
      </c>
      <c r="H142" s="30">
        <v>21</v>
      </c>
      <c r="I142" s="31" t="s">
        <v>1547</v>
      </c>
      <c r="J142" s="30">
        <v>78170</v>
      </c>
      <c r="K142" s="30" t="s">
        <v>35</v>
      </c>
      <c r="L142" s="31"/>
      <c r="M142" s="31"/>
      <c r="N142" s="31"/>
      <c r="O142" s="31"/>
      <c r="P142" s="31"/>
      <c r="Q142" s="30" t="s">
        <v>68</v>
      </c>
      <c r="R142" s="30" t="s">
        <v>68</v>
      </c>
      <c r="S142" s="30" t="s">
        <v>68</v>
      </c>
      <c r="T142" s="30" t="s">
        <v>68</v>
      </c>
      <c r="U142" s="30" t="s">
        <v>68</v>
      </c>
      <c r="V142" s="30" t="s">
        <v>68</v>
      </c>
      <c r="W142" s="30" t="s">
        <v>68</v>
      </c>
      <c r="X142" s="30" t="s">
        <v>68</v>
      </c>
      <c r="Y142" s="41" t="s">
        <v>68</v>
      </c>
      <c r="Z142" s="30" t="s">
        <v>68</v>
      </c>
      <c r="AA142" s="30" t="s">
        <v>68</v>
      </c>
      <c r="AB142" s="41" t="s">
        <v>68</v>
      </c>
      <c r="AC142" s="30" t="s">
        <v>68</v>
      </c>
      <c r="AD142" s="30" t="s">
        <v>68</v>
      </c>
      <c r="AE142" s="41" t="s">
        <v>68</v>
      </c>
      <c r="AF142" s="30" t="s">
        <v>68</v>
      </c>
    </row>
    <row r="143" spans="1:32" x14ac:dyDescent="0.2">
      <c r="A143" s="37" t="s">
        <v>1548</v>
      </c>
      <c r="B143" s="38">
        <v>8015</v>
      </c>
      <c r="C143" s="30">
        <v>9</v>
      </c>
      <c r="D143" s="30" t="s">
        <v>414</v>
      </c>
      <c r="E143" s="30" t="s">
        <v>404</v>
      </c>
      <c r="F143" s="31" t="s">
        <v>426</v>
      </c>
      <c r="G143" s="30" t="s">
        <v>28</v>
      </c>
      <c r="H143" s="30">
        <v>22</v>
      </c>
      <c r="I143" s="31" t="s">
        <v>1549</v>
      </c>
      <c r="J143" s="30">
        <v>78170</v>
      </c>
      <c r="K143" s="30" t="s">
        <v>35</v>
      </c>
      <c r="L143" s="31"/>
      <c r="M143" s="31"/>
      <c r="N143" s="31"/>
      <c r="O143" s="31"/>
      <c r="P143" s="31"/>
      <c r="Q143" s="30" t="s">
        <v>68</v>
      </c>
      <c r="R143" s="30" t="s">
        <v>68</v>
      </c>
      <c r="S143" s="30" t="s">
        <v>68</v>
      </c>
      <c r="T143" s="30" t="s">
        <v>68</v>
      </c>
      <c r="U143" s="30" t="s">
        <v>68</v>
      </c>
      <c r="V143" s="30" t="s">
        <v>68</v>
      </c>
      <c r="W143" s="30" t="s">
        <v>68</v>
      </c>
      <c r="X143" s="30" t="s">
        <v>68</v>
      </c>
      <c r="Y143" s="41" t="s">
        <v>68</v>
      </c>
      <c r="Z143" s="30" t="s">
        <v>68</v>
      </c>
      <c r="AA143" s="30" t="s">
        <v>68</v>
      </c>
      <c r="AB143" s="41" t="s">
        <v>68</v>
      </c>
      <c r="AC143" s="30" t="s">
        <v>68</v>
      </c>
      <c r="AD143" s="30" t="s">
        <v>68</v>
      </c>
      <c r="AE143" s="41" t="s">
        <v>68</v>
      </c>
      <c r="AF143" s="30" t="s">
        <v>68</v>
      </c>
    </row>
    <row r="144" spans="1:32" x14ac:dyDescent="0.2">
      <c r="A144" s="37" t="s">
        <v>1550</v>
      </c>
      <c r="B144" s="38">
        <v>8015</v>
      </c>
      <c r="C144" s="30">
        <v>9</v>
      </c>
      <c r="D144" s="30" t="s">
        <v>414</v>
      </c>
      <c r="E144" s="30" t="s">
        <v>404</v>
      </c>
      <c r="F144" s="31" t="s">
        <v>426</v>
      </c>
      <c r="G144" s="30" t="s">
        <v>28</v>
      </c>
      <c r="H144" s="30">
        <v>23</v>
      </c>
      <c r="I144" s="31" t="s">
        <v>1551</v>
      </c>
      <c r="J144" s="30">
        <v>78170</v>
      </c>
      <c r="K144" s="30" t="s">
        <v>35</v>
      </c>
      <c r="L144" s="31"/>
      <c r="M144" s="31"/>
      <c r="N144" s="31"/>
      <c r="O144" s="31"/>
      <c r="P144" s="31"/>
      <c r="Q144" s="30" t="s">
        <v>68</v>
      </c>
      <c r="R144" s="30" t="s">
        <v>68</v>
      </c>
      <c r="S144" s="30" t="s">
        <v>68</v>
      </c>
      <c r="T144" s="30" t="s">
        <v>68</v>
      </c>
      <c r="U144" s="30" t="s">
        <v>68</v>
      </c>
      <c r="V144" s="30" t="s">
        <v>68</v>
      </c>
      <c r="W144" s="30" t="s">
        <v>68</v>
      </c>
      <c r="X144" s="30" t="s">
        <v>68</v>
      </c>
      <c r="Y144" s="41" t="s">
        <v>68</v>
      </c>
      <c r="Z144" s="30" t="s">
        <v>68</v>
      </c>
      <c r="AA144" s="30" t="s">
        <v>68</v>
      </c>
      <c r="AB144" s="41" t="s">
        <v>68</v>
      </c>
      <c r="AC144" s="30" t="s">
        <v>68</v>
      </c>
      <c r="AD144" s="30" t="s">
        <v>68</v>
      </c>
      <c r="AE144" s="41" t="s">
        <v>68</v>
      </c>
      <c r="AF144" s="30" t="s">
        <v>68</v>
      </c>
    </row>
    <row r="145" spans="1:32" x14ac:dyDescent="0.2">
      <c r="A145" s="37" t="s">
        <v>1552</v>
      </c>
      <c r="B145" s="38">
        <v>8015</v>
      </c>
      <c r="C145" s="30">
        <v>9</v>
      </c>
      <c r="D145" s="30" t="s">
        <v>414</v>
      </c>
      <c r="E145" s="30" t="s">
        <v>404</v>
      </c>
      <c r="F145" s="31" t="s">
        <v>426</v>
      </c>
      <c r="G145" s="30" t="s">
        <v>28</v>
      </c>
      <c r="H145" s="30">
        <v>24</v>
      </c>
      <c r="I145" s="31" t="s">
        <v>1553</v>
      </c>
      <c r="J145" s="30">
        <v>78170</v>
      </c>
      <c r="K145" s="30" t="s">
        <v>35</v>
      </c>
      <c r="L145" s="31"/>
      <c r="M145" s="31"/>
      <c r="N145" s="31"/>
      <c r="O145" s="31"/>
      <c r="P145" s="31"/>
      <c r="Q145" s="30" t="s">
        <v>68</v>
      </c>
      <c r="R145" s="30" t="s">
        <v>68</v>
      </c>
      <c r="S145" s="30" t="s">
        <v>68</v>
      </c>
      <c r="T145" s="30" t="s">
        <v>68</v>
      </c>
      <c r="U145" s="30" t="s">
        <v>68</v>
      </c>
      <c r="V145" s="30" t="s">
        <v>68</v>
      </c>
      <c r="W145" s="30" t="s">
        <v>68</v>
      </c>
      <c r="X145" s="30" t="s">
        <v>68</v>
      </c>
      <c r="Y145" s="41" t="s">
        <v>68</v>
      </c>
      <c r="Z145" s="30" t="s">
        <v>68</v>
      </c>
      <c r="AA145" s="30" t="s">
        <v>68</v>
      </c>
      <c r="AB145" s="41" t="s">
        <v>68</v>
      </c>
      <c r="AC145" s="30" t="s">
        <v>68</v>
      </c>
      <c r="AD145" s="30" t="s">
        <v>68</v>
      </c>
      <c r="AE145" s="41" t="s">
        <v>68</v>
      </c>
      <c r="AF145" s="30" t="s">
        <v>68</v>
      </c>
    </row>
    <row r="146" spans="1:32" x14ac:dyDescent="0.2">
      <c r="A146" s="37" t="s">
        <v>1554</v>
      </c>
      <c r="B146" s="38">
        <v>8015</v>
      </c>
      <c r="C146" s="30">
        <v>9</v>
      </c>
      <c r="D146" s="30" t="s">
        <v>414</v>
      </c>
      <c r="E146" s="30" t="s">
        <v>404</v>
      </c>
      <c r="F146" s="31" t="s">
        <v>426</v>
      </c>
      <c r="G146" s="30" t="s">
        <v>28</v>
      </c>
      <c r="H146" s="30">
        <v>25</v>
      </c>
      <c r="I146" s="31" t="s">
        <v>1555</v>
      </c>
      <c r="J146" s="30">
        <v>78170</v>
      </c>
      <c r="K146" s="30" t="s">
        <v>35</v>
      </c>
      <c r="L146" s="31"/>
      <c r="M146" s="31"/>
      <c r="N146" s="31"/>
      <c r="O146" s="31"/>
      <c r="P146" s="31"/>
      <c r="Q146" s="30" t="s">
        <v>68</v>
      </c>
      <c r="R146" s="30" t="s">
        <v>68</v>
      </c>
      <c r="S146" s="30" t="s">
        <v>68</v>
      </c>
      <c r="T146" s="30" t="s">
        <v>68</v>
      </c>
      <c r="U146" s="30" t="s">
        <v>68</v>
      </c>
      <c r="V146" s="30" t="s">
        <v>68</v>
      </c>
      <c r="W146" s="30" t="s">
        <v>68</v>
      </c>
      <c r="X146" s="30" t="s">
        <v>68</v>
      </c>
      <c r="Y146" s="41" t="s">
        <v>68</v>
      </c>
      <c r="Z146" s="30" t="s">
        <v>68</v>
      </c>
      <c r="AA146" s="30" t="s">
        <v>68</v>
      </c>
      <c r="AB146" s="41" t="s">
        <v>68</v>
      </c>
      <c r="AC146" s="30" t="s">
        <v>68</v>
      </c>
      <c r="AD146" s="30" t="s">
        <v>68</v>
      </c>
      <c r="AE146" s="41" t="s">
        <v>68</v>
      </c>
      <c r="AF146" s="30" t="s">
        <v>68</v>
      </c>
    </row>
    <row r="147" spans="1:32" x14ac:dyDescent="0.2">
      <c r="A147" s="37" t="s">
        <v>1556</v>
      </c>
      <c r="B147" s="38">
        <v>8015</v>
      </c>
      <c r="C147" s="30">
        <v>9</v>
      </c>
      <c r="D147" s="30" t="s">
        <v>414</v>
      </c>
      <c r="E147" s="30" t="s">
        <v>404</v>
      </c>
      <c r="F147" s="31" t="s">
        <v>426</v>
      </c>
      <c r="G147" s="30" t="s">
        <v>28</v>
      </c>
      <c r="H147" s="30">
        <v>26</v>
      </c>
      <c r="I147" s="31" t="s">
        <v>1557</v>
      </c>
      <c r="J147" s="30">
        <v>78170</v>
      </c>
      <c r="K147" s="30" t="s">
        <v>35</v>
      </c>
      <c r="L147" s="31"/>
      <c r="M147" s="31"/>
      <c r="N147" s="31"/>
      <c r="O147" s="31"/>
      <c r="P147" s="31"/>
      <c r="Q147" s="30" t="s">
        <v>68</v>
      </c>
      <c r="R147" s="30" t="s">
        <v>68</v>
      </c>
      <c r="S147" s="30" t="s">
        <v>68</v>
      </c>
      <c r="T147" s="30" t="s">
        <v>68</v>
      </c>
      <c r="U147" s="30" t="s">
        <v>68</v>
      </c>
      <c r="V147" s="30" t="s">
        <v>68</v>
      </c>
      <c r="W147" s="30" t="s">
        <v>68</v>
      </c>
      <c r="X147" s="30" t="s">
        <v>68</v>
      </c>
      <c r="Y147" s="41" t="s">
        <v>68</v>
      </c>
      <c r="Z147" s="30" t="s">
        <v>68</v>
      </c>
      <c r="AA147" s="30" t="s">
        <v>68</v>
      </c>
      <c r="AB147" s="41" t="s">
        <v>68</v>
      </c>
      <c r="AC147" s="30" t="s">
        <v>68</v>
      </c>
      <c r="AD147" s="30" t="s">
        <v>68</v>
      </c>
      <c r="AE147" s="41" t="s">
        <v>68</v>
      </c>
      <c r="AF147" s="30" t="s">
        <v>68</v>
      </c>
    </row>
    <row r="148" spans="1:32" x14ac:dyDescent="0.2">
      <c r="A148" s="37" t="s">
        <v>1558</v>
      </c>
      <c r="B148" s="38">
        <v>8015</v>
      </c>
      <c r="C148" s="30">
        <v>9</v>
      </c>
      <c r="D148" s="30" t="s">
        <v>414</v>
      </c>
      <c r="E148" s="30" t="s">
        <v>404</v>
      </c>
      <c r="F148" s="31" t="s">
        <v>426</v>
      </c>
      <c r="G148" s="30" t="s">
        <v>28</v>
      </c>
      <c r="H148" s="30">
        <v>27</v>
      </c>
      <c r="I148" s="31" t="s">
        <v>1559</v>
      </c>
      <c r="J148" s="30">
        <v>78170</v>
      </c>
      <c r="K148" s="30" t="s">
        <v>35</v>
      </c>
      <c r="L148" s="31"/>
      <c r="M148" s="31"/>
      <c r="N148" s="31"/>
      <c r="O148" s="31"/>
      <c r="P148" s="31"/>
      <c r="Q148" s="30" t="s">
        <v>68</v>
      </c>
      <c r="R148" s="30" t="s">
        <v>68</v>
      </c>
      <c r="S148" s="30" t="s">
        <v>68</v>
      </c>
      <c r="T148" s="30" t="s">
        <v>68</v>
      </c>
      <c r="U148" s="30" t="s">
        <v>68</v>
      </c>
      <c r="V148" s="30" t="s">
        <v>68</v>
      </c>
      <c r="W148" s="30" t="s">
        <v>68</v>
      </c>
      <c r="X148" s="30" t="s">
        <v>68</v>
      </c>
      <c r="Y148" s="41" t="s">
        <v>68</v>
      </c>
      <c r="Z148" s="30" t="s">
        <v>68</v>
      </c>
      <c r="AA148" s="30" t="s">
        <v>68</v>
      </c>
      <c r="AB148" s="41" t="s">
        <v>68</v>
      </c>
      <c r="AC148" s="30" t="s">
        <v>68</v>
      </c>
      <c r="AD148" s="30" t="s">
        <v>68</v>
      </c>
      <c r="AE148" s="41" t="s">
        <v>68</v>
      </c>
      <c r="AF148" s="30" t="s">
        <v>68</v>
      </c>
    </row>
    <row r="149" spans="1:32" x14ac:dyDescent="0.2">
      <c r="A149" s="37" t="s">
        <v>1560</v>
      </c>
      <c r="B149" s="38">
        <v>8015</v>
      </c>
      <c r="C149" s="30">
        <v>9</v>
      </c>
      <c r="D149" s="30" t="s">
        <v>414</v>
      </c>
      <c r="E149" s="30" t="s">
        <v>404</v>
      </c>
      <c r="F149" s="31" t="s">
        <v>426</v>
      </c>
      <c r="G149" s="30" t="s">
        <v>28</v>
      </c>
      <c r="H149" s="30">
        <v>28</v>
      </c>
      <c r="I149" s="31" t="s">
        <v>1561</v>
      </c>
      <c r="J149" s="30">
        <v>78170</v>
      </c>
      <c r="K149" s="30" t="s">
        <v>35</v>
      </c>
      <c r="L149" s="31"/>
      <c r="M149" s="31"/>
      <c r="N149" s="31"/>
      <c r="O149" s="31"/>
      <c r="P149" s="31"/>
      <c r="Q149" s="30" t="s">
        <v>68</v>
      </c>
      <c r="R149" s="30" t="s">
        <v>68</v>
      </c>
      <c r="S149" s="30" t="s">
        <v>68</v>
      </c>
      <c r="T149" s="30" t="s">
        <v>68</v>
      </c>
      <c r="U149" s="30" t="s">
        <v>68</v>
      </c>
      <c r="V149" s="30" t="s">
        <v>68</v>
      </c>
      <c r="W149" s="30" t="s">
        <v>68</v>
      </c>
      <c r="X149" s="30" t="s">
        <v>68</v>
      </c>
      <c r="Y149" s="41" t="s">
        <v>68</v>
      </c>
      <c r="Z149" s="30" t="s">
        <v>68</v>
      </c>
      <c r="AA149" s="30" t="s">
        <v>68</v>
      </c>
      <c r="AB149" s="41" t="s">
        <v>68</v>
      </c>
      <c r="AC149" s="30" t="s">
        <v>68</v>
      </c>
      <c r="AD149" s="30" t="s">
        <v>68</v>
      </c>
      <c r="AE149" s="41" t="s">
        <v>68</v>
      </c>
      <c r="AF149" s="30" t="s">
        <v>68</v>
      </c>
    </row>
    <row r="150" spans="1:32" x14ac:dyDescent="0.2">
      <c r="A150" s="37" t="s">
        <v>1562</v>
      </c>
      <c r="B150" s="38">
        <v>8015</v>
      </c>
      <c r="C150" s="30">
        <v>9</v>
      </c>
      <c r="D150" s="30" t="s">
        <v>414</v>
      </c>
      <c r="E150" s="30" t="s">
        <v>404</v>
      </c>
      <c r="F150" s="31" t="s">
        <v>426</v>
      </c>
      <c r="G150" s="30" t="s">
        <v>28</v>
      </c>
      <c r="H150" s="30">
        <v>29</v>
      </c>
      <c r="I150" s="31" t="s">
        <v>1563</v>
      </c>
      <c r="J150" s="30">
        <v>78170</v>
      </c>
      <c r="K150" s="30" t="s">
        <v>35</v>
      </c>
      <c r="L150" s="31"/>
      <c r="M150" s="31"/>
      <c r="N150" s="31"/>
      <c r="O150" s="31"/>
      <c r="P150" s="31"/>
      <c r="Q150" s="30" t="s">
        <v>68</v>
      </c>
      <c r="R150" s="30" t="s">
        <v>68</v>
      </c>
      <c r="S150" s="30" t="s">
        <v>68</v>
      </c>
      <c r="T150" s="30" t="s">
        <v>68</v>
      </c>
      <c r="U150" s="30" t="s">
        <v>68</v>
      </c>
      <c r="V150" s="30" t="s">
        <v>68</v>
      </c>
      <c r="W150" s="30" t="s">
        <v>68</v>
      </c>
      <c r="X150" s="30" t="s">
        <v>68</v>
      </c>
      <c r="Y150" s="41" t="s">
        <v>68</v>
      </c>
      <c r="Z150" s="30" t="s">
        <v>68</v>
      </c>
      <c r="AA150" s="30" t="s">
        <v>68</v>
      </c>
      <c r="AB150" s="41" t="s">
        <v>68</v>
      </c>
      <c r="AC150" s="30" t="s">
        <v>68</v>
      </c>
      <c r="AD150" s="30" t="s">
        <v>68</v>
      </c>
      <c r="AE150" s="41" t="s">
        <v>68</v>
      </c>
      <c r="AF150" s="30" t="s">
        <v>68</v>
      </c>
    </row>
    <row r="151" spans="1:32" x14ac:dyDescent="0.2">
      <c r="A151" s="37" t="s">
        <v>1510</v>
      </c>
      <c r="B151" s="38">
        <v>8015</v>
      </c>
      <c r="C151" s="30">
        <v>9</v>
      </c>
      <c r="D151" s="30" t="s">
        <v>414</v>
      </c>
      <c r="E151" s="30" t="s">
        <v>404</v>
      </c>
      <c r="F151" s="31" t="s">
        <v>426</v>
      </c>
      <c r="G151" s="30" t="s">
        <v>28</v>
      </c>
      <c r="H151" s="30">
        <v>3</v>
      </c>
      <c r="I151" s="31" t="s">
        <v>1511</v>
      </c>
      <c r="J151" s="30">
        <v>78170</v>
      </c>
      <c r="K151" s="30" t="s">
        <v>35</v>
      </c>
      <c r="L151" s="31"/>
      <c r="M151" s="31"/>
      <c r="N151" s="31"/>
      <c r="O151" s="31"/>
      <c r="P151" s="31"/>
      <c r="Q151" s="30" t="s">
        <v>68</v>
      </c>
      <c r="R151" s="30" t="s">
        <v>68</v>
      </c>
      <c r="S151" s="30" t="s">
        <v>68</v>
      </c>
      <c r="T151" s="30" t="s">
        <v>68</v>
      </c>
      <c r="U151" s="30" t="s">
        <v>68</v>
      </c>
      <c r="V151" s="30" t="s">
        <v>68</v>
      </c>
      <c r="W151" s="30" t="s">
        <v>68</v>
      </c>
      <c r="X151" s="30" t="s">
        <v>68</v>
      </c>
      <c r="Y151" s="41" t="s">
        <v>68</v>
      </c>
      <c r="Z151" s="30" t="s">
        <v>68</v>
      </c>
      <c r="AA151" s="30" t="s">
        <v>68</v>
      </c>
      <c r="AB151" s="41" t="s">
        <v>68</v>
      </c>
      <c r="AC151" s="30" t="s">
        <v>68</v>
      </c>
      <c r="AD151" s="30" t="s">
        <v>68</v>
      </c>
      <c r="AE151" s="41" t="s">
        <v>68</v>
      </c>
      <c r="AF151" s="30" t="s">
        <v>68</v>
      </c>
    </row>
    <row r="152" spans="1:32" x14ac:dyDescent="0.2">
      <c r="A152" s="37" t="s">
        <v>1564</v>
      </c>
      <c r="B152" s="38">
        <v>8015</v>
      </c>
      <c r="C152" s="30">
        <v>9</v>
      </c>
      <c r="D152" s="30" t="s">
        <v>414</v>
      </c>
      <c r="E152" s="30" t="s">
        <v>404</v>
      </c>
      <c r="F152" s="31" t="s">
        <v>426</v>
      </c>
      <c r="G152" s="30" t="s">
        <v>28</v>
      </c>
      <c r="H152" s="30">
        <v>30</v>
      </c>
      <c r="I152" s="31" t="s">
        <v>1565</v>
      </c>
      <c r="J152" s="30">
        <v>78170</v>
      </c>
      <c r="K152" s="30" t="s">
        <v>35</v>
      </c>
      <c r="L152" s="31"/>
      <c r="M152" s="31"/>
      <c r="N152" s="31"/>
      <c r="O152" s="31"/>
      <c r="P152" s="31"/>
      <c r="Q152" s="30" t="s">
        <v>68</v>
      </c>
      <c r="R152" s="30" t="s">
        <v>68</v>
      </c>
      <c r="S152" s="30" t="s">
        <v>68</v>
      </c>
      <c r="T152" s="30" t="s">
        <v>68</v>
      </c>
      <c r="U152" s="30" t="s">
        <v>68</v>
      </c>
      <c r="V152" s="30" t="s">
        <v>68</v>
      </c>
      <c r="W152" s="30" t="s">
        <v>68</v>
      </c>
      <c r="X152" s="30" t="s">
        <v>68</v>
      </c>
      <c r="Y152" s="41" t="s">
        <v>68</v>
      </c>
      <c r="Z152" s="30" t="s">
        <v>68</v>
      </c>
      <c r="AA152" s="30" t="s">
        <v>68</v>
      </c>
      <c r="AB152" s="41" t="s">
        <v>68</v>
      </c>
      <c r="AC152" s="30" t="s">
        <v>68</v>
      </c>
      <c r="AD152" s="30" t="s">
        <v>68</v>
      </c>
      <c r="AE152" s="41" t="s">
        <v>68</v>
      </c>
      <c r="AF152" s="30" t="s">
        <v>68</v>
      </c>
    </row>
    <row r="153" spans="1:32" x14ac:dyDescent="0.2">
      <c r="A153" s="37" t="s">
        <v>1566</v>
      </c>
      <c r="B153" s="38">
        <v>8015</v>
      </c>
      <c r="C153" s="30">
        <v>9</v>
      </c>
      <c r="D153" s="30" t="s">
        <v>414</v>
      </c>
      <c r="E153" s="30" t="s">
        <v>404</v>
      </c>
      <c r="F153" s="31" t="s">
        <v>426</v>
      </c>
      <c r="G153" s="30" t="s">
        <v>28</v>
      </c>
      <c r="H153" s="30">
        <v>31</v>
      </c>
      <c r="I153" s="31" t="s">
        <v>1567</v>
      </c>
      <c r="J153" s="30">
        <v>78170</v>
      </c>
      <c r="K153" s="30" t="s">
        <v>35</v>
      </c>
      <c r="L153" s="31"/>
      <c r="M153" s="31"/>
      <c r="N153" s="31"/>
      <c r="O153" s="31"/>
      <c r="P153" s="31"/>
      <c r="Q153" s="30" t="s">
        <v>68</v>
      </c>
      <c r="R153" s="30" t="s">
        <v>68</v>
      </c>
      <c r="S153" s="30" t="s">
        <v>68</v>
      </c>
      <c r="T153" s="30" t="s">
        <v>68</v>
      </c>
      <c r="U153" s="30" t="s">
        <v>68</v>
      </c>
      <c r="V153" s="30" t="s">
        <v>68</v>
      </c>
      <c r="W153" s="30" t="s">
        <v>68</v>
      </c>
      <c r="X153" s="30" t="s">
        <v>68</v>
      </c>
      <c r="Y153" s="41" t="s">
        <v>68</v>
      </c>
      <c r="Z153" s="30" t="s">
        <v>68</v>
      </c>
      <c r="AA153" s="30" t="s">
        <v>68</v>
      </c>
      <c r="AB153" s="41" t="s">
        <v>68</v>
      </c>
      <c r="AC153" s="30" t="s">
        <v>68</v>
      </c>
      <c r="AD153" s="30" t="s">
        <v>68</v>
      </c>
      <c r="AE153" s="41" t="s">
        <v>68</v>
      </c>
      <c r="AF153" s="30" t="s">
        <v>68</v>
      </c>
    </row>
    <row r="154" spans="1:32" x14ac:dyDescent="0.2">
      <c r="A154" s="37" t="s">
        <v>1568</v>
      </c>
      <c r="B154" s="38">
        <v>8015</v>
      </c>
      <c r="C154" s="30">
        <v>9</v>
      </c>
      <c r="D154" s="30" t="s">
        <v>414</v>
      </c>
      <c r="E154" s="30" t="s">
        <v>404</v>
      </c>
      <c r="F154" s="31" t="s">
        <v>426</v>
      </c>
      <c r="G154" s="30" t="s">
        <v>28</v>
      </c>
      <c r="H154" s="30">
        <v>32</v>
      </c>
      <c r="I154" s="31" t="s">
        <v>1569</v>
      </c>
      <c r="J154" s="30">
        <v>78170</v>
      </c>
      <c r="K154" s="30" t="s">
        <v>35</v>
      </c>
      <c r="L154" s="31"/>
      <c r="M154" s="31"/>
      <c r="N154" s="31"/>
      <c r="O154" s="31"/>
      <c r="P154" s="31"/>
      <c r="Q154" s="30" t="s">
        <v>68</v>
      </c>
      <c r="R154" s="30" t="s">
        <v>68</v>
      </c>
      <c r="S154" s="30" t="s">
        <v>68</v>
      </c>
      <c r="T154" s="30" t="s">
        <v>68</v>
      </c>
      <c r="U154" s="30" t="s">
        <v>68</v>
      </c>
      <c r="V154" s="30" t="s">
        <v>68</v>
      </c>
      <c r="W154" s="30" t="s">
        <v>68</v>
      </c>
      <c r="X154" s="30" t="s">
        <v>68</v>
      </c>
      <c r="Y154" s="41" t="s">
        <v>68</v>
      </c>
      <c r="Z154" s="30" t="s">
        <v>68</v>
      </c>
      <c r="AA154" s="30" t="s">
        <v>68</v>
      </c>
      <c r="AB154" s="41" t="s">
        <v>68</v>
      </c>
      <c r="AC154" s="30" t="s">
        <v>68</v>
      </c>
      <c r="AD154" s="30" t="s">
        <v>68</v>
      </c>
      <c r="AE154" s="41" t="s">
        <v>68</v>
      </c>
      <c r="AF154" s="30" t="s">
        <v>68</v>
      </c>
    </row>
    <row r="155" spans="1:32" x14ac:dyDescent="0.2">
      <c r="A155" s="37" t="s">
        <v>1570</v>
      </c>
      <c r="B155" s="38">
        <v>8015</v>
      </c>
      <c r="C155" s="30">
        <v>9</v>
      </c>
      <c r="D155" s="30" t="s">
        <v>414</v>
      </c>
      <c r="E155" s="30" t="s">
        <v>404</v>
      </c>
      <c r="F155" s="31" t="s">
        <v>426</v>
      </c>
      <c r="G155" s="30" t="s">
        <v>28</v>
      </c>
      <c r="H155" s="30">
        <v>33</v>
      </c>
      <c r="I155" s="31" t="s">
        <v>1571</v>
      </c>
      <c r="J155" s="30">
        <v>78170</v>
      </c>
      <c r="K155" s="30" t="s">
        <v>35</v>
      </c>
      <c r="L155" s="31"/>
      <c r="M155" s="31"/>
      <c r="N155" s="31"/>
      <c r="O155" s="31"/>
      <c r="P155" s="31"/>
      <c r="Q155" s="30" t="s">
        <v>68</v>
      </c>
      <c r="R155" s="30" t="s">
        <v>68</v>
      </c>
      <c r="S155" s="30" t="s">
        <v>68</v>
      </c>
      <c r="T155" s="30" t="s">
        <v>68</v>
      </c>
      <c r="U155" s="30" t="s">
        <v>68</v>
      </c>
      <c r="V155" s="30" t="s">
        <v>68</v>
      </c>
      <c r="W155" s="30" t="s">
        <v>68</v>
      </c>
      <c r="X155" s="30" t="s">
        <v>68</v>
      </c>
      <c r="Y155" s="41" t="s">
        <v>68</v>
      </c>
      <c r="Z155" s="30" t="s">
        <v>68</v>
      </c>
      <c r="AA155" s="30" t="s">
        <v>68</v>
      </c>
      <c r="AB155" s="41" t="s">
        <v>68</v>
      </c>
      <c r="AC155" s="30" t="s">
        <v>68</v>
      </c>
      <c r="AD155" s="30" t="s">
        <v>68</v>
      </c>
      <c r="AE155" s="41" t="s">
        <v>68</v>
      </c>
      <c r="AF155" s="30" t="s">
        <v>68</v>
      </c>
    </row>
    <row r="156" spans="1:32" x14ac:dyDescent="0.2">
      <c r="A156" s="37" t="s">
        <v>1572</v>
      </c>
      <c r="B156" s="38">
        <v>8015</v>
      </c>
      <c r="C156" s="30">
        <v>9</v>
      </c>
      <c r="D156" s="30" t="s">
        <v>414</v>
      </c>
      <c r="E156" s="30" t="s">
        <v>404</v>
      </c>
      <c r="F156" s="31" t="s">
        <v>426</v>
      </c>
      <c r="G156" s="30" t="s">
        <v>28</v>
      </c>
      <c r="H156" s="30">
        <v>34</v>
      </c>
      <c r="I156" s="31" t="s">
        <v>1573</v>
      </c>
      <c r="J156" s="30">
        <v>78170</v>
      </c>
      <c r="K156" s="30" t="s">
        <v>35</v>
      </c>
      <c r="L156" s="31"/>
      <c r="M156" s="31"/>
      <c r="N156" s="31"/>
      <c r="O156" s="31"/>
      <c r="P156" s="31"/>
      <c r="Q156" s="30" t="s">
        <v>68</v>
      </c>
      <c r="R156" s="30" t="s">
        <v>68</v>
      </c>
      <c r="S156" s="30" t="s">
        <v>68</v>
      </c>
      <c r="T156" s="30" t="s">
        <v>68</v>
      </c>
      <c r="U156" s="30" t="s">
        <v>68</v>
      </c>
      <c r="V156" s="30" t="s">
        <v>68</v>
      </c>
      <c r="W156" s="30" t="s">
        <v>68</v>
      </c>
      <c r="X156" s="30" t="s">
        <v>68</v>
      </c>
      <c r="Y156" s="41" t="s">
        <v>68</v>
      </c>
      <c r="Z156" s="30" t="s">
        <v>68</v>
      </c>
      <c r="AA156" s="30" t="s">
        <v>68</v>
      </c>
      <c r="AB156" s="41" t="s">
        <v>68</v>
      </c>
      <c r="AC156" s="30" t="s">
        <v>68</v>
      </c>
      <c r="AD156" s="30" t="s">
        <v>68</v>
      </c>
      <c r="AE156" s="41" t="s">
        <v>68</v>
      </c>
      <c r="AF156" s="30" t="s">
        <v>68</v>
      </c>
    </row>
    <row r="157" spans="1:32" x14ac:dyDescent="0.2">
      <c r="A157" s="37" t="s">
        <v>1574</v>
      </c>
      <c r="B157" s="38">
        <v>8015</v>
      </c>
      <c r="C157" s="30">
        <v>9</v>
      </c>
      <c r="D157" s="30" t="s">
        <v>414</v>
      </c>
      <c r="E157" s="30" t="s">
        <v>404</v>
      </c>
      <c r="F157" s="31" t="s">
        <v>426</v>
      </c>
      <c r="G157" s="30" t="s">
        <v>28</v>
      </c>
      <c r="H157" s="30">
        <v>35</v>
      </c>
      <c r="I157" s="31" t="s">
        <v>1575</v>
      </c>
      <c r="J157" s="30">
        <v>78170</v>
      </c>
      <c r="K157" s="30" t="s">
        <v>35</v>
      </c>
      <c r="L157" s="31"/>
      <c r="M157" s="31"/>
      <c r="N157" s="31"/>
      <c r="O157" s="31"/>
      <c r="P157" s="31"/>
      <c r="Q157" s="30" t="s">
        <v>68</v>
      </c>
      <c r="R157" s="30" t="s">
        <v>68</v>
      </c>
      <c r="S157" s="30" t="s">
        <v>68</v>
      </c>
      <c r="T157" s="30" t="s">
        <v>68</v>
      </c>
      <c r="U157" s="30" t="s">
        <v>68</v>
      </c>
      <c r="V157" s="30" t="s">
        <v>68</v>
      </c>
      <c r="W157" s="30" t="s">
        <v>68</v>
      </c>
      <c r="X157" s="30" t="s">
        <v>68</v>
      </c>
      <c r="Y157" s="41" t="s">
        <v>68</v>
      </c>
      <c r="Z157" s="30" t="s">
        <v>68</v>
      </c>
      <c r="AA157" s="30" t="s">
        <v>68</v>
      </c>
      <c r="AB157" s="41" t="s">
        <v>68</v>
      </c>
      <c r="AC157" s="30" t="s">
        <v>68</v>
      </c>
      <c r="AD157" s="30" t="s">
        <v>68</v>
      </c>
      <c r="AE157" s="41" t="s">
        <v>68</v>
      </c>
      <c r="AF157" s="30" t="s">
        <v>68</v>
      </c>
    </row>
    <row r="158" spans="1:32" x14ac:dyDescent="0.2">
      <c r="A158" s="37" t="s">
        <v>1576</v>
      </c>
      <c r="B158" s="38">
        <v>8015</v>
      </c>
      <c r="C158" s="30">
        <v>9</v>
      </c>
      <c r="D158" s="30" t="s">
        <v>414</v>
      </c>
      <c r="E158" s="30" t="s">
        <v>404</v>
      </c>
      <c r="F158" s="31" t="s">
        <v>426</v>
      </c>
      <c r="G158" s="30" t="s">
        <v>28</v>
      </c>
      <c r="H158" s="30">
        <v>36</v>
      </c>
      <c r="I158" s="31" t="s">
        <v>1577</v>
      </c>
      <c r="J158" s="30">
        <v>78170</v>
      </c>
      <c r="K158" s="30" t="s">
        <v>35</v>
      </c>
      <c r="L158" s="31"/>
      <c r="M158" s="31"/>
      <c r="N158" s="31"/>
      <c r="O158" s="31"/>
      <c r="P158" s="31"/>
      <c r="Q158" s="30" t="s">
        <v>68</v>
      </c>
      <c r="R158" s="30" t="s">
        <v>68</v>
      </c>
      <c r="S158" s="30" t="s">
        <v>68</v>
      </c>
      <c r="T158" s="30" t="s">
        <v>68</v>
      </c>
      <c r="U158" s="30" t="s">
        <v>68</v>
      </c>
      <c r="V158" s="30" t="s">
        <v>68</v>
      </c>
      <c r="W158" s="30" t="s">
        <v>68</v>
      </c>
      <c r="X158" s="30" t="s">
        <v>68</v>
      </c>
      <c r="Y158" s="41" t="s">
        <v>68</v>
      </c>
      <c r="Z158" s="30" t="s">
        <v>68</v>
      </c>
      <c r="AA158" s="30" t="s">
        <v>68</v>
      </c>
      <c r="AB158" s="41" t="s">
        <v>68</v>
      </c>
      <c r="AC158" s="30" t="s">
        <v>68</v>
      </c>
      <c r="AD158" s="30" t="s">
        <v>68</v>
      </c>
      <c r="AE158" s="41" t="s">
        <v>68</v>
      </c>
      <c r="AF158" s="30" t="s">
        <v>68</v>
      </c>
    </row>
    <row r="159" spans="1:32" x14ac:dyDescent="0.2">
      <c r="A159" s="37" t="s">
        <v>1578</v>
      </c>
      <c r="B159" s="38">
        <v>8015</v>
      </c>
      <c r="C159" s="30">
        <v>9</v>
      </c>
      <c r="D159" s="30" t="s">
        <v>414</v>
      </c>
      <c r="E159" s="30" t="s">
        <v>404</v>
      </c>
      <c r="F159" s="31" t="s">
        <v>426</v>
      </c>
      <c r="G159" s="30" t="s">
        <v>28</v>
      </c>
      <c r="H159" s="30">
        <v>37</v>
      </c>
      <c r="I159" s="31" t="s">
        <v>1579</v>
      </c>
      <c r="J159" s="30">
        <v>78170</v>
      </c>
      <c r="K159" s="30" t="s">
        <v>35</v>
      </c>
      <c r="L159" s="31"/>
      <c r="M159" s="31"/>
      <c r="N159" s="31"/>
      <c r="O159" s="31"/>
      <c r="P159" s="31"/>
      <c r="Q159" s="30" t="s">
        <v>68</v>
      </c>
      <c r="R159" s="30" t="s">
        <v>68</v>
      </c>
      <c r="S159" s="30" t="s">
        <v>68</v>
      </c>
      <c r="T159" s="30" t="s">
        <v>68</v>
      </c>
      <c r="U159" s="30" t="s">
        <v>68</v>
      </c>
      <c r="V159" s="30" t="s">
        <v>68</v>
      </c>
      <c r="W159" s="30" t="s">
        <v>68</v>
      </c>
      <c r="X159" s="30" t="s">
        <v>68</v>
      </c>
      <c r="Y159" s="41" t="s">
        <v>68</v>
      </c>
      <c r="Z159" s="30" t="s">
        <v>68</v>
      </c>
      <c r="AA159" s="30" t="s">
        <v>68</v>
      </c>
      <c r="AB159" s="41" t="s">
        <v>68</v>
      </c>
      <c r="AC159" s="30" t="s">
        <v>68</v>
      </c>
      <c r="AD159" s="30" t="s">
        <v>68</v>
      </c>
      <c r="AE159" s="41" t="s">
        <v>68</v>
      </c>
      <c r="AF159" s="30" t="s">
        <v>68</v>
      </c>
    </row>
    <row r="160" spans="1:32" x14ac:dyDescent="0.2">
      <c r="A160" s="37" t="s">
        <v>1580</v>
      </c>
      <c r="B160" s="38">
        <v>8015</v>
      </c>
      <c r="C160" s="30">
        <v>9</v>
      </c>
      <c r="D160" s="30" t="s">
        <v>414</v>
      </c>
      <c r="E160" s="30" t="s">
        <v>404</v>
      </c>
      <c r="F160" s="31" t="s">
        <v>426</v>
      </c>
      <c r="G160" s="30" t="s">
        <v>28</v>
      </c>
      <c r="H160" s="30">
        <v>38</v>
      </c>
      <c r="I160" s="31" t="s">
        <v>1581</v>
      </c>
      <c r="J160" s="30">
        <v>78170</v>
      </c>
      <c r="K160" s="30" t="s">
        <v>35</v>
      </c>
      <c r="L160" s="31"/>
      <c r="M160" s="31"/>
      <c r="N160" s="31"/>
      <c r="O160" s="31"/>
      <c r="P160" s="31"/>
      <c r="Q160" s="30" t="s">
        <v>68</v>
      </c>
      <c r="R160" s="30" t="s">
        <v>68</v>
      </c>
      <c r="S160" s="30" t="s">
        <v>68</v>
      </c>
      <c r="T160" s="30" t="s">
        <v>68</v>
      </c>
      <c r="U160" s="30" t="s">
        <v>68</v>
      </c>
      <c r="V160" s="30" t="s">
        <v>68</v>
      </c>
      <c r="W160" s="30" t="s">
        <v>68</v>
      </c>
      <c r="X160" s="30" t="s">
        <v>68</v>
      </c>
      <c r="Y160" s="41" t="s">
        <v>68</v>
      </c>
      <c r="Z160" s="30" t="s">
        <v>68</v>
      </c>
      <c r="AA160" s="30" t="s">
        <v>68</v>
      </c>
      <c r="AB160" s="41" t="s">
        <v>68</v>
      </c>
      <c r="AC160" s="30" t="s">
        <v>68</v>
      </c>
      <c r="AD160" s="30" t="s">
        <v>68</v>
      </c>
      <c r="AE160" s="41" t="s">
        <v>68</v>
      </c>
      <c r="AF160" s="30" t="s">
        <v>68</v>
      </c>
    </row>
    <row r="161" spans="1:32" x14ac:dyDescent="0.2">
      <c r="A161" s="37" t="s">
        <v>1582</v>
      </c>
      <c r="B161" s="38">
        <v>8015</v>
      </c>
      <c r="C161" s="30">
        <v>9</v>
      </c>
      <c r="D161" s="30" t="s">
        <v>414</v>
      </c>
      <c r="E161" s="30" t="s">
        <v>404</v>
      </c>
      <c r="F161" s="31" t="s">
        <v>426</v>
      </c>
      <c r="G161" s="30" t="s">
        <v>28</v>
      </c>
      <c r="H161" s="30">
        <v>39</v>
      </c>
      <c r="I161" s="31" t="s">
        <v>1583</v>
      </c>
      <c r="J161" s="30">
        <v>78170</v>
      </c>
      <c r="K161" s="30" t="s">
        <v>35</v>
      </c>
      <c r="L161" s="31"/>
      <c r="M161" s="31"/>
      <c r="N161" s="31"/>
      <c r="O161" s="31"/>
      <c r="P161" s="31"/>
      <c r="Q161" s="30" t="s">
        <v>68</v>
      </c>
      <c r="R161" s="30" t="s">
        <v>68</v>
      </c>
      <c r="S161" s="30" t="s">
        <v>68</v>
      </c>
      <c r="T161" s="30" t="s">
        <v>68</v>
      </c>
      <c r="U161" s="30" t="s">
        <v>68</v>
      </c>
      <c r="V161" s="30" t="s">
        <v>68</v>
      </c>
      <c r="W161" s="30" t="s">
        <v>68</v>
      </c>
      <c r="X161" s="30" t="s">
        <v>68</v>
      </c>
      <c r="Y161" s="41" t="s">
        <v>68</v>
      </c>
      <c r="Z161" s="30" t="s">
        <v>68</v>
      </c>
      <c r="AA161" s="30" t="s">
        <v>68</v>
      </c>
      <c r="AB161" s="41" t="s">
        <v>68</v>
      </c>
      <c r="AC161" s="30" t="s">
        <v>68</v>
      </c>
      <c r="AD161" s="30" t="s">
        <v>68</v>
      </c>
      <c r="AE161" s="41" t="s">
        <v>68</v>
      </c>
      <c r="AF161" s="30" t="s">
        <v>68</v>
      </c>
    </row>
    <row r="162" spans="1:32" x14ac:dyDescent="0.2">
      <c r="A162" s="37" t="s">
        <v>1512</v>
      </c>
      <c r="B162" s="38">
        <v>8015</v>
      </c>
      <c r="C162" s="30">
        <v>9</v>
      </c>
      <c r="D162" s="30" t="s">
        <v>414</v>
      </c>
      <c r="E162" s="30" t="s">
        <v>404</v>
      </c>
      <c r="F162" s="31" t="s">
        <v>426</v>
      </c>
      <c r="G162" s="30" t="s">
        <v>28</v>
      </c>
      <c r="H162" s="30">
        <v>4</v>
      </c>
      <c r="I162" s="31" t="s">
        <v>1513</v>
      </c>
      <c r="J162" s="30">
        <v>78170</v>
      </c>
      <c r="K162" s="30" t="s">
        <v>35</v>
      </c>
      <c r="L162" s="31"/>
      <c r="M162" s="31"/>
      <c r="N162" s="31"/>
      <c r="O162" s="31"/>
      <c r="P162" s="31"/>
      <c r="Q162" s="30" t="s">
        <v>68</v>
      </c>
      <c r="R162" s="30" t="s">
        <v>68</v>
      </c>
      <c r="S162" s="30" t="s">
        <v>68</v>
      </c>
      <c r="T162" s="30" t="s">
        <v>68</v>
      </c>
      <c r="U162" s="30" t="s">
        <v>68</v>
      </c>
      <c r="V162" s="30" t="s">
        <v>68</v>
      </c>
      <c r="W162" s="30" t="s">
        <v>68</v>
      </c>
      <c r="X162" s="30" t="s">
        <v>68</v>
      </c>
      <c r="Y162" s="41" t="s">
        <v>68</v>
      </c>
      <c r="Z162" s="30" t="s">
        <v>68</v>
      </c>
      <c r="AA162" s="30" t="s">
        <v>68</v>
      </c>
      <c r="AB162" s="41" t="s">
        <v>68</v>
      </c>
      <c r="AC162" s="30" t="s">
        <v>68</v>
      </c>
      <c r="AD162" s="30" t="s">
        <v>68</v>
      </c>
      <c r="AE162" s="41" t="s">
        <v>68</v>
      </c>
      <c r="AF162" s="30" t="s">
        <v>68</v>
      </c>
    </row>
    <row r="163" spans="1:32" x14ac:dyDescent="0.2">
      <c r="A163" s="37" t="s">
        <v>1584</v>
      </c>
      <c r="B163" s="38">
        <v>8015</v>
      </c>
      <c r="C163" s="30">
        <v>9</v>
      </c>
      <c r="D163" s="30" t="s">
        <v>414</v>
      </c>
      <c r="E163" s="30" t="s">
        <v>404</v>
      </c>
      <c r="F163" s="31" t="s">
        <v>426</v>
      </c>
      <c r="G163" s="30" t="s">
        <v>28</v>
      </c>
      <c r="H163" s="30">
        <v>40</v>
      </c>
      <c r="I163" s="31" t="s">
        <v>1585</v>
      </c>
      <c r="J163" s="30">
        <v>78170</v>
      </c>
      <c r="K163" s="30" t="s">
        <v>35</v>
      </c>
      <c r="L163" s="31"/>
      <c r="M163" s="31"/>
      <c r="N163" s="31"/>
      <c r="O163" s="31"/>
      <c r="P163" s="31"/>
      <c r="Q163" s="30" t="s">
        <v>68</v>
      </c>
      <c r="R163" s="30" t="s">
        <v>68</v>
      </c>
      <c r="S163" s="30" t="s">
        <v>68</v>
      </c>
      <c r="T163" s="30" t="s">
        <v>68</v>
      </c>
      <c r="U163" s="30" t="s">
        <v>68</v>
      </c>
      <c r="V163" s="30" t="s">
        <v>68</v>
      </c>
      <c r="W163" s="30" t="s">
        <v>68</v>
      </c>
      <c r="X163" s="30" t="s">
        <v>68</v>
      </c>
      <c r="Y163" s="41" t="s">
        <v>68</v>
      </c>
      <c r="Z163" s="30" t="s">
        <v>68</v>
      </c>
      <c r="AA163" s="30" t="s">
        <v>68</v>
      </c>
      <c r="AB163" s="41" t="s">
        <v>68</v>
      </c>
      <c r="AC163" s="30" t="s">
        <v>68</v>
      </c>
      <c r="AD163" s="30" t="s">
        <v>68</v>
      </c>
      <c r="AE163" s="41" t="s">
        <v>68</v>
      </c>
      <c r="AF163" s="30" t="s">
        <v>68</v>
      </c>
    </row>
    <row r="164" spans="1:32" x14ac:dyDescent="0.2">
      <c r="A164" s="37" t="s">
        <v>1586</v>
      </c>
      <c r="B164" s="38">
        <v>8015</v>
      </c>
      <c r="C164" s="30">
        <v>9</v>
      </c>
      <c r="D164" s="30" t="s">
        <v>414</v>
      </c>
      <c r="E164" s="30" t="s">
        <v>404</v>
      </c>
      <c r="F164" s="31" t="s">
        <v>426</v>
      </c>
      <c r="G164" s="30" t="s">
        <v>28</v>
      </c>
      <c r="H164" s="30">
        <v>41</v>
      </c>
      <c r="I164" s="31" t="s">
        <v>1587</v>
      </c>
      <c r="J164" s="30">
        <v>78170</v>
      </c>
      <c r="K164" s="30" t="s">
        <v>35</v>
      </c>
      <c r="L164" s="31"/>
      <c r="M164" s="31"/>
      <c r="N164" s="31"/>
      <c r="O164" s="31"/>
      <c r="P164" s="31"/>
      <c r="Q164" s="30" t="s">
        <v>68</v>
      </c>
      <c r="R164" s="30" t="s">
        <v>68</v>
      </c>
      <c r="S164" s="30" t="s">
        <v>68</v>
      </c>
      <c r="T164" s="30" t="s">
        <v>68</v>
      </c>
      <c r="U164" s="30" t="s">
        <v>68</v>
      </c>
      <c r="V164" s="30" t="s">
        <v>68</v>
      </c>
      <c r="W164" s="30" t="s">
        <v>68</v>
      </c>
      <c r="X164" s="30" t="s">
        <v>68</v>
      </c>
      <c r="Y164" s="41" t="s">
        <v>68</v>
      </c>
      <c r="Z164" s="30" t="s">
        <v>68</v>
      </c>
      <c r="AA164" s="30" t="s">
        <v>68</v>
      </c>
      <c r="AB164" s="41" t="s">
        <v>68</v>
      </c>
      <c r="AC164" s="30" t="s">
        <v>68</v>
      </c>
      <c r="AD164" s="30" t="s">
        <v>68</v>
      </c>
      <c r="AE164" s="41" t="s">
        <v>68</v>
      </c>
      <c r="AF164" s="30" t="s">
        <v>68</v>
      </c>
    </row>
    <row r="165" spans="1:32" x14ac:dyDescent="0.2">
      <c r="A165" s="37" t="s">
        <v>1588</v>
      </c>
      <c r="B165" s="38">
        <v>8015</v>
      </c>
      <c r="C165" s="30">
        <v>9</v>
      </c>
      <c r="D165" s="30" t="s">
        <v>414</v>
      </c>
      <c r="E165" s="30" t="s">
        <v>404</v>
      </c>
      <c r="F165" s="31" t="s">
        <v>426</v>
      </c>
      <c r="G165" s="30" t="s">
        <v>28</v>
      </c>
      <c r="H165" s="30">
        <v>42</v>
      </c>
      <c r="I165" s="31" t="s">
        <v>1589</v>
      </c>
      <c r="J165" s="30">
        <v>78170</v>
      </c>
      <c r="K165" s="30" t="s">
        <v>35</v>
      </c>
      <c r="L165" s="31"/>
      <c r="M165" s="31"/>
      <c r="N165" s="31"/>
      <c r="O165" s="31"/>
      <c r="P165" s="31"/>
      <c r="Q165" s="30" t="s">
        <v>68</v>
      </c>
      <c r="R165" s="30" t="s">
        <v>68</v>
      </c>
      <c r="S165" s="30" t="s">
        <v>68</v>
      </c>
      <c r="T165" s="30" t="s">
        <v>68</v>
      </c>
      <c r="U165" s="30" t="s">
        <v>68</v>
      </c>
      <c r="V165" s="30" t="s">
        <v>68</v>
      </c>
      <c r="W165" s="30" t="s">
        <v>68</v>
      </c>
      <c r="X165" s="30" t="s">
        <v>68</v>
      </c>
      <c r="Y165" s="41" t="s">
        <v>68</v>
      </c>
      <c r="Z165" s="30" t="s">
        <v>68</v>
      </c>
      <c r="AA165" s="30" t="s">
        <v>68</v>
      </c>
      <c r="AB165" s="41" t="s">
        <v>68</v>
      </c>
      <c r="AC165" s="30" t="s">
        <v>68</v>
      </c>
      <c r="AD165" s="30" t="s">
        <v>68</v>
      </c>
      <c r="AE165" s="41" t="s">
        <v>68</v>
      </c>
      <c r="AF165" s="30" t="s">
        <v>68</v>
      </c>
    </row>
    <row r="166" spans="1:32" x14ac:dyDescent="0.2">
      <c r="A166" s="37" t="s">
        <v>1514</v>
      </c>
      <c r="B166" s="38">
        <v>8015</v>
      </c>
      <c r="C166" s="30">
        <v>9</v>
      </c>
      <c r="D166" s="30" t="s">
        <v>414</v>
      </c>
      <c r="E166" s="30" t="s">
        <v>404</v>
      </c>
      <c r="F166" s="31" t="s">
        <v>426</v>
      </c>
      <c r="G166" s="30" t="s">
        <v>28</v>
      </c>
      <c r="H166" s="30">
        <v>5</v>
      </c>
      <c r="I166" s="31" t="s">
        <v>1515</v>
      </c>
      <c r="J166" s="30">
        <v>78170</v>
      </c>
      <c r="K166" s="30" t="s">
        <v>35</v>
      </c>
      <c r="L166" s="31"/>
      <c r="M166" s="31"/>
      <c r="N166" s="31"/>
      <c r="O166" s="31"/>
      <c r="P166" s="31"/>
      <c r="Q166" s="30" t="s">
        <v>68</v>
      </c>
      <c r="R166" s="30" t="s">
        <v>68</v>
      </c>
      <c r="S166" s="30" t="s">
        <v>68</v>
      </c>
      <c r="T166" s="30" t="s">
        <v>68</v>
      </c>
      <c r="U166" s="30" t="s">
        <v>68</v>
      </c>
      <c r="V166" s="30" t="s">
        <v>68</v>
      </c>
      <c r="W166" s="30" t="s">
        <v>68</v>
      </c>
      <c r="X166" s="30" t="s">
        <v>68</v>
      </c>
      <c r="Y166" s="41" t="s">
        <v>68</v>
      </c>
      <c r="Z166" s="30" t="s">
        <v>68</v>
      </c>
      <c r="AA166" s="30" t="s">
        <v>68</v>
      </c>
      <c r="AB166" s="41" t="s">
        <v>68</v>
      </c>
      <c r="AC166" s="30" t="s">
        <v>68</v>
      </c>
      <c r="AD166" s="30" t="s">
        <v>68</v>
      </c>
      <c r="AE166" s="41" t="s">
        <v>68</v>
      </c>
      <c r="AF166" s="30" t="s">
        <v>68</v>
      </c>
    </row>
    <row r="167" spans="1:32" x14ac:dyDescent="0.2">
      <c r="A167" s="37" t="s">
        <v>1590</v>
      </c>
      <c r="B167" s="38">
        <v>8015</v>
      </c>
      <c r="C167" s="30">
        <v>9</v>
      </c>
      <c r="D167" s="30" t="s">
        <v>414</v>
      </c>
      <c r="E167" s="30" t="s">
        <v>404</v>
      </c>
      <c r="F167" s="31" t="s">
        <v>426</v>
      </c>
      <c r="G167" s="30" t="s">
        <v>28</v>
      </c>
      <c r="H167" s="30">
        <v>51</v>
      </c>
      <c r="I167" s="31" t="s">
        <v>1591</v>
      </c>
      <c r="J167" s="30">
        <v>78170</v>
      </c>
      <c r="K167" s="30" t="s">
        <v>35</v>
      </c>
      <c r="L167" s="31"/>
      <c r="M167" s="31"/>
      <c r="N167" s="31"/>
      <c r="O167" s="31"/>
      <c r="P167" s="31"/>
      <c r="Q167" s="30" t="s">
        <v>68</v>
      </c>
      <c r="R167" s="30" t="s">
        <v>68</v>
      </c>
      <c r="S167" s="30" t="s">
        <v>68</v>
      </c>
      <c r="T167" s="30" t="s">
        <v>68</v>
      </c>
      <c r="U167" s="30" t="s">
        <v>68</v>
      </c>
      <c r="V167" s="30" t="s">
        <v>68</v>
      </c>
      <c r="W167" s="30" t="s">
        <v>68</v>
      </c>
      <c r="X167" s="30" t="s">
        <v>68</v>
      </c>
      <c r="Y167" s="41" t="s">
        <v>68</v>
      </c>
      <c r="Z167" s="30" t="s">
        <v>68</v>
      </c>
      <c r="AA167" s="30" t="s">
        <v>68</v>
      </c>
      <c r="AB167" s="41" t="s">
        <v>68</v>
      </c>
      <c r="AC167" s="30" t="s">
        <v>68</v>
      </c>
      <c r="AD167" s="30" t="s">
        <v>68</v>
      </c>
      <c r="AE167" s="41" t="s">
        <v>68</v>
      </c>
      <c r="AF167" s="30" t="s">
        <v>68</v>
      </c>
    </row>
    <row r="168" spans="1:32" x14ac:dyDescent="0.2">
      <c r="A168" s="37" t="s">
        <v>1592</v>
      </c>
      <c r="B168" s="38">
        <v>8015</v>
      </c>
      <c r="C168" s="30">
        <v>9</v>
      </c>
      <c r="D168" s="30" t="s">
        <v>414</v>
      </c>
      <c r="E168" s="30" t="s">
        <v>404</v>
      </c>
      <c r="F168" s="31" t="s">
        <v>426</v>
      </c>
      <c r="G168" s="30" t="s">
        <v>28</v>
      </c>
      <c r="H168" s="30">
        <v>52</v>
      </c>
      <c r="I168" s="31" t="s">
        <v>1593</v>
      </c>
      <c r="J168" s="30">
        <v>78170</v>
      </c>
      <c r="K168" s="30" t="s">
        <v>35</v>
      </c>
      <c r="L168" s="31"/>
      <c r="M168" s="31"/>
      <c r="N168" s="31"/>
      <c r="O168" s="31"/>
      <c r="P168" s="31"/>
      <c r="Q168" s="30" t="s">
        <v>68</v>
      </c>
      <c r="R168" s="30" t="s">
        <v>68</v>
      </c>
      <c r="S168" s="30" t="s">
        <v>68</v>
      </c>
      <c r="T168" s="30" t="s">
        <v>68</v>
      </c>
      <c r="U168" s="30" t="s">
        <v>68</v>
      </c>
      <c r="V168" s="30" t="s">
        <v>68</v>
      </c>
      <c r="W168" s="30" t="s">
        <v>68</v>
      </c>
      <c r="X168" s="30" t="s">
        <v>68</v>
      </c>
      <c r="Y168" s="41" t="s">
        <v>68</v>
      </c>
      <c r="Z168" s="30" t="s">
        <v>68</v>
      </c>
      <c r="AA168" s="30" t="s">
        <v>68</v>
      </c>
      <c r="AB168" s="41" t="s">
        <v>68</v>
      </c>
      <c r="AC168" s="30" t="s">
        <v>68</v>
      </c>
      <c r="AD168" s="30" t="s">
        <v>68</v>
      </c>
      <c r="AE168" s="41" t="s">
        <v>68</v>
      </c>
      <c r="AF168" s="30" t="s">
        <v>68</v>
      </c>
    </row>
    <row r="169" spans="1:32" x14ac:dyDescent="0.2">
      <c r="A169" s="37" t="s">
        <v>1594</v>
      </c>
      <c r="B169" s="38">
        <v>8015</v>
      </c>
      <c r="C169" s="30">
        <v>9</v>
      </c>
      <c r="D169" s="30" t="s">
        <v>414</v>
      </c>
      <c r="E169" s="30" t="s">
        <v>404</v>
      </c>
      <c r="F169" s="31" t="s">
        <v>426</v>
      </c>
      <c r="G169" s="30" t="s">
        <v>28</v>
      </c>
      <c r="H169" s="30">
        <v>53</v>
      </c>
      <c r="I169" s="31" t="s">
        <v>1595</v>
      </c>
      <c r="J169" s="30">
        <v>78170</v>
      </c>
      <c r="K169" s="30" t="s">
        <v>35</v>
      </c>
      <c r="L169" s="31"/>
      <c r="M169" s="31"/>
      <c r="N169" s="31"/>
      <c r="O169" s="31"/>
      <c r="P169" s="31"/>
      <c r="Q169" s="30" t="s">
        <v>68</v>
      </c>
      <c r="R169" s="30" t="s">
        <v>68</v>
      </c>
      <c r="S169" s="30" t="s">
        <v>68</v>
      </c>
      <c r="T169" s="30" t="s">
        <v>68</v>
      </c>
      <c r="U169" s="30" t="s">
        <v>68</v>
      </c>
      <c r="V169" s="30" t="s">
        <v>68</v>
      </c>
      <c r="W169" s="30" t="s">
        <v>68</v>
      </c>
      <c r="X169" s="30" t="s">
        <v>68</v>
      </c>
      <c r="Y169" s="41" t="s">
        <v>68</v>
      </c>
      <c r="Z169" s="30" t="s">
        <v>68</v>
      </c>
      <c r="AA169" s="30" t="s">
        <v>68</v>
      </c>
      <c r="AB169" s="41" t="s">
        <v>68</v>
      </c>
      <c r="AC169" s="30" t="s">
        <v>68</v>
      </c>
      <c r="AD169" s="30" t="s">
        <v>68</v>
      </c>
      <c r="AE169" s="41" t="s">
        <v>68</v>
      </c>
      <c r="AF169" s="30" t="s">
        <v>68</v>
      </c>
    </row>
    <row r="170" spans="1:32" x14ac:dyDescent="0.2">
      <c r="A170" s="37" t="s">
        <v>1596</v>
      </c>
      <c r="B170" s="38">
        <v>8015</v>
      </c>
      <c r="C170" s="30">
        <v>9</v>
      </c>
      <c r="D170" s="30" t="s">
        <v>414</v>
      </c>
      <c r="E170" s="30" t="s">
        <v>404</v>
      </c>
      <c r="F170" s="31" t="s">
        <v>426</v>
      </c>
      <c r="G170" s="30" t="s">
        <v>28</v>
      </c>
      <c r="H170" s="30">
        <v>54</v>
      </c>
      <c r="I170" s="31" t="s">
        <v>1597</v>
      </c>
      <c r="J170" s="30">
        <v>78170</v>
      </c>
      <c r="K170" s="30" t="s">
        <v>35</v>
      </c>
      <c r="L170" s="31"/>
      <c r="M170" s="31"/>
      <c r="N170" s="31"/>
      <c r="O170" s="31"/>
      <c r="P170" s="31"/>
      <c r="Q170" s="30" t="s">
        <v>68</v>
      </c>
      <c r="R170" s="30" t="s">
        <v>68</v>
      </c>
      <c r="S170" s="30" t="s">
        <v>68</v>
      </c>
      <c r="T170" s="30" t="s">
        <v>68</v>
      </c>
      <c r="U170" s="30" t="s">
        <v>68</v>
      </c>
      <c r="V170" s="30" t="s">
        <v>68</v>
      </c>
      <c r="W170" s="30" t="s">
        <v>68</v>
      </c>
      <c r="X170" s="30" t="s">
        <v>68</v>
      </c>
      <c r="Y170" s="41" t="s">
        <v>68</v>
      </c>
      <c r="Z170" s="30" t="s">
        <v>68</v>
      </c>
      <c r="AA170" s="30" t="s">
        <v>68</v>
      </c>
      <c r="AB170" s="41" t="s">
        <v>68</v>
      </c>
      <c r="AC170" s="30" t="s">
        <v>68</v>
      </c>
      <c r="AD170" s="30" t="s">
        <v>68</v>
      </c>
      <c r="AE170" s="41" t="s">
        <v>68</v>
      </c>
      <c r="AF170" s="30" t="s">
        <v>68</v>
      </c>
    </row>
    <row r="171" spans="1:32" x14ac:dyDescent="0.2">
      <c r="A171" s="37" t="s">
        <v>1598</v>
      </c>
      <c r="B171" s="38">
        <v>8015</v>
      </c>
      <c r="C171" s="30">
        <v>9</v>
      </c>
      <c r="D171" s="30" t="s">
        <v>414</v>
      </c>
      <c r="E171" s="30" t="s">
        <v>404</v>
      </c>
      <c r="F171" s="31" t="s">
        <v>426</v>
      </c>
      <c r="G171" s="30" t="s">
        <v>28</v>
      </c>
      <c r="H171" s="30">
        <v>55</v>
      </c>
      <c r="I171" s="31" t="s">
        <v>1599</v>
      </c>
      <c r="J171" s="30">
        <v>78170</v>
      </c>
      <c r="K171" s="30" t="s">
        <v>35</v>
      </c>
      <c r="L171" s="31"/>
      <c r="M171" s="31"/>
      <c r="N171" s="31"/>
      <c r="O171" s="31"/>
      <c r="P171" s="31"/>
      <c r="Q171" s="30" t="s">
        <v>68</v>
      </c>
      <c r="R171" s="30" t="s">
        <v>68</v>
      </c>
      <c r="S171" s="30" t="s">
        <v>68</v>
      </c>
      <c r="T171" s="30" t="s">
        <v>68</v>
      </c>
      <c r="U171" s="30" t="s">
        <v>68</v>
      </c>
      <c r="V171" s="30" t="s">
        <v>68</v>
      </c>
      <c r="W171" s="30" t="s">
        <v>68</v>
      </c>
      <c r="X171" s="30" t="s">
        <v>68</v>
      </c>
      <c r="Y171" s="41" t="s">
        <v>68</v>
      </c>
      <c r="Z171" s="30" t="s">
        <v>68</v>
      </c>
      <c r="AA171" s="30" t="s">
        <v>68</v>
      </c>
      <c r="AB171" s="41" t="s">
        <v>68</v>
      </c>
      <c r="AC171" s="30" t="s">
        <v>68</v>
      </c>
      <c r="AD171" s="30" t="s">
        <v>68</v>
      </c>
      <c r="AE171" s="41" t="s">
        <v>68</v>
      </c>
      <c r="AF171" s="30" t="s">
        <v>68</v>
      </c>
    </row>
    <row r="172" spans="1:32" x14ac:dyDescent="0.2">
      <c r="A172" s="37" t="s">
        <v>1600</v>
      </c>
      <c r="B172" s="38">
        <v>8015</v>
      </c>
      <c r="C172" s="30">
        <v>9</v>
      </c>
      <c r="D172" s="30" t="s">
        <v>414</v>
      </c>
      <c r="E172" s="30" t="s">
        <v>404</v>
      </c>
      <c r="F172" s="31" t="s">
        <v>426</v>
      </c>
      <c r="G172" s="30" t="s">
        <v>28</v>
      </c>
      <c r="H172" s="30">
        <v>56</v>
      </c>
      <c r="I172" s="31" t="s">
        <v>1601</v>
      </c>
      <c r="J172" s="30">
        <v>78170</v>
      </c>
      <c r="K172" s="30" t="s">
        <v>35</v>
      </c>
      <c r="L172" s="31"/>
      <c r="M172" s="31"/>
      <c r="N172" s="31"/>
      <c r="O172" s="31"/>
      <c r="P172" s="31"/>
      <c r="Q172" s="30" t="s">
        <v>68</v>
      </c>
      <c r="R172" s="30" t="s">
        <v>68</v>
      </c>
      <c r="S172" s="30" t="s">
        <v>68</v>
      </c>
      <c r="T172" s="30" t="s">
        <v>68</v>
      </c>
      <c r="U172" s="30" t="s">
        <v>68</v>
      </c>
      <c r="V172" s="30" t="s">
        <v>68</v>
      </c>
      <c r="W172" s="30" t="s">
        <v>68</v>
      </c>
      <c r="X172" s="30" t="s">
        <v>68</v>
      </c>
      <c r="Y172" s="41" t="s">
        <v>68</v>
      </c>
      <c r="Z172" s="30" t="s">
        <v>68</v>
      </c>
      <c r="AA172" s="30" t="s">
        <v>68</v>
      </c>
      <c r="AB172" s="41" t="s">
        <v>68</v>
      </c>
      <c r="AC172" s="30" t="s">
        <v>68</v>
      </c>
      <c r="AD172" s="30" t="s">
        <v>68</v>
      </c>
      <c r="AE172" s="41" t="s">
        <v>68</v>
      </c>
      <c r="AF172" s="30" t="s">
        <v>68</v>
      </c>
    </row>
    <row r="173" spans="1:32" x14ac:dyDescent="0.2">
      <c r="A173" s="37" t="s">
        <v>1602</v>
      </c>
      <c r="B173" s="38">
        <v>8015</v>
      </c>
      <c r="C173" s="30">
        <v>9</v>
      </c>
      <c r="D173" s="30" t="s">
        <v>414</v>
      </c>
      <c r="E173" s="30" t="s">
        <v>404</v>
      </c>
      <c r="F173" s="31" t="s">
        <v>426</v>
      </c>
      <c r="G173" s="30" t="s">
        <v>28</v>
      </c>
      <c r="H173" s="30">
        <v>57</v>
      </c>
      <c r="I173" s="31" t="s">
        <v>1603</v>
      </c>
      <c r="J173" s="30">
        <v>78170</v>
      </c>
      <c r="K173" s="30" t="s">
        <v>35</v>
      </c>
      <c r="L173" s="31"/>
      <c r="M173" s="31"/>
      <c r="N173" s="31"/>
      <c r="O173" s="31"/>
      <c r="P173" s="31"/>
      <c r="Q173" s="30" t="s">
        <v>68</v>
      </c>
      <c r="R173" s="30" t="s">
        <v>68</v>
      </c>
      <c r="S173" s="30" t="s">
        <v>68</v>
      </c>
      <c r="T173" s="30" t="s">
        <v>68</v>
      </c>
      <c r="U173" s="30" t="s">
        <v>68</v>
      </c>
      <c r="V173" s="30" t="s">
        <v>68</v>
      </c>
      <c r="W173" s="30" t="s">
        <v>68</v>
      </c>
      <c r="X173" s="30" t="s">
        <v>68</v>
      </c>
      <c r="Y173" s="41" t="s">
        <v>68</v>
      </c>
      <c r="Z173" s="30" t="s">
        <v>68</v>
      </c>
      <c r="AA173" s="30" t="s">
        <v>68</v>
      </c>
      <c r="AB173" s="41" t="s">
        <v>68</v>
      </c>
      <c r="AC173" s="30" t="s">
        <v>68</v>
      </c>
      <c r="AD173" s="30" t="s">
        <v>68</v>
      </c>
      <c r="AE173" s="41" t="s">
        <v>68</v>
      </c>
      <c r="AF173" s="30" t="s">
        <v>68</v>
      </c>
    </row>
    <row r="174" spans="1:32" x14ac:dyDescent="0.2">
      <c r="A174" s="37" t="s">
        <v>1604</v>
      </c>
      <c r="B174" s="38">
        <v>8015</v>
      </c>
      <c r="C174" s="30">
        <v>9</v>
      </c>
      <c r="D174" s="30" t="s">
        <v>414</v>
      </c>
      <c r="E174" s="30" t="s">
        <v>404</v>
      </c>
      <c r="F174" s="31" t="s">
        <v>426</v>
      </c>
      <c r="G174" s="30" t="s">
        <v>28</v>
      </c>
      <c r="H174" s="30">
        <v>58</v>
      </c>
      <c r="I174" s="31" t="s">
        <v>1605</v>
      </c>
      <c r="J174" s="30">
        <v>78170</v>
      </c>
      <c r="K174" s="30" t="s">
        <v>35</v>
      </c>
      <c r="L174" s="31"/>
      <c r="M174" s="31"/>
      <c r="N174" s="31"/>
      <c r="O174" s="31"/>
      <c r="P174" s="31"/>
      <c r="Q174" s="30" t="s">
        <v>68</v>
      </c>
      <c r="R174" s="30" t="s">
        <v>68</v>
      </c>
      <c r="S174" s="30" t="s">
        <v>68</v>
      </c>
      <c r="T174" s="30" t="s">
        <v>68</v>
      </c>
      <c r="U174" s="30" t="s">
        <v>68</v>
      </c>
      <c r="V174" s="30" t="s">
        <v>68</v>
      </c>
      <c r="W174" s="30" t="s">
        <v>68</v>
      </c>
      <c r="X174" s="30" t="s">
        <v>68</v>
      </c>
      <c r="Y174" s="41" t="s">
        <v>68</v>
      </c>
      <c r="Z174" s="30" t="s">
        <v>68</v>
      </c>
      <c r="AA174" s="30" t="s">
        <v>68</v>
      </c>
      <c r="AB174" s="41" t="s">
        <v>68</v>
      </c>
      <c r="AC174" s="30" t="s">
        <v>68</v>
      </c>
      <c r="AD174" s="30" t="s">
        <v>68</v>
      </c>
      <c r="AE174" s="41" t="s">
        <v>68</v>
      </c>
      <c r="AF174" s="30" t="s">
        <v>68</v>
      </c>
    </row>
    <row r="175" spans="1:32" x14ac:dyDescent="0.2">
      <c r="A175" s="37" t="s">
        <v>1606</v>
      </c>
      <c r="B175" s="38">
        <v>8015</v>
      </c>
      <c r="C175" s="30">
        <v>9</v>
      </c>
      <c r="D175" s="30" t="s">
        <v>414</v>
      </c>
      <c r="E175" s="30" t="s">
        <v>404</v>
      </c>
      <c r="F175" s="31" t="s">
        <v>426</v>
      </c>
      <c r="G175" s="30" t="s">
        <v>28</v>
      </c>
      <c r="H175" s="30">
        <v>59</v>
      </c>
      <c r="I175" s="31" t="s">
        <v>1607</v>
      </c>
      <c r="J175" s="30">
        <v>78170</v>
      </c>
      <c r="K175" s="30" t="s">
        <v>35</v>
      </c>
      <c r="L175" s="31"/>
      <c r="M175" s="31"/>
      <c r="N175" s="31"/>
      <c r="O175" s="31"/>
      <c r="P175" s="31"/>
      <c r="Q175" s="30" t="s">
        <v>68</v>
      </c>
      <c r="R175" s="30" t="s">
        <v>68</v>
      </c>
      <c r="S175" s="30" t="s">
        <v>68</v>
      </c>
      <c r="T175" s="30" t="s">
        <v>68</v>
      </c>
      <c r="U175" s="30" t="s">
        <v>68</v>
      </c>
      <c r="V175" s="30" t="s">
        <v>68</v>
      </c>
      <c r="W175" s="30" t="s">
        <v>68</v>
      </c>
      <c r="X175" s="30" t="s">
        <v>68</v>
      </c>
      <c r="Y175" s="41" t="s">
        <v>68</v>
      </c>
      <c r="Z175" s="30" t="s">
        <v>68</v>
      </c>
      <c r="AA175" s="30" t="s">
        <v>68</v>
      </c>
      <c r="AB175" s="41" t="s">
        <v>68</v>
      </c>
      <c r="AC175" s="30" t="s">
        <v>68</v>
      </c>
      <c r="AD175" s="30" t="s">
        <v>68</v>
      </c>
      <c r="AE175" s="41" t="s">
        <v>68</v>
      </c>
      <c r="AF175" s="30" t="s">
        <v>68</v>
      </c>
    </row>
    <row r="176" spans="1:32" x14ac:dyDescent="0.2">
      <c r="A176" s="37" t="s">
        <v>1516</v>
      </c>
      <c r="B176" s="38">
        <v>8015</v>
      </c>
      <c r="C176" s="30">
        <v>9</v>
      </c>
      <c r="D176" s="30" t="s">
        <v>414</v>
      </c>
      <c r="E176" s="30" t="s">
        <v>404</v>
      </c>
      <c r="F176" s="31" t="s">
        <v>426</v>
      </c>
      <c r="G176" s="30" t="s">
        <v>28</v>
      </c>
      <c r="H176" s="30">
        <v>6</v>
      </c>
      <c r="I176" s="31" t="s">
        <v>1517</v>
      </c>
      <c r="J176" s="30">
        <v>78170</v>
      </c>
      <c r="K176" s="30" t="s">
        <v>35</v>
      </c>
      <c r="L176" s="31"/>
      <c r="M176" s="31"/>
      <c r="N176" s="31"/>
      <c r="O176" s="31"/>
      <c r="P176" s="31"/>
      <c r="Q176" s="30" t="s">
        <v>68</v>
      </c>
      <c r="R176" s="30" t="s">
        <v>68</v>
      </c>
      <c r="S176" s="30" t="s">
        <v>68</v>
      </c>
      <c r="T176" s="30" t="s">
        <v>68</v>
      </c>
      <c r="U176" s="30" t="s">
        <v>68</v>
      </c>
      <c r="V176" s="30" t="s">
        <v>68</v>
      </c>
      <c r="W176" s="30" t="s">
        <v>68</v>
      </c>
      <c r="X176" s="30" t="s">
        <v>68</v>
      </c>
      <c r="Y176" s="41" t="s">
        <v>68</v>
      </c>
      <c r="Z176" s="30" t="s">
        <v>68</v>
      </c>
      <c r="AA176" s="30" t="s">
        <v>68</v>
      </c>
      <c r="AB176" s="41" t="s">
        <v>68</v>
      </c>
      <c r="AC176" s="30" t="s">
        <v>68</v>
      </c>
      <c r="AD176" s="30" t="s">
        <v>68</v>
      </c>
      <c r="AE176" s="41" t="s">
        <v>68</v>
      </c>
      <c r="AF176" s="30" t="s">
        <v>68</v>
      </c>
    </row>
    <row r="177" spans="1:32" x14ac:dyDescent="0.2">
      <c r="A177" s="37" t="s">
        <v>1608</v>
      </c>
      <c r="B177" s="38">
        <v>8015</v>
      </c>
      <c r="C177" s="30">
        <v>9</v>
      </c>
      <c r="D177" s="30" t="s">
        <v>414</v>
      </c>
      <c r="E177" s="30" t="s">
        <v>404</v>
      </c>
      <c r="F177" s="31" t="s">
        <v>426</v>
      </c>
      <c r="G177" s="30" t="s">
        <v>28</v>
      </c>
      <c r="H177" s="30">
        <v>60</v>
      </c>
      <c r="I177" s="31" t="s">
        <v>1609</v>
      </c>
      <c r="J177" s="30">
        <v>78170</v>
      </c>
      <c r="K177" s="30" t="s">
        <v>35</v>
      </c>
      <c r="L177" s="31"/>
      <c r="M177" s="31"/>
      <c r="N177" s="31"/>
      <c r="O177" s="31"/>
      <c r="P177" s="31"/>
      <c r="Q177" s="30" t="s">
        <v>68</v>
      </c>
      <c r="R177" s="30" t="s">
        <v>68</v>
      </c>
      <c r="S177" s="30" t="s">
        <v>68</v>
      </c>
      <c r="T177" s="30" t="s">
        <v>68</v>
      </c>
      <c r="U177" s="30" t="s">
        <v>68</v>
      </c>
      <c r="V177" s="30" t="s">
        <v>68</v>
      </c>
      <c r="W177" s="30" t="s">
        <v>68</v>
      </c>
      <c r="X177" s="30" t="s">
        <v>68</v>
      </c>
      <c r="Y177" s="41" t="s">
        <v>68</v>
      </c>
      <c r="Z177" s="30" t="s">
        <v>68</v>
      </c>
      <c r="AA177" s="30" t="s">
        <v>68</v>
      </c>
      <c r="AB177" s="41" t="s">
        <v>68</v>
      </c>
      <c r="AC177" s="30" t="s">
        <v>68</v>
      </c>
      <c r="AD177" s="30" t="s">
        <v>68</v>
      </c>
      <c r="AE177" s="41" t="s">
        <v>68</v>
      </c>
      <c r="AF177" s="30" t="s">
        <v>68</v>
      </c>
    </row>
    <row r="178" spans="1:32" x14ac:dyDescent="0.2">
      <c r="A178" s="37" t="s">
        <v>1610</v>
      </c>
      <c r="B178" s="38">
        <v>8015</v>
      </c>
      <c r="C178" s="30">
        <v>9</v>
      </c>
      <c r="D178" s="30" t="s">
        <v>414</v>
      </c>
      <c r="E178" s="30" t="s">
        <v>404</v>
      </c>
      <c r="F178" s="31" t="s">
        <v>426</v>
      </c>
      <c r="G178" s="30" t="s">
        <v>28</v>
      </c>
      <c r="H178" s="30">
        <v>61</v>
      </c>
      <c r="I178" s="31" t="s">
        <v>1611</v>
      </c>
      <c r="J178" s="30">
        <v>78170</v>
      </c>
      <c r="K178" s="30" t="s">
        <v>35</v>
      </c>
      <c r="L178" s="31"/>
      <c r="M178" s="31"/>
      <c r="N178" s="31"/>
      <c r="O178" s="31"/>
      <c r="P178" s="31"/>
      <c r="Q178" s="30" t="s">
        <v>68</v>
      </c>
      <c r="R178" s="30" t="s">
        <v>68</v>
      </c>
      <c r="S178" s="30" t="s">
        <v>68</v>
      </c>
      <c r="T178" s="30" t="s">
        <v>68</v>
      </c>
      <c r="U178" s="30" t="s">
        <v>68</v>
      </c>
      <c r="V178" s="30" t="s">
        <v>68</v>
      </c>
      <c r="W178" s="30" t="s">
        <v>68</v>
      </c>
      <c r="X178" s="30" t="s">
        <v>68</v>
      </c>
      <c r="Y178" s="41" t="s">
        <v>68</v>
      </c>
      <c r="Z178" s="30" t="s">
        <v>68</v>
      </c>
      <c r="AA178" s="30" t="s">
        <v>68</v>
      </c>
      <c r="AB178" s="41" t="s">
        <v>68</v>
      </c>
      <c r="AC178" s="30" t="s">
        <v>68</v>
      </c>
      <c r="AD178" s="30" t="s">
        <v>68</v>
      </c>
      <c r="AE178" s="41" t="s">
        <v>68</v>
      </c>
      <c r="AF178" s="30" t="s">
        <v>68</v>
      </c>
    </row>
    <row r="179" spans="1:32" x14ac:dyDescent="0.2">
      <c r="A179" s="37" t="s">
        <v>1612</v>
      </c>
      <c r="B179" s="38">
        <v>8015</v>
      </c>
      <c r="C179" s="30">
        <v>9</v>
      </c>
      <c r="D179" s="30" t="s">
        <v>414</v>
      </c>
      <c r="E179" s="30" t="s">
        <v>404</v>
      </c>
      <c r="F179" s="31" t="s">
        <v>426</v>
      </c>
      <c r="G179" s="30" t="s">
        <v>28</v>
      </c>
      <c r="H179" s="30">
        <v>62</v>
      </c>
      <c r="I179" s="31" t="s">
        <v>1613</v>
      </c>
      <c r="J179" s="30">
        <v>78170</v>
      </c>
      <c r="K179" s="30" t="s">
        <v>35</v>
      </c>
      <c r="L179" s="31"/>
      <c r="M179" s="31"/>
      <c r="N179" s="31"/>
      <c r="O179" s="31"/>
      <c r="P179" s="31"/>
      <c r="Q179" s="30" t="s">
        <v>68</v>
      </c>
      <c r="R179" s="30" t="s">
        <v>68</v>
      </c>
      <c r="S179" s="30" t="s">
        <v>68</v>
      </c>
      <c r="T179" s="30" t="s">
        <v>68</v>
      </c>
      <c r="U179" s="30" t="s">
        <v>68</v>
      </c>
      <c r="V179" s="30" t="s">
        <v>68</v>
      </c>
      <c r="W179" s="30" t="s">
        <v>68</v>
      </c>
      <c r="X179" s="30" t="s">
        <v>68</v>
      </c>
      <c r="Y179" s="41" t="s">
        <v>68</v>
      </c>
      <c r="Z179" s="30" t="s">
        <v>68</v>
      </c>
      <c r="AA179" s="30" t="s">
        <v>68</v>
      </c>
      <c r="AB179" s="41" t="s">
        <v>68</v>
      </c>
      <c r="AC179" s="30" t="s">
        <v>68</v>
      </c>
      <c r="AD179" s="30" t="s">
        <v>68</v>
      </c>
      <c r="AE179" s="41" t="s">
        <v>68</v>
      </c>
      <c r="AF179" s="30" t="s">
        <v>68</v>
      </c>
    </row>
    <row r="180" spans="1:32" x14ac:dyDescent="0.2">
      <c r="A180" s="37" t="s">
        <v>1614</v>
      </c>
      <c r="B180" s="38">
        <v>8015</v>
      </c>
      <c r="C180" s="30">
        <v>9</v>
      </c>
      <c r="D180" s="30" t="s">
        <v>414</v>
      </c>
      <c r="E180" s="30" t="s">
        <v>404</v>
      </c>
      <c r="F180" s="31" t="s">
        <v>426</v>
      </c>
      <c r="G180" s="30" t="s">
        <v>28</v>
      </c>
      <c r="H180" s="30">
        <v>63</v>
      </c>
      <c r="I180" s="31" t="s">
        <v>1615</v>
      </c>
      <c r="J180" s="30">
        <v>78170</v>
      </c>
      <c r="K180" s="30" t="s">
        <v>35</v>
      </c>
      <c r="L180" s="31"/>
      <c r="M180" s="31"/>
      <c r="N180" s="31"/>
      <c r="O180" s="31"/>
      <c r="P180" s="31"/>
      <c r="Q180" s="30" t="s">
        <v>68</v>
      </c>
      <c r="R180" s="30" t="s">
        <v>68</v>
      </c>
      <c r="S180" s="30" t="s">
        <v>68</v>
      </c>
      <c r="T180" s="30" t="s">
        <v>68</v>
      </c>
      <c r="U180" s="30" t="s">
        <v>68</v>
      </c>
      <c r="V180" s="30" t="s">
        <v>68</v>
      </c>
      <c r="W180" s="30" t="s">
        <v>68</v>
      </c>
      <c r="X180" s="30" t="s">
        <v>68</v>
      </c>
      <c r="Y180" s="41" t="s">
        <v>68</v>
      </c>
      <c r="Z180" s="30" t="s">
        <v>68</v>
      </c>
      <c r="AA180" s="30" t="s">
        <v>68</v>
      </c>
      <c r="AB180" s="41" t="s">
        <v>68</v>
      </c>
      <c r="AC180" s="30" t="s">
        <v>68</v>
      </c>
      <c r="AD180" s="30" t="s">
        <v>68</v>
      </c>
      <c r="AE180" s="41" t="s">
        <v>68</v>
      </c>
      <c r="AF180" s="30" t="s">
        <v>68</v>
      </c>
    </row>
    <row r="181" spans="1:32" x14ac:dyDescent="0.2">
      <c r="A181" s="37" t="s">
        <v>1616</v>
      </c>
      <c r="B181" s="38">
        <v>8015</v>
      </c>
      <c r="C181" s="30">
        <v>9</v>
      </c>
      <c r="D181" s="30" t="s">
        <v>414</v>
      </c>
      <c r="E181" s="30" t="s">
        <v>404</v>
      </c>
      <c r="F181" s="31" t="s">
        <v>426</v>
      </c>
      <c r="G181" s="30" t="s">
        <v>28</v>
      </c>
      <c r="H181" s="30">
        <v>64</v>
      </c>
      <c r="I181" s="31" t="s">
        <v>1617</v>
      </c>
      <c r="J181" s="30">
        <v>78170</v>
      </c>
      <c r="K181" s="30" t="s">
        <v>35</v>
      </c>
      <c r="L181" s="31"/>
      <c r="M181" s="31"/>
      <c r="N181" s="31"/>
      <c r="O181" s="31"/>
      <c r="P181" s="31"/>
      <c r="Q181" s="30" t="s">
        <v>68</v>
      </c>
      <c r="R181" s="30" t="s">
        <v>68</v>
      </c>
      <c r="S181" s="30" t="s">
        <v>68</v>
      </c>
      <c r="T181" s="30" t="s">
        <v>68</v>
      </c>
      <c r="U181" s="30" t="s">
        <v>68</v>
      </c>
      <c r="V181" s="30" t="s">
        <v>68</v>
      </c>
      <c r="W181" s="30" t="s">
        <v>68</v>
      </c>
      <c r="X181" s="30" t="s">
        <v>68</v>
      </c>
      <c r="Y181" s="41" t="s">
        <v>68</v>
      </c>
      <c r="Z181" s="30" t="s">
        <v>68</v>
      </c>
      <c r="AA181" s="30" t="s">
        <v>68</v>
      </c>
      <c r="AB181" s="41" t="s">
        <v>68</v>
      </c>
      <c r="AC181" s="30" t="s">
        <v>68</v>
      </c>
      <c r="AD181" s="30" t="s">
        <v>68</v>
      </c>
      <c r="AE181" s="41" t="s">
        <v>68</v>
      </c>
      <c r="AF181" s="30" t="s">
        <v>68</v>
      </c>
    </row>
    <row r="182" spans="1:32" x14ac:dyDescent="0.2">
      <c r="A182" s="37" t="s">
        <v>1518</v>
      </c>
      <c r="B182" s="38">
        <v>8015</v>
      </c>
      <c r="C182" s="30">
        <v>9</v>
      </c>
      <c r="D182" s="30" t="s">
        <v>414</v>
      </c>
      <c r="E182" s="30" t="s">
        <v>404</v>
      </c>
      <c r="F182" s="31" t="s">
        <v>426</v>
      </c>
      <c r="G182" s="30" t="s">
        <v>28</v>
      </c>
      <c r="H182" s="30">
        <v>7</v>
      </c>
      <c r="I182" s="31" t="s">
        <v>1519</v>
      </c>
      <c r="J182" s="30">
        <v>78170</v>
      </c>
      <c r="K182" s="30" t="s">
        <v>35</v>
      </c>
      <c r="L182" s="31"/>
      <c r="M182" s="31"/>
      <c r="N182" s="31"/>
      <c r="O182" s="31"/>
      <c r="P182" s="31"/>
      <c r="Q182" s="30" t="s">
        <v>68</v>
      </c>
      <c r="R182" s="30" t="s">
        <v>68</v>
      </c>
      <c r="S182" s="30" t="s">
        <v>68</v>
      </c>
      <c r="T182" s="30" t="s">
        <v>68</v>
      </c>
      <c r="U182" s="30" t="s">
        <v>68</v>
      </c>
      <c r="V182" s="30" t="s">
        <v>68</v>
      </c>
      <c r="W182" s="30" t="s">
        <v>68</v>
      </c>
      <c r="X182" s="30" t="s">
        <v>68</v>
      </c>
      <c r="Y182" s="41" t="s">
        <v>68</v>
      </c>
      <c r="Z182" s="30" t="s">
        <v>68</v>
      </c>
      <c r="AA182" s="30" t="s">
        <v>68</v>
      </c>
      <c r="AB182" s="41" t="s">
        <v>68</v>
      </c>
      <c r="AC182" s="30" t="s">
        <v>68</v>
      </c>
      <c r="AD182" s="30" t="s">
        <v>68</v>
      </c>
      <c r="AE182" s="41" t="s">
        <v>68</v>
      </c>
      <c r="AF182" s="30" t="s">
        <v>68</v>
      </c>
    </row>
    <row r="183" spans="1:32" x14ac:dyDescent="0.2">
      <c r="A183" s="37" t="s">
        <v>1520</v>
      </c>
      <c r="B183" s="38">
        <v>8015</v>
      </c>
      <c r="C183" s="30">
        <v>9</v>
      </c>
      <c r="D183" s="30" t="s">
        <v>414</v>
      </c>
      <c r="E183" s="30" t="s">
        <v>404</v>
      </c>
      <c r="F183" s="31" t="s">
        <v>426</v>
      </c>
      <c r="G183" s="30" t="s">
        <v>28</v>
      </c>
      <c r="H183" s="30">
        <v>8</v>
      </c>
      <c r="I183" s="31" t="s">
        <v>1521</v>
      </c>
      <c r="J183" s="30">
        <v>78170</v>
      </c>
      <c r="K183" s="30" t="s">
        <v>35</v>
      </c>
      <c r="L183" s="31"/>
      <c r="M183" s="31"/>
      <c r="N183" s="31"/>
      <c r="O183" s="31"/>
      <c r="P183" s="31"/>
      <c r="Q183" s="30" t="s">
        <v>68</v>
      </c>
      <c r="R183" s="30" t="s">
        <v>68</v>
      </c>
      <c r="S183" s="30" t="s">
        <v>68</v>
      </c>
      <c r="T183" s="30" t="s">
        <v>68</v>
      </c>
      <c r="U183" s="30" t="s">
        <v>68</v>
      </c>
      <c r="V183" s="30" t="s">
        <v>68</v>
      </c>
      <c r="W183" s="30" t="s">
        <v>68</v>
      </c>
      <c r="X183" s="30" t="s">
        <v>68</v>
      </c>
      <c r="Y183" s="41" t="s">
        <v>68</v>
      </c>
      <c r="Z183" s="30" t="s">
        <v>68</v>
      </c>
      <c r="AA183" s="30" t="s">
        <v>68</v>
      </c>
      <c r="AB183" s="41" t="s">
        <v>68</v>
      </c>
      <c r="AC183" s="30" t="s">
        <v>68</v>
      </c>
      <c r="AD183" s="30" t="s">
        <v>68</v>
      </c>
      <c r="AE183" s="41" t="s">
        <v>68</v>
      </c>
      <c r="AF183" s="30" t="s">
        <v>68</v>
      </c>
    </row>
    <row r="184" spans="1:32" x14ac:dyDescent="0.2">
      <c r="A184" s="37" t="s">
        <v>1522</v>
      </c>
      <c r="B184" s="38">
        <v>8015</v>
      </c>
      <c r="C184" s="30">
        <v>9</v>
      </c>
      <c r="D184" s="30" t="s">
        <v>414</v>
      </c>
      <c r="E184" s="30" t="s">
        <v>404</v>
      </c>
      <c r="F184" s="31" t="s">
        <v>426</v>
      </c>
      <c r="G184" s="30" t="s">
        <v>28</v>
      </c>
      <c r="H184" s="30">
        <v>9</v>
      </c>
      <c r="I184" s="31" t="s">
        <v>1523</v>
      </c>
      <c r="J184" s="30">
        <v>78170</v>
      </c>
      <c r="K184" s="30" t="s">
        <v>35</v>
      </c>
      <c r="L184" s="31"/>
      <c r="M184" s="31"/>
      <c r="N184" s="31"/>
      <c r="O184" s="31"/>
      <c r="P184" s="31"/>
      <c r="Q184" s="30" t="s">
        <v>68</v>
      </c>
      <c r="R184" s="30" t="s">
        <v>68</v>
      </c>
      <c r="S184" s="30" t="s">
        <v>68</v>
      </c>
      <c r="T184" s="30" t="s">
        <v>68</v>
      </c>
      <c r="U184" s="30" t="s">
        <v>68</v>
      </c>
      <c r="V184" s="30" t="s">
        <v>68</v>
      </c>
      <c r="W184" s="30" t="s">
        <v>68</v>
      </c>
      <c r="X184" s="30" t="s">
        <v>68</v>
      </c>
      <c r="Y184" s="41" t="s">
        <v>68</v>
      </c>
      <c r="Z184" s="30" t="s">
        <v>68</v>
      </c>
      <c r="AA184" s="30" t="s">
        <v>68</v>
      </c>
      <c r="AB184" s="41" t="s">
        <v>68</v>
      </c>
      <c r="AC184" s="30" t="s">
        <v>68</v>
      </c>
      <c r="AD184" s="30" t="s">
        <v>68</v>
      </c>
      <c r="AE184" s="41" t="s">
        <v>68</v>
      </c>
      <c r="AF184" s="30" t="s">
        <v>68</v>
      </c>
    </row>
    <row r="185" spans="1:32" x14ac:dyDescent="0.2">
      <c r="A185" s="37" t="s">
        <v>1726</v>
      </c>
      <c r="B185" s="38">
        <v>8016</v>
      </c>
      <c r="C185" s="30">
        <v>10</v>
      </c>
      <c r="D185" s="30" t="s">
        <v>413</v>
      </c>
      <c r="E185" s="30" t="s">
        <v>407</v>
      </c>
      <c r="F185" s="31" t="s">
        <v>427</v>
      </c>
      <c r="G185" s="30" t="s">
        <v>28</v>
      </c>
      <c r="H185" s="30">
        <v>1</v>
      </c>
      <c r="I185" s="31" t="s">
        <v>1727</v>
      </c>
      <c r="J185" s="30">
        <v>91270</v>
      </c>
      <c r="K185" s="30" t="s">
        <v>149</v>
      </c>
      <c r="L185" s="31"/>
      <c r="M185" s="31"/>
      <c r="N185" s="31"/>
      <c r="O185" s="31"/>
      <c r="P185" s="31"/>
      <c r="Q185" s="30" t="s">
        <v>68</v>
      </c>
      <c r="R185" s="30" t="s">
        <v>68</v>
      </c>
      <c r="S185" s="30" t="s">
        <v>68</v>
      </c>
      <c r="T185" s="30" t="s">
        <v>68</v>
      </c>
      <c r="U185" s="30" t="s">
        <v>68</v>
      </c>
      <c r="V185" s="30" t="s">
        <v>68</v>
      </c>
      <c r="W185" s="30" t="s">
        <v>68</v>
      </c>
      <c r="X185" s="30" t="s">
        <v>68</v>
      </c>
      <c r="Y185" s="41" t="s">
        <v>68</v>
      </c>
      <c r="Z185" s="30" t="s">
        <v>68</v>
      </c>
      <c r="AA185" s="30" t="s">
        <v>68</v>
      </c>
      <c r="AB185" s="41" t="s">
        <v>68</v>
      </c>
      <c r="AC185" s="30" t="s">
        <v>68</v>
      </c>
      <c r="AD185" s="30" t="s">
        <v>68</v>
      </c>
      <c r="AE185" s="41" t="s">
        <v>68</v>
      </c>
      <c r="AF185" s="30" t="s">
        <v>68</v>
      </c>
    </row>
    <row r="186" spans="1:32" x14ac:dyDescent="0.2">
      <c r="A186" s="37" t="s">
        <v>1744</v>
      </c>
      <c r="B186" s="38">
        <v>8016</v>
      </c>
      <c r="C186" s="30">
        <v>10</v>
      </c>
      <c r="D186" s="30" t="s">
        <v>413</v>
      </c>
      <c r="E186" s="30" t="s">
        <v>407</v>
      </c>
      <c r="F186" s="31" t="s">
        <v>427</v>
      </c>
      <c r="G186" s="30" t="s">
        <v>28</v>
      </c>
      <c r="H186" s="30">
        <v>10</v>
      </c>
      <c r="I186" s="31" t="s">
        <v>1745</v>
      </c>
      <c r="J186" s="30">
        <v>91270</v>
      </c>
      <c r="K186" s="30" t="s">
        <v>149</v>
      </c>
      <c r="L186" s="31"/>
      <c r="M186" s="31"/>
      <c r="N186" s="31"/>
      <c r="O186" s="31"/>
      <c r="P186" s="31"/>
      <c r="Q186" s="30" t="s">
        <v>68</v>
      </c>
      <c r="R186" s="30" t="s">
        <v>68</v>
      </c>
      <c r="S186" s="30" t="s">
        <v>68</v>
      </c>
      <c r="T186" s="30" t="s">
        <v>68</v>
      </c>
      <c r="U186" s="30" t="s">
        <v>68</v>
      </c>
      <c r="V186" s="30" t="s">
        <v>68</v>
      </c>
      <c r="W186" s="30" t="s">
        <v>68</v>
      </c>
      <c r="X186" s="30" t="s">
        <v>68</v>
      </c>
      <c r="Y186" s="41" t="s">
        <v>68</v>
      </c>
      <c r="Z186" s="30" t="s">
        <v>68</v>
      </c>
      <c r="AA186" s="30" t="s">
        <v>68</v>
      </c>
      <c r="AB186" s="41" t="s">
        <v>68</v>
      </c>
      <c r="AC186" s="30" t="s">
        <v>68</v>
      </c>
      <c r="AD186" s="30" t="s">
        <v>68</v>
      </c>
      <c r="AE186" s="41" t="s">
        <v>68</v>
      </c>
      <c r="AF186" s="30" t="s">
        <v>68</v>
      </c>
    </row>
    <row r="187" spans="1:32" x14ac:dyDescent="0.2">
      <c r="A187" s="37" t="s">
        <v>1746</v>
      </c>
      <c r="B187" s="38">
        <v>8016</v>
      </c>
      <c r="C187" s="30">
        <v>10</v>
      </c>
      <c r="D187" s="30" t="s">
        <v>413</v>
      </c>
      <c r="E187" s="30" t="s">
        <v>407</v>
      </c>
      <c r="F187" s="31" t="s">
        <v>427</v>
      </c>
      <c r="G187" s="30" t="s">
        <v>28</v>
      </c>
      <c r="H187" s="30">
        <v>11</v>
      </c>
      <c r="I187" s="31" t="s">
        <v>1747</v>
      </c>
      <c r="J187" s="30">
        <v>91270</v>
      </c>
      <c r="K187" s="30" t="s">
        <v>149</v>
      </c>
      <c r="L187" s="31"/>
      <c r="M187" s="31"/>
      <c r="N187" s="31"/>
      <c r="O187" s="31"/>
      <c r="P187" s="31"/>
      <c r="Q187" s="30" t="s">
        <v>68</v>
      </c>
      <c r="R187" s="30" t="s">
        <v>68</v>
      </c>
      <c r="S187" s="30" t="s">
        <v>68</v>
      </c>
      <c r="T187" s="30" t="s">
        <v>68</v>
      </c>
      <c r="U187" s="30" t="s">
        <v>68</v>
      </c>
      <c r="V187" s="30" t="s">
        <v>68</v>
      </c>
      <c r="W187" s="30" t="s">
        <v>68</v>
      </c>
      <c r="X187" s="30" t="s">
        <v>68</v>
      </c>
      <c r="Y187" s="41" t="s">
        <v>68</v>
      </c>
      <c r="Z187" s="30" t="s">
        <v>68</v>
      </c>
      <c r="AA187" s="30" t="s">
        <v>68</v>
      </c>
      <c r="AB187" s="41" t="s">
        <v>68</v>
      </c>
      <c r="AC187" s="30" t="s">
        <v>68</v>
      </c>
      <c r="AD187" s="30" t="s">
        <v>68</v>
      </c>
      <c r="AE187" s="41" t="s">
        <v>68</v>
      </c>
      <c r="AF187" s="30" t="s">
        <v>68</v>
      </c>
    </row>
    <row r="188" spans="1:32" x14ac:dyDescent="0.2">
      <c r="A188" s="37" t="s">
        <v>1748</v>
      </c>
      <c r="B188" s="38">
        <v>8016</v>
      </c>
      <c r="C188" s="30">
        <v>10</v>
      </c>
      <c r="D188" s="30" t="s">
        <v>413</v>
      </c>
      <c r="E188" s="30" t="s">
        <v>407</v>
      </c>
      <c r="F188" s="31" t="s">
        <v>427</v>
      </c>
      <c r="G188" s="30" t="s">
        <v>28</v>
      </c>
      <c r="H188" s="30">
        <v>12</v>
      </c>
      <c r="I188" s="31" t="s">
        <v>1749</v>
      </c>
      <c r="J188" s="30">
        <v>91270</v>
      </c>
      <c r="K188" s="30" t="s">
        <v>149</v>
      </c>
      <c r="L188" s="31"/>
      <c r="M188" s="31"/>
      <c r="N188" s="31"/>
      <c r="O188" s="31"/>
      <c r="P188" s="31"/>
      <c r="Q188" s="30" t="s">
        <v>68</v>
      </c>
      <c r="R188" s="30" t="s">
        <v>68</v>
      </c>
      <c r="S188" s="30" t="s">
        <v>68</v>
      </c>
      <c r="T188" s="30" t="s">
        <v>68</v>
      </c>
      <c r="U188" s="30" t="s">
        <v>68</v>
      </c>
      <c r="V188" s="30" t="s">
        <v>68</v>
      </c>
      <c r="W188" s="30" t="s">
        <v>68</v>
      </c>
      <c r="X188" s="30" t="s">
        <v>68</v>
      </c>
      <c r="Y188" s="41" t="s">
        <v>68</v>
      </c>
      <c r="Z188" s="30" t="s">
        <v>68</v>
      </c>
      <c r="AA188" s="30" t="s">
        <v>68</v>
      </c>
      <c r="AB188" s="41" t="s">
        <v>68</v>
      </c>
      <c r="AC188" s="30" t="s">
        <v>68</v>
      </c>
      <c r="AD188" s="30" t="s">
        <v>68</v>
      </c>
      <c r="AE188" s="41" t="s">
        <v>68</v>
      </c>
      <c r="AF188" s="30" t="s">
        <v>68</v>
      </c>
    </row>
    <row r="189" spans="1:32" x14ac:dyDescent="0.2">
      <c r="A189" s="37" t="s">
        <v>1750</v>
      </c>
      <c r="B189" s="38">
        <v>8016</v>
      </c>
      <c r="C189" s="30">
        <v>10</v>
      </c>
      <c r="D189" s="30" t="s">
        <v>413</v>
      </c>
      <c r="E189" s="30" t="s">
        <v>407</v>
      </c>
      <c r="F189" s="31" t="s">
        <v>427</v>
      </c>
      <c r="G189" s="30" t="s">
        <v>28</v>
      </c>
      <c r="H189" s="30">
        <v>13</v>
      </c>
      <c r="I189" s="31" t="s">
        <v>1751</v>
      </c>
      <c r="J189" s="30">
        <v>91270</v>
      </c>
      <c r="K189" s="30" t="s">
        <v>149</v>
      </c>
      <c r="L189" s="31"/>
      <c r="M189" s="31"/>
      <c r="N189" s="31"/>
      <c r="O189" s="31"/>
      <c r="P189" s="31"/>
      <c r="Q189" s="30" t="s">
        <v>68</v>
      </c>
      <c r="R189" s="30" t="s">
        <v>68</v>
      </c>
      <c r="S189" s="30" t="s">
        <v>68</v>
      </c>
      <c r="T189" s="30" t="s">
        <v>68</v>
      </c>
      <c r="U189" s="30" t="s">
        <v>68</v>
      </c>
      <c r="V189" s="30" t="s">
        <v>68</v>
      </c>
      <c r="W189" s="30" t="s">
        <v>68</v>
      </c>
      <c r="X189" s="30" t="s">
        <v>68</v>
      </c>
      <c r="Y189" s="41" t="s">
        <v>68</v>
      </c>
      <c r="Z189" s="30" t="s">
        <v>68</v>
      </c>
      <c r="AA189" s="30" t="s">
        <v>68</v>
      </c>
      <c r="AB189" s="41" t="s">
        <v>68</v>
      </c>
      <c r="AC189" s="30" t="s">
        <v>68</v>
      </c>
      <c r="AD189" s="30" t="s">
        <v>68</v>
      </c>
      <c r="AE189" s="41" t="s">
        <v>68</v>
      </c>
      <c r="AF189" s="30" t="s">
        <v>68</v>
      </c>
    </row>
    <row r="190" spans="1:32" x14ac:dyDescent="0.2">
      <c r="A190" s="37" t="s">
        <v>1752</v>
      </c>
      <c r="B190" s="38">
        <v>8016</v>
      </c>
      <c r="C190" s="30">
        <v>10</v>
      </c>
      <c r="D190" s="30" t="s">
        <v>413</v>
      </c>
      <c r="E190" s="30" t="s">
        <v>407</v>
      </c>
      <c r="F190" s="31" t="s">
        <v>427</v>
      </c>
      <c r="G190" s="30" t="s">
        <v>28</v>
      </c>
      <c r="H190" s="30">
        <v>14</v>
      </c>
      <c r="I190" s="31" t="s">
        <v>1753</v>
      </c>
      <c r="J190" s="30">
        <v>91270</v>
      </c>
      <c r="K190" s="30" t="s">
        <v>149</v>
      </c>
      <c r="L190" s="31"/>
      <c r="M190" s="31"/>
      <c r="N190" s="31"/>
      <c r="O190" s="31"/>
      <c r="P190" s="31"/>
      <c r="Q190" s="30" t="s">
        <v>68</v>
      </c>
      <c r="R190" s="30" t="s">
        <v>68</v>
      </c>
      <c r="S190" s="30" t="s">
        <v>68</v>
      </c>
      <c r="T190" s="30" t="s">
        <v>68</v>
      </c>
      <c r="U190" s="30" t="s">
        <v>68</v>
      </c>
      <c r="V190" s="30" t="s">
        <v>68</v>
      </c>
      <c r="W190" s="30" t="s">
        <v>68</v>
      </c>
      <c r="X190" s="30" t="s">
        <v>68</v>
      </c>
      <c r="Y190" s="41" t="s">
        <v>68</v>
      </c>
      <c r="Z190" s="30" t="s">
        <v>68</v>
      </c>
      <c r="AA190" s="30" t="s">
        <v>68</v>
      </c>
      <c r="AB190" s="41" t="s">
        <v>68</v>
      </c>
      <c r="AC190" s="30" t="s">
        <v>68</v>
      </c>
      <c r="AD190" s="30" t="s">
        <v>68</v>
      </c>
      <c r="AE190" s="41" t="s">
        <v>68</v>
      </c>
      <c r="AF190" s="30" t="s">
        <v>68</v>
      </c>
    </row>
    <row r="191" spans="1:32" x14ac:dyDescent="0.2">
      <c r="A191" s="37" t="s">
        <v>1754</v>
      </c>
      <c r="B191" s="38">
        <v>8016</v>
      </c>
      <c r="C191" s="30">
        <v>10</v>
      </c>
      <c r="D191" s="30" t="s">
        <v>413</v>
      </c>
      <c r="E191" s="30" t="s">
        <v>407</v>
      </c>
      <c r="F191" s="31" t="s">
        <v>427</v>
      </c>
      <c r="G191" s="30" t="s">
        <v>28</v>
      </c>
      <c r="H191" s="30">
        <v>15</v>
      </c>
      <c r="I191" s="31" t="s">
        <v>1755</v>
      </c>
      <c r="J191" s="30">
        <v>91270</v>
      </c>
      <c r="K191" s="30" t="s">
        <v>149</v>
      </c>
      <c r="L191" s="31"/>
      <c r="M191" s="31"/>
      <c r="N191" s="31"/>
      <c r="O191" s="31"/>
      <c r="P191" s="31"/>
      <c r="Q191" s="30" t="s">
        <v>68</v>
      </c>
      <c r="R191" s="30" t="s">
        <v>68</v>
      </c>
      <c r="S191" s="30" t="s">
        <v>68</v>
      </c>
      <c r="T191" s="30" t="s">
        <v>68</v>
      </c>
      <c r="U191" s="30" t="s">
        <v>68</v>
      </c>
      <c r="V191" s="30" t="s">
        <v>68</v>
      </c>
      <c r="W191" s="30" t="s">
        <v>68</v>
      </c>
      <c r="X191" s="30" t="s">
        <v>68</v>
      </c>
      <c r="Y191" s="41" t="s">
        <v>68</v>
      </c>
      <c r="Z191" s="30" t="s">
        <v>68</v>
      </c>
      <c r="AA191" s="30" t="s">
        <v>68</v>
      </c>
      <c r="AB191" s="41" t="s">
        <v>68</v>
      </c>
      <c r="AC191" s="30" t="s">
        <v>68</v>
      </c>
      <c r="AD191" s="30" t="s">
        <v>68</v>
      </c>
      <c r="AE191" s="41" t="s">
        <v>68</v>
      </c>
      <c r="AF191" s="30" t="s">
        <v>68</v>
      </c>
    </row>
    <row r="192" spans="1:32" x14ac:dyDescent="0.2">
      <c r="A192" s="37" t="s">
        <v>1756</v>
      </c>
      <c r="B192" s="38">
        <v>8016</v>
      </c>
      <c r="C192" s="30">
        <v>10</v>
      </c>
      <c r="D192" s="30" t="s">
        <v>413</v>
      </c>
      <c r="E192" s="30" t="s">
        <v>407</v>
      </c>
      <c r="F192" s="31" t="s">
        <v>427</v>
      </c>
      <c r="G192" s="30" t="s">
        <v>28</v>
      </c>
      <c r="H192" s="30">
        <v>16</v>
      </c>
      <c r="I192" s="31" t="s">
        <v>1757</v>
      </c>
      <c r="J192" s="30">
        <v>91270</v>
      </c>
      <c r="K192" s="30" t="s">
        <v>149</v>
      </c>
      <c r="L192" s="31"/>
      <c r="M192" s="31"/>
      <c r="N192" s="31"/>
      <c r="O192" s="31"/>
      <c r="P192" s="31"/>
      <c r="Q192" s="30" t="s">
        <v>68</v>
      </c>
      <c r="R192" s="30" t="s">
        <v>68</v>
      </c>
      <c r="S192" s="30" t="s">
        <v>68</v>
      </c>
      <c r="T192" s="30" t="s">
        <v>68</v>
      </c>
      <c r="U192" s="30" t="s">
        <v>68</v>
      </c>
      <c r="V192" s="30" t="s">
        <v>68</v>
      </c>
      <c r="W192" s="30" t="s">
        <v>68</v>
      </c>
      <c r="X192" s="30" t="s">
        <v>68</v>
      </c>
      <c r="Y192" s="41" t="s">
        <v>68</v>
      </c>
      <c r="Z192" s="30" t="s">
        <v>68</v>
      </c>
      <c r="AA192" s="30" t="s">
        <v>68</v>
      </c>
      <c r="AB192" s="41" t="s">
        <v>68</v>
      </c>
      <c r="AC192" s="30" t="s">
        <v>68</v>
      </c>
      <c r="AD192" s="30" t="s">
        <v>68</v>
      </c>
      <c r="AE192" s="41" t="s">
        <v>68</v>
      </c>
      <c r="AF192" s="30" t="s">
        <v>68</v>
      </c>
    </row>
    <row r="193" spans="1:32" x14ac:dyDescent="0.2">
      <c r="A193" s="37" t="s">
        <v>1758</v>
      </c>
      <c r="B193" s="38">
        <v>8016</v>
      </c>
      <c r="C193" s="30">
        <v>10</v>
      </c>
      <c r="D193" s="30" t="s">
        <v>413</v>
      </c>
      <c r="E193" s="30" t="s">
        <v>407</v>
      </c>
      <c r="F193" s="31" t="s">
        <v>427</v>
      </c>
      <c r="G193" s="30" t="s">
        <v>28</v>
      </c>
      <c r="H193" s="30">
        <v>17</v>
      </c>
      <c r="I193" s="31" t="s">
        <v>1759</v>
      </c>
      <c r="J193" s="30">
        <v>91270</v>
      </c>
      <c r="K193" s="30" t="s">
        <v>149</v>
      </c>
      <c r="L193" s="31"/>
      <c r="M193" s="31"/>
      <c r="N193" s="31"/>
      <c r="O193" s="31"/>
      <c r="P193" s="31"/>
      <c r="Q193" s="30" t="s">
        <v>68</v>
      </c>
      <c r="R193" s="30" t="s">
        <v>68</v>
      </c>
      <c r="S193" s="30" t="s">
        <v>68</v>
      </c>
      <c r="T193" s="30" t="s">
        <v>68</v>
      </c>
      <c r="U193" s="30" t="s">
        <v>68</v>
      </c>
      <c r="V193" s="30" t="s">
        <v>68</v>
      </c>
      <c r="W193" s="30" t="s">
        <v>68</v>
      </c>
      <c r="X193" s="30" t="s">
        <v>68</v>
      </c>
      <c r="Y193" s="41" t="s">
        <v>68</v>
      </c>
      <c r="Z193" s="30" t="s">
        <v>68</v>
      </c>
      <c r="AA193" s="30" t="s">
        <v>68</v>
      </c>
      <c r="AB193" s="41" t="s">
        <v>68</v>
      </c>
      <c r="AC193" s="30" t="s">
        <v>68</v>
      </c>
      <c r="AD193" s="30" t="s">
        <v>68</v>
      </c>
      <c r="AE193" s="41" t="s">
        <v>68</v>
      </c>
      <c r="AF193" s="30" t="s">
        <v>68</v>
      </c>
    </row>
    <row r="194" spans="1:32" x14ac:dyDescent="0.2">
      <c r="A194" s="37" t="s">
        <v>1760</v>
      </c>
      <c r="B194" s="38">
        <v>8016</v>
      </c>
      <c r="C194" s="30">
        <v>10</v>
      </c>
      <c r="D194" s="30" t="s">
        <v>413</v>
      </c>
      <c r="E194" s="30" t="s">
        <v>407</v>
      </c>
      <c r="F194" s="31" t="s">
        <v>427</v>
      </c>
      <c r="G194" s="30" t="s">
        <v>28</v>
      </c>
      <c r="H194" s="30">
        <v>18</v>
      </c>
      <c r="I194" s="31" t="s">
        <v>1761</v>
      </c>
      <c r="J194" s="30">
        <v>91270</v>
      </c>
      <c r="K194" s="30" t="s">
        <v>149</v>
      </c>
      <c r="L194" s="31"/>
      <c r="M194" s="31"/>
      <c r="N194" s="31"/>
      <c r="O194" s="31"/>
      <c r="P194" s="31"/>
      <c r="Q194" s="30" t="s">
        <v>68</v>
      </c>
      <c r="R194" s="30" t="s">
        <v>68</v>
      </c>
      <c r="S194" s="30" t="s">
        <v>68</v>
      </c>
      <c r="T194" s="30" t="s">
        <v>68</v>
      </c>
      <c r="U194" s="30" t="s">
        <v>68</v>
      </c>
      <c r="V194" s="30" t="s">
        <v>68</v>
      </c>
      <c r="W194" s="30" t="s">
        <v>68</v>
      </c>
      <c r="X194" s="30" t="s">
        <v>68</v>
      </c>
      <c r="Y194" s="41" t="s">
        <v>68</v>
      </c>
      <c r="Z194" s="30" t="s">
        <v>68</v>
      </c>
      <c r="AA194" s="30" t="s">
        <v>68</v>
      </c>
      <c r="AB194" s="41" t="s">
        <v>68</v>
      </c>
      <c r="AC194" s="30" t="s">
        <v>68</v>
      </c>
      <c r="AD194" s="30" t="s">
        <v>68</v>
      </c>
      <c r="AE194" s="41" t="s">
        <v>68</v>
      </c>
      <c r="AF194" s="30" t="s">
        <v>68</v>
      </c>
    </row>
    <row r="195" spans="1:32" x14ac:dyDescent="0.2">
      <c r="A195" s="37" t="s">
        <v>1762</v>
      </c>
      <c r="B195" s="38">
        <v>8016</v>
      </c>
      <c r="C195" s="30">
        <v>10</v>
      </c>
      <c r="D195" s="30" t="s">
        <v>413</v>
      </c>
      <c r="E195" s="30" t="s">
        <v>407</v>
      </c>
      <c r="F195" s="31" t="s">
        <v>427</v>
      </c>
      <c r="G195" s="30" t="s">
        <v>28</v>
      </c>
      <c r="H195" s="30">
        <v>19</v>
      </c>
      <c r="I195" s="31" t="s">
        <v>1763</v>
      </c>
      <c r="J195" s="30">
        <v>91270</v>
      </c>
      <c r="K195" s="30" t="s">
        <v>149</v>
      </c>
      <c r="L195" s="31"/>
      <c r="M195" s="31"/>
      <c r="N195" s="31"/>
      <c r="O195" s="31"/>
      <c r="P195" s="31"/>
      <c r="Q195" s="30" t="s">
        <v>68</v>
      </c>
      <c r="R195" s="30" t="s">
        <v>68</v>
      </c>
      <c r="S195" s="30" t="s">
        <v>68</v>
      </c>
      <c r="T195" s="30" t="s">
        <v>68</v>
      </c>
      <c r="U195" s="30" t="s">
        <v>68</v>
      </c>
      <c r="V195" s="30" t="s">
        <v>68</v>
      </c>
      <c r="W195" s="30" t="s">
        <v>68</v>
      </c>
      <c r="X195" s="30" t="s">
        <v>68</v>
      </c>
      <c r="Y195" s="41" t="s">
        <v>68</v>
      </c>
      <c r="Z195" s="30" t="s">
        <v>68</v>
      </c>
      <c r="AA195" s="30" t="s">
        <v>68</v>
      </c>
      <c r="AB195" s="41" t="s">
        <v>68</v>
      </c>
      <c r="AC195" s="30" t="s">
        <v>68</v>
      </c>
      <c r="AD195" s="30" t="s">
        <v>68</v>
      </c>
      <c r="AE195" s="41" t="s">
        <v>68</v>
      </c>
      <c r="AF195" s="30" t="s">
        <v>68</v>
      </c>
    </row>
    <row r="196" spans="1:32" x14ac:dyDescent="0.2">
      <c r="A196" s="37" t="s">
        <v>1728</v>
      </c>
      <c r="B196" s="38">
        <v>8016</v>
      </c>
      <c r="C196" s="30">
        <v>10</v>
      </c>
      <c r="D196" s="30" t="s">
        <v>413</v>
      </c>
      <c r="E196" s="30" t="s">
        <v>407</v>
      </c>
      <c r="F196" s="31" t="s">
        <v>427</v>
      </c>
      <c r="G196" s="30" t="s">
        <v>28</v>
      </c>
      <c r="H196" s="30">
        <v>2</v>
      </c>
      <c r="I196" s="31" t="s">
        <v>1729</v>
      </c>
      <c r="J196" s="30">
        <v>91270</v>
      </c>
      <c r="K196" s="30" t="s">
        <v>149</v>
      </c>
      <c r="L196" s="31"/>
      <c r="M196" s="31"/>
      <c r="N196" s="31"/>
      <c r="O196" s="31"/>
      <c r="P196" s="31"/>
      <c r="Q196" s="30" t="s">
        <v>68</v>
      </c>
      <c r="R196" s="30" t="s">
        <v>68</v>
      </c>
      <c r="S196" s="30" t="s">
        <v>68</v>
      </c>
      <c r="T196" s="30" t="s">
        <v>68</v>
      </c>
      <c r="U196" s="30" t="s">
        <v>68</v>
      </c>
      <c r="V196" s="30" t="s">
        <v>68</v>
      </c>
      <c r="W196" s="30" t="s">
        <v>68</v>
      </c>
      <c r="X196" s="30" t="s">
        <v>68</v>
      </c>
      <c r="Y196" s="41" t="s">
        <v>68</v>
      </c>
      <c r="Z196" s="30" t="s">
        <v>68</v>
      </c>
      <c r="AA196" s="30" t="s">
        <v>68</v>
      </c>
      <c r="AB196" s="41" t="s">
        <v>68</v>
      </c>
      <c r="AC196" s="30" t="s">
        <v>68</v>
      </c>
      <c r="AD196" s="30" t="s">
        <v>68</v>
      </c>
      <c r="AE196" s="41" t="s">
        <v>68</v>
      </c>
      <c r="AF196" s="30" t="s">
        <v>68</v>
      </c>
    </row>
    <row r="197" spans="1:32" x14ac:dyDescent="0.2">
      <c r="A197" s="37" t="s">
        <v>1764</v>
      </c>
      <c r="B197" s="38">
        <v>8016</v>
      </c>
      <c r="C197" s="30">
        <v>10</v>
      </c>
      <c r="D197" s="30" t="s">
        <v>413</v>
      </c>
      <c r="E197" s="30" t="s">
        <v>407</v>
      </c>
      <c r="F197" s="31" t="s">
        <v>427</v>
      </c>
      <c r="G197" s="30" t="s">
        <v>28</v>
      </c>
      <c r="H197" s="30">
        <v>20</v>
      </c>
      <c r="I197" s="31" t="s">
        <v>1765</v>
      </c>
      <c r="J197" s="30">
        <v>91270</v>
      </c>
      <c r="K197" s="30" t="s">
        <v>149</v>
      </c>
      <c r="L197" s="31"/>
      <c r="M197" s="31"/>
      <c r="N197" s="31"/>
      <c r="O197" s="31"/>
      <c r="P197" s="31"/>
      <c r="Q197" s="30" t="s">
        <v>68</v>
      </c>
      <c r="R197" s="30" t="s">
        <v>68</v>
      </c>
      <c r="S197" s="30" t="s">
        <v>68</v>
      </c>
      <c r="T197" s="30" t="s">
        <v>68</v>
      </c>
      <c r="U197" s="30" t="s">
        <v>68</v>
      </c>
      <c r="V197" s="30" t="s">
        <v>68</v>
      </c>
      <c r="W197" s="30" t="s">
        <v>68</v>
      </c>
      <c r="X197" s="30" t="s">
        <v>68</v>
      </c>
      <c r="Y197" s="41" t="s">
        <v>68</v>
      </c>
      <c r="Z197" s="30" t="s">
        <v>68</v>
      </c>
      <c r="AA197" s="30" t="s">
        <v>68</v>
      </c>
      <c r="AB197" s="41" t="s">
        <v>68</v>
      </c>
      <c r="AC197" s="30" t="s">
        <v>68</v>
      </c>
      <c r="AD197" s="30" t="s">
        <v>68</v>
      </c>
      <c r="AE197" s="41" t="s">
        <v>68</v>
      </c>
      <c r="AF197" s="30" t="s">
        <v>68</v>
      </c>
    </row>
    <row r="198" spans="1:32" x14ac:dyDescent="0.2">
      <c r="A198" s="37" t="s">
        <v>1766</v>
      </c>
      <c r="B198" s="38">
        <v>8016</v>
      </c>
      <c r="C198" s="30">
        <v>10</v>
      </c>
      <c r="D198" s="30" t="s">
        <v>413</v>
      </c>
      <c r="E198" s="30" t="s">
        <v>407</v>
      </c>
      <c r="F198" s="31" t="s">
        <v>427</v>
      </c>
      <c r="G198" s="30" t="s">
        <v>28</v>
      </c>
      <c r="H198" s="30">
        <v>21</v>
      </c>
      <c r="I198" s="31" t="s">
        <v>1767</v>
      </c>
      <c r="J198" s="30">
        <v>91270</v>
      </c>
      <c r="K198" s="30" t="s">
        <v>149</v>
      </c>
      <c r="L198" s="31"/>
      <c r="M198" s="31"/>
      <c r="N198" s="31"/>
      <c r="O198" s="31"/>
      <c r="P198" s="31"/>
      <c r="Q198" s="30" t="s">
        <v>68</v>
      </c>
      <c r="R198" s="30" t="s">
        <v>68</v>
      </c>
      <c r="S198" s="30" t="s">
        <v>68</v>
      </c>
      <c r="T198" s="30" t="s">
        <v>68</v>
      </c>
      <c r="U198" s="30" t="s">
        <v>68</v>
      </c>
      <c r="V198" s="30" t="s">
        <v>68</v>
      </c>
      <c r="W198" s="30" t="s">
        <v>68</v>
      </c>
      <c r="X198" s="30" t="s">
        <v>68</v>
      </c>
      <c r="Y198" s="41" t="s">
        <v>68</v>
      </c>
      <c r="Z198" s="30" t="s">
        <v>68</v>
      </c>
      <c r="AA198" s="30" t="s">
        <v>68</v>
      </c>
      <c r="AB198" s="41" t="s">
        <v>68</v>
      </c>
      <c r="AC198" s="30" t="s">
        <v>68</v>
      </c>
      <c r="AD198" s="30" t="s">
        <v>68</v>
      </c>
      <c r="AE198" s="41" t="s">
        <v>68</v>
      </c>
      <c r="AF198" s="30" t="s">
        <v>68</v>
      </c>
    </row>
    <row r="199" spans="1:32" x14ac:dyDescent="0.2">
      <c r="A199" s="37" t="s">
        <v>1768</v>
      </c>
      <c r="B199" s="38">
        <v>8016</v>
      </c>
      <c r="C199" s="30">
        <v>10</v>
      </c>
      <c r="D199" s="30" t="s">
        <v>413</v>
      </c>
      <c r="E199" s="30" t="s">
        <v>407</v>
      </c>
      <c r="F199" s="31" t="s">
        <v>427</v>
      </c>
      <c r="G199" s="30" t="s">
        <v>28</v>
      </c>
      <c r="H199" s="30">
        <v>22</v>
      </c>
      <c r="I199" s="31" t="s">
        <v>1769</v>
      </c>
      <c r="J199" s="30">
        <v>91270</v>
      </c>
      <c r="K199" s="30" t="s">
        <v>149</v>
      </c>
      <c r="L199" s="31"/>
      <c r="M199" s="31"/>
      <c r="N199" s="31"/>
      <c r="O199" s="31"/>
      <c r="P199" s="31"/>
      <c r="Q199" s="30" t="s">
        <v>68</v>
      </c>
      <c r="R199" s="30" t="s">
        <v>68</v>
      </c>
      <c r="S199" s="30" t="s">
        <v>68</v>
      </c>
      <c r="T199" s="30" t="s">
        <v>68</v>
      </c>
      <c r="U199" s="30" t="s">
        <v>68</v>
      </c>
      <c r="V199" s="30" t="s">
        <v>68</v>
      </c>
      <c r="W199" s="30" t="s">
        <v>68</v>
      </c>
      <c r="X199" s="30" t="s">
        <v>68</v>
      </c>
      <c r="Y199" s="41" t="s">
        <v>68</v>
      </c>
      <c r="Z199" s="30" t="s">
        <v>68</v>
      </c>
      <c r="AA199" s="30" t="s">
        <v>68</v>
      </c>
      <c r="AB199" s="41" t="s">
        <v>68</v>
      </c>
      <c r="AC199" s="30" t="s">
        <v>68</v>
      </c>
      <c r="AD199" s="30" t="s">
        <v>68</v>
      </c>
      <c r="AE199" s="41" t="s">
        <v>68</v>
      </c>
      <c r="AF199" s="30" t="s">
        <v>68</v>
      </c>
    </row>
    <row r="200" spans="1:32" x14ac:dyDescent="0.2">
      <c r="A200" s="37" t="s">
        <v>1770</v>
      </c>
      <c r="B200" s="38">
        <v>8016</v>
      </c>
      <c r="C200" s="30">
        <v>10</v>
      </c>
      <c r="D200" s="30" t="s">
        <v>413</v>
      </c>
      <c r="E200" s="30" t="s">
        <v>407</v>
      </c>
      <c r="F200" s="31" t="s">
        <v>427</v>
      </c>
      <c r="G200" s="30" t="s">
        <v>28</v>
      </c>
      <c r="H200" s="30">
        <v>23</v>
      </c>
      <c r="I200" s="31" t="s">
        <v>1771</v>
      </c>
      <c r="J200" s="30">
        <v>91270</v>
      </c>
      <c r="K200" s="30" t="s">
        <v>149</v>
      </c>
      <c r="L200" s="31"/>
      <c r="M200" s="31"/>
      <c r="N200" s="31"/>
      <c r="O200" s="31"/>
      <c r="P200" s="31"/>
      <c r="Q200" s="30" t="s">
        <v>68</v>
      </c>
      <c r="R200" s="30" t="s">
        <v>68</v>
      </c>
      <c r="S200" s="30" t="s">
        <v>68</v>
      </c>
      <c r="T200" s="30" t="s">
        <v>68</v>
      </c>
      <c r="U200" s="30" t="s">
        <v>68</v>
      </c>
      <c r="V200" s="30" t="s">
        <v>68</v>
      </c>
      <c r="W200" s="30" t="s">
        <v>68</v>
      </c>
      <c r="X200" s="30" t="s">
        <v>68</v>
      </c>
      <c r="Y200" s="41" t="s">
        <v>68</v>
      </c>
      <c r="Z200" s="30" t="s">
        <v>68</v>
      </c>
      <c r="AA200" s="30" t="s">
        <v>68</v>
      </c>
      <c r="AB200" s="41" t="s">
        <v>68</v>
      </c>
      <c r="AC200" s="30" t="s">
        <v>68</v>
      </c>
      <c r="AD200" s="30" t="s">
        <v>68</v>
      </c>
      <c r="AE200" s="41" t="s">
        <v>68</v>
      </c>
      <c r="AF200" s="30" t="s">
        <v>68</v>
      </c>
    </row>
    <row r="201" spans="1:32" x14ac:dyDescent="0.2">
      <c r="A201" s="37" t="s">
        <v>1772</v>
      </c>
      <c r="B201" s="38">
        <v>8016</v>
      </c>
      <c r="C201" s="30">
        <v>10</v>
      </c>
      <c r="D201" s="30" t="s">
        <v>413</v>
      </c>
      <c r="E201" s="30" t="s">
        <v>407</v>
      </c>
      <c r="F201" s="31" t="s">
        <v>427</v>
      </c>
      <c r="G201" s="30" t="s">
        <v>28</v>
      </c>
      <c r="H201" s="30">
        <v>24</v>
      </c>
      <c r="I201" s="31" t="s">
        <v>1773</v>
      </c>
      <c r="J201" s="30">
        <v>91270</v>
      </c>
      <c r="K201" s="30" t="s">
        <v>149</v>
      </c>
      <c r="L201" s="31"/>
      <c r="M201" s="31"/>
      <c r="N201" s="31"/>
      <c r="O201" s="31"/>
      <c r="P201" s="31"/>
      <c r="Q201" s="30" t="s">
        <v>68</v>
      </c>
      <c r="R201" s="30" t="s">
        <v>68</v>
      </c>
      <c r="S201" s="30" t="s">
        <v>68</v>
      </c>
      <c r="T201" s="30" t="s">
        <v>68</v>
      </c>
      <c r="U201" s="30" t="s">
        <v>68</v>
      </c>
      <c r="V201" s="30" t="s">
        <v>68</v>
      </c>
      <c r="W201" s="30" t="s">
        <v>68</v>
      </c>
      <c r="X201" s="30" t="s">
        <v>68</v>
      </c>
      <c r="Y201" s="41" t="s">
        <v>68</v>
      </c>
      <c r="Z201" s="30" t="s">
        <v>68</v>
      </c>
      <c r="AA201" s="30" t="s">
        <v>68</v>
      </c>
      <c r="AB201" s="41" t="s">
        <v>68</v>
      </c>
      <c r="AC201" s="30" t="s">
        <v>68</v>
      </c>
      <c r="AD201" s="30" t="s">
        <v>68</v>
      </c>
      <c r="AE201" s="41" t="s">
        <v>68</v>
      </c>
      <c r="AF201" s="30" t="s">
        <v>68</v>
      </c>
    </row>
    <row r="202" spans="1:32" x14ac:dyDescent="0.2">
      <c r="A202" s="37" t="s">
        <v>1774</v>
      </c>
      <c r="B202" s="38">
        <v>8016</v>
      </c>
      <c r="C202" s="30">
        <v>10</v>
      </c>
      <c r="D202" s="30" t="s">
        <v>413</v>
      </c>
      <c r="E202" s="30" t="s">
        <v>407</v>
      </c>
      <c r="F202" s="31" t="s">
        <v>427</v>
      </c>
      <c r="G202" s="30" t="s">
        <v>28</v>
      </c>
      <c r="H202" s="30">
        <v>25</v>
      </c>
      <c r="I202" s="31" t="s">
        <v>1775</v>
      </c>
      <c r="J202" s="30">
        <v>91270</v>
      </c>
      <c r="K202" s="30" t="s">
        <v>149</v>
      </c>
      <c r="L202" s="31"/>
      <c r="M202" s="31"/>
      <c r="N202" s="31"/>
      <c r="O202" s="31"/>
      <c r="P202" s="31"/>
      <c r="Q202" s="30" t="s">
        <v>68</v>
      </c>
      <c r="R202" s="30" t="s">
        <v>68</v>
      </c>
      <c r="S202" s="30" t="s">
        <v>68</v>
      </c>
      <c r="T202" s="30" t="s">
        <v>68</v>
      </c>
      <c r="U202" s="30" t="s">
        <v>68</v>
      </c>
      <c r="V202" s="30" t="s">
        <v>68</v>
      </c>
      <c r="W202" s="30" t="s">
        <v>68</v>
      </c>
      <c r="X202" s="30" t="s">
        <v>68</v>
      </c>
      <c r="Y202" s="41" t="s">
        <v>68</v>
      </c>
      <c r="Z202" s="30" t="s">
        <v>68</v>
      </c>
      <c r="AA202" s="30" t="s">
        <v>68</v>
      </c>
      <c r="AB202" s="41" t="s">
        <v>68</v>
      </c>
      <c r="AC202" s="30" t="s">
        <v>68</v>
      </c>
      <c r="AD202" s="30" t="s">
        <v>68</v>
      </c>
      <c r="AE202" s="41" t="s">
        <v>68</v>
      </c>
      <c r="AF202" s="30" t="s">
        <v>68</v>
      </c>
    </row>
    <row r="203" spans="1:32" x14ac:dyDescent="0.2">
      <c r="A203" s="37" t="s">
        <v>1776</v>
      </c>
      <c r="B203" s="38">
        <v>8016</v>
      </c>
      <c r="C203" s="30">
        <v>10</v>
      </c>
      <c r="D203" s="30" t="s">
        <v>413</v>
      </c>
      <c r="E203" s="30" t="s">
        <v>407</v>
      </c>
      <c r="F203" s="31" t="s">
        <v>427</v>
      </c>
      <c r="G203" s="30" t="s">
        <v>28</v>
      </c>
      <c r="H203" s="30">
        <v>26</v>
      </c>
      <c r="I203" s="31" t="s">
        <v>1777</v>
      </c>
      <c r="J203" s="30">
        <v>91270</v>
      </c>
      <c r="K203" s="30" t="s">
        <v>149</v>
      </c>
      <c r="L203" s="31"/>
      <c r="M203" s="31"/>
      <c r="N203" s="31"/>
      <c r="O203" s="31"/>
      <c r="P203" s="31"/>
      <c r="Q203" s="30" t="s">
        <v>68</v>
      </c>
      <c r="R203" s="30" t="s">
        <v>68</v>
      </c>
      <c r="S203" s="30" t="s">
        <v>68</v>
      </c>
      <c r="T203" s="30" t="s">
        <v>68</v>
      </c>
      <c r="U203" s="30" t="s">
        <v>68</v>
      </c>
      <c r="V203" s="30" t="s">
        <v>68</v>
      </c>
      <c r="W203" s="30" t="s">
        <v>68</v>
      </c>
      <c r="X203" s="30" t="s">
        <v>68</v>
      </c>
      <c r="Y203" s="41" t="s">
        <v>68</v>
      </c>
      <c r="Z203" s="30" t="s">
        <v>68</v>
      </c>
      <c r="AA203" s="30" t="s">
        <v>68</v>
      </c>
      <c r="AB203" s="41" t="s">
        <v>68</v>
      </c>
      <c r="AC203" s="30" t="s">
        <v>68</v>
      </c>
      <c r="AD203" s="30" t="s">
        <v>68</v>
      </c>
      <c r="AE203" s="41" t="s">
        <v>68</v>
      </c>
      <c r="AF203" s="30" t="s">
        <v>68</v>
      </c>
    </row>
    <row r="204" spans="1:32" x14ac:dyDescent="0.2">
      <c r="A204" s="37" t="s">
        <v>1778</v>
      </c>
      <c r="B204" s="38">
        <v>8016</v>
      </c>
      <c r="C204" s="30">
        <v>10</v>
      </c>
      <c r="D204" s="30" t="s">
        <v>413</v>
      </c>
      <c r="E204" s="30" t="s">
        <v>407</v>
      </c>
      <c r="F204" s="31" t="s">
        <v>427</v>
      </c>
      <c r="G204" s="30" t="s">
        <v>28</v>
      </c>
      <c r="H204" s="30">
        <v>27</v>
      </c>
      <c r="I204" s="31" t="s">
        <v>1779</v>
      </c>
      <c r="J204" s="30">
        <v>91270</v>
      </c>
      <c r="K204" s="30" t="s">
        <v>149</v>
      </c>
      <c r="L204" s="31"/>
      <c r="M204" s="31"/>
      <c r="N204" s="31"/>
      <c r="O204" s="31"/>
      <c r="P204" s="31"/>
      <c r="Q204" s="30" t="s">
        <v>68</v>
      </c>
      <c r="R204" s="30" t="s">
        <v>68</v>
      </c>
      <c r="S204" s="30" t="s">
        <v>68</v>
      </c>
      <c r="T204" s="30" t="s">
        <v>68</v>
      </c>
      <c r="U204" s="30" t="s">
        <v>68</v>
      </c>
      <c r="V204" s="30" t="s">
        <v>68</v>
      </c>
      <c r="W204" s="30" t="s">
        <v>68</v>
      </c>
      <c r="X204" s="30" t="s">
        <v>68</v>
      </c>
      <c r="Y204" s="41" t="s">
        <v>68</v>
      </c>
      <c r="Z204" s="30" t="s">
        <v>68</v>
      </c>
      <c r="AA204" s="30" t="s">
        <v>68</v>
      </c>
      <c r="AB204" s="41" t="s">
        <v>68</v>
      </c>
      <c r="AC204" s="30" t="s">
        <v>68</v>
      </c>
      <c r="AD204" s="30" t="s">
        <v>68</v>
      </c>
      <c r="AE204" s="41" t="s">
        <v>68</v>
      </c>
      <c r="AF204" s="30" t="s">
        <v>68</v>
      </c>
    </row>
    <row r="205" spans="1:32" x14ac:dyDescent="0.2">
      <c r="A205" s="37" t="s">
        <v>1780</v>
      </c>
      <c r="B205" s="38">
        <v>8016</v>
      </c>
      <c r="C205" s="30">
        <v>10</v>
      </c>
      <c r="D205" s="30" t="s">
        <v>413</v>
      </c>
      <c r="E205" s="30" t="s">
        <v>407</v>
      </c>
      <c r="F205" s="31" t="s">
        <v>427</v>
      </c>
      <c r="G205" s="30" t="s">
        <v>28</v>
      </c>
      <c r="H205" s="30">
        <v>28</v>
      </c>
      <c r="I205" s="31" t="s">
        <v>1781</v>
      </c>
      <c r="J205" s="30">
        <v>91270</v>
      </c>
      <c r="K205" s="30" t="s">
        <v>149</v>
      </c>
      <c r="L205" s="31"/>
      <c r="M205" s="31"/>
      <c r="N205" s="31"/>
      <c r="O205" s="31"/>
      <c r="P205" s="31"/>
      <c r="Q205" s="30" t="s">
        <v>68</v>
      </c>
      <c r="R205" s="30" t="s">
        <v>68</v>
      </c>
      <c r="S205" s="30" t="s">
        <v>68</v>
      </c>
      <c r="T205" s="30" t="s">
        <v>68</v>
      </c>
      <c r="U205" s="30" t="s">
        <v>68</v>
      </c>
      <c r="V205" s="30" t="s">
        <v>68</v>
      </c>
      <c r="W205" s="30" t="s">
        <v>68</v>
      </c>
      <c r="X205" s="30" t="s">
        <v>68</v>
      </c>
      <c r="Y205" s="41" t="s">
        <v>68</v>
      </c>
      <c r="Z205" s="30" t="s">
        <v>68</v>
      </c>
      <c r="AA205" s="30" t="s">
        <v>68</v>
      </c>
      <c r="AB205" s="41" t="s">
        <v>68</v>
      </c>
      <c r="AC205" s="30" t="s">
        <v>68</v>
      </c>
      <c r="AD205" s="30" t="s">
        <v>68</v>
      </c>
      <c r="AE205" s="41" t="s">
        <v>68</v>
      </c>
      <c r="AF205" s="30" t="s">
        <v>68</v>
      </c>
    </row>
    <row r="206" spans="1:32" x14ac:dyDescent="0.2">
      <c r="A206" s="37" t="s">
        <v>1782</v>
      </c>
      <c r="B206" s="38">
        <v>8016</v>
      </c>
      <c r="C206" s="30">
        <v>10</v>
      </c>
      <c r="D206" s="30" t="s">
        <v>413</v>
      </c>
      <c r="E206" s="30" t="s">
        <v>407</v>
      </c>
      <c r="F206" s="31" t="s">
        <v>427</v>
      </c>
      <c r="G206" s="30" t="s">
        <v>28</v>
      </c>
      <c r="H206" s="30">
        <v>29</v>
      </c>
      <c r="I206" s="31" t="s">
        <v>1783</v>
      </c>
      <c r="J206" s="30">
        <v>91270</v>
      </c>
      <c r="K206" s="30" t="s">
        <v>149</v>
      </c>
      <c r="L206" s="31"/>
      <c r="M206" s="31"/>
      <c r="N206" s="31"/>
      <c r="O206" s="31"/>
      <c r="P206" s="31"/>
      <c r="Q206" s="30" t="s">
        <v>68</v>
      </c>
      <c r="R206" s="30" t="s">
        <v>68</v>
      </c>
      <c r="S206" s="30" t="s">
        <v>68</v>
      </c>
      <c r="T206" s="30" t="s">
        <v>68</v>
      </c>
      <c r="U206" s="30" t="s">
        <v>68</v>
      </c>
      <c r="V206" s="30" t="s">
        <v>68</v>
      </c>
      <c r="W206" s="30" t="s">
        <v>68</v>
      </c>
      <c r="X206" s="30" t="s">
        <v>68</v>
      </c>
      <c r="Y206" s="41" t="s">
        <v>68</v>
      </c>
      <c r="Z206" s="30" t="s">
        <v>68</v>
      </c>
      <c r="AA206" s="30" t="s">
        <v>68</v>
      </c>
      <c r="AB206" s="41" t="s">
        <v>68</v>
      </c>
      <c r="AC206" s="30" t="s">
        <v>68</v>
      </c>
      <c r="AD206" s="30" t="s">
        <v>68</v>
      </c>
      <c r="AE206" s="41" t="s">
        <v>68</v>
      </c>
      <c r="AF206" s="30" t="s">
        <v>68</v>
      </c>
    </row>
    <row r="207" spans="1:32" x14ac:dyDescent="0.2">
      <c r="A207" s="37" t="s">
        <v>1730</v>
      </c>
      <c r="B207" s="38">
        <v>8016</v>
      </c>
      <c r="C207" s="30">
        <v>10</v>
      </c>
      <c r="D207" s="30" t="s">
        <v>413</v>
      </c>
      <c r="E207" s="30" t="s">
        <v>407</v>
      </c>
      <c r="F207" s="31" t="s">
        <v>427</v>
      </c>
      <c r="G207" s="30" t="s">
        <v>28</v>
      </c>
      <c r="H207" s="30">
        <v>3</v>
      </c>
      <c r="I207" s="31" t="s">
        <v>1731</v>
      </c>
      <c r="J207" s="30">
        <v>91270</v>
      </c>
      <c r="K207" s="30" t="s">
        <v>149</v>
      </c>
      <c r="L207" s="31"/>
      <c r="M207" s="31"/>
      <c r="N207" s="31"/>
      <c r="O207" s="31"/>
      <c r="P207" s="31"/>
      <c r="Q207" s="30" t="s">
        <v>68</v>
      </c>
      <c r="R207" s="30" t="s">
        <v>68</v>
      </c>
      <c r="S207" s="30" t="s">
        <v>68</v>
      </c>
      <c r="T207" s="30" t="s">
        <v>68</v>
      </c>
      <c r="U207" s="30" t="s">
        <v>68</v>
      </c>
      <c r="V207" s="30" t="s">
        <v>68</v>
      </c>
      <c r="W207" s="30" t="s">
        <v>68</v>
      </c>
      <c r="X207" s="30" t="s">
        <v>68</v>
      </c>
      <c r="Y207" s="41" t="s">
        <v>68</v>
      </c>
      <c r="Z207" s="30" t="s">
        <v>68</v>
      </c>
      <c r="AA207" s="30" t="s">
        <v>68</v>
      </c>
      <c r="AB207" s="41" t="s">
        <v>68</v>
      </c>
      <c r="AC207" s="30" t="s">
        <v>68</v>
      </c>
      <c r="AD207" s="30" t="s">
        <v>68</v>
      </c>
      <c r="AE207" s="41" t="s">
        <v>68</v>
      </c>
      <c r="AF207" s="30" t="s">
        <v>68</v>
      </c>
    </row>
    <row r="208" spans="1:32" x14ac:dyDescent="0.2">
      <c r="A208" s="37" t="s">
        <v>1784</v>
      </c>
      <c r="B208" s="38">
        <v>8016</v>
      </c>
      <c r="C208" s="30">
        <v>10</v>
      </c>
      <c r="D208" s="30" t="s">
        <v>413</v>
      </c>
      <c r="E208" s="30" t="s">
        <v>407</v>
      </c>
      <c r="F208" s="31" t="s">
        <v>427</v>
      </c>
      <c r="G208" s="30" t="s">
        <v>28</v>
      </c>
      <c r="H208" s="30">
        <v>30</v>
      </c>
      <c r="I208" s="31" t="s">
        <v>1785</v>
      </c>
      <c r="J208" s="30">
        <v>91270</v>
      </c>
      <c r="K208" s="30" t="s">
        <v>149</v>
      </c>
      <c r="L208" s="31"/>
      <c r="M208" s="31"/>
      <c r="N208" s="31"/>
      <c r="O208" s="31"/>
      <c r="P208" s="31"/>
      <c r="Q208" s="30" t="s">
        <v>68</v>
      </c>
      <c r="R208" s="30" t="s">
        <v>68</v>
      </c>
      <c r="S208" s="30" t="s">
        <v>68</v>
      </c>
      <c r="T208" s="30" t="s">
        <v>68</v>
      </c>
      <c r="U208" s="30" t="s">
        <v>68</v>
      </c>
      <c r="V208" s="30" t="s">
        <v>68</v>
      </c>
      <c r="W208" s="30" t="s">
        <v>68</v>
      </c>
      <c r="X208" s="30" t="s">
        <v>68</v>
      </c>
      <c r="Y208" s="41" t="s">
        <v>68</v>
      </c>
      <c r="Z208" s="30" t="s">
        <v>68</v>
      </c>
      <c r="AA208" s="30" t="s">
        <v>68</v>
      </c>
      <c r="AB208" s="41" t="s">
        <v>68</v>
      </c>
      <c r="AC208" s="30" t="s">
        <v>68</v>
      </c>
      <c r="AD208" s="30" t="s">
        <v>68</v>
      </c>
      <c r="AE208" s="41" t="s">
        <v>68</v>
      </c>
      <c r="AF208" s="30" t="s">
        <v>68</v>
      </c>
    </row>
    <row r="209" spans="1:32" x14ac:dyDescent="0.2">
      <c r="A209" s="37" t="s">
        <v>1786</v>
      </c>
      <c r="B209" s="38">
        <v>8016</v>
      </c>
      <c r="C209" s="30">
        <v>10</v>
      </c>
      <c r="D209" s="30" t="s">
        <v>413</v>
      </c>
      <c r="E209" s="30" t="s">
        <v>407</v>
      </c>
      <c r="F209" s="31" t="s">
        <v>427</v>
      </c>
      <c r="G209" s="30" t="s">
        <v>28</v>
      </c>
      <c r="H209" s="30">
        <v>31</v>
      </c>
      <c r="I209" s="31" t="s">
        <v>1787</v>
      </c>
      <c r="J209" s="30">
        <v>91270</v>
      </c>
      <c r="K209" s="30" t="s">
        <v>149</v>
      </c>
      <c r="L209" s="31"/>
      <c r="M209" s="31"/>
      <c r="N209" s="31"/>
      <c r="O209" s="31"/>
      <c r="P209" s="31"/>
      <c r="Q209" s="30" t="s">
        <v>68</v>
      </c>
      <c r="R209" s="30" t="s">
        <v>68</v>
      </c>
      <c r="S209" s="30" t="s">
        <v>68</v>
      </c>
      <c r="T209" s="30" t="s">
        <v>68</v>
      </c>
      <c r="U209" s="30" t="s">
        <v>68</v>
      </c>
      <c r="V209" s="30" t="s">
        <v>68</v>
      </c>
      <c r="W209" s="30" t="s">
        <v>68</v>
      </c>
      <c r="X209" s="30" t="s">
        <v>68</v>
      </c>
      <c r="Y209" s="41" t="s">
        <v>68</v>
      </c>
      <c r="Z209" s="30" t="s">
        <v>68</v>
      </c>
      <c r="AA209" s="30" t="s">
        <v>68</v>
      </c>
      <c r="AB209" s="41" t="s">
        <v>68</v>
      </c>
      <c r="AC209" s="30" t="s">
        <v>68</v>
      </c>
      <c r="AD209" s="30" t="s">
        <v>68</v>
      </c>
      <c r="AE209" s="41" t="s">
        <v>68</v>
      </c>
      <c r="AF209" s="30" t="s">
        <v>68</v>
      </c>
    </row>
    <row r="210" spans="1:32" x14ac:dyDescent="0.2">
      <c r="A210" s="37" t="s">
        <v>1788</v>
      </c>
      <c r="B210" s="38">
        <v>8016</v>
      </c>
      <c r="C210" s="30">
        <v>10</v>
      </c>
      <c r="D210" s="30" t="s">
        <v>413</v>
      </c>
      <c r="E210" s="30" t="s">
        <v>407</v>
      </c>
      <c r="F210" s="31" t="s">
        <v>427</v>
      </c>
      <c r="G210" s="30" t="s">
        <v>28</v>
      </c>
      <c r="H210" s="30">
        <v>32</v>
      </c>
      <c r="I210" s="31" t="s">
        <v>1789</v>
      </c>
      <c r="J210" s="30">
        <v>91270</v>
      </c>
      <c r="K210" s="30" t="s">
        <v>149</v>
      </c>
      <c r="L210" s="31"/>
      <c r="M210" s="31"/>
      <c r="N210" s="31"/>
      <c r="O210" s="31"/>
      <c r="P210" s="31"/>
      <c r="Q210" s="30" t="s">
        <v>68</v>
      </c>
      <c r="R210" s="30" t="s">
        <v>68</v>
      </c>
      <c r="S210" s="30" t="s">
        <v>68</v>
      </c>
      <c r="T210" s="30" t="s">
        <v>68</v>
      </c>
      <c r="U210" s="30" t="s">
        <v>68</v>
      </c>
      <c r="V210" s="30" t="s">
        <v>68</v>
      </c>
      <c r="W210" s="30" t="s">
        <v>68</v>
      </c>
      <c r="X210" s="30" t="s">
        <v>68</v>
      </c>
      <c r="Y210" s="41" t="s">
        <v>68</v>
      </c>
      <c r="Z210" s="30" t="s">
        <v>68</v>
      </c>
      <c r="AA210" s="30" t="s">
        <v>68</v>
      </c>
      <c r="AB210" s="41" t="s">
        <v>68</v>
      </c>
      <c r="AC210" s="30" t="s">
        <v>68</v>
      </c>
      <c r="AD210" s="30" t="s">
        <v>68</v>
      </c>
      <c r="AE210" s="41" t="s">
        <v>68</v>
      </c>
      <c r="AF210" s="30" t="s">
        <v>68</v>
      </c>
    </row>
    <row r="211" spans="1:32" x14ac:dyDescent="0.2">
      <c r="A211" s="37" t="s">
        <v>1790</v>
      </c>
      <c r="B211" s="38">
        <v>8016</v>
      </c>
      <c r="C211" s="30">
        <v>10</v>
      </c>
      <c r="D211" s="30" t="s">
        <v>413</v>
      </c>
      <c r="E211" s="30" t="s">
        <v>407</v>
      </c>
      <c r="F211" s="31" t="s">
        <v>427</v>
      </c>
      <c r="G211" s="30" t="s">
        <v>28</v>
      </c>
      <c r="H211" s="30">
        <v>33</v>
      </c>
      <c r="I211" s="31" t="s">
        <v>1791</v>
      </c>
      <c r="J211" s="30">
        <v>91270</v>
      </c>
      <c r="K211" s="30" t="s">
        <v>149</v>
      </c>
      <c r="L211" s="31"/>
      <c r="M211" s="31"/>
      <c r="N211" s="31"/>
      <c r="O211" s="31"/>
      <c r="P211" s="31"/>
      <c r="Q211" s="30" t="s">
        <v>68</v>
      </c>
      <c r="R211" s="30" t="s">
        <v>68</v>
      </c>
      <c r="S211" s="30" t="s">
        <v>68</v>
      </c>
      <c r="T211" s="30" t="s">
        <v>68</v>
      </c>
      <c r="U211" s="30" t="s">
        <v>68</v>
      </c>
      <c r="V211" s="30" t="s">
        <v>68</v>
      </c>
      <c r="W211" s="30" t="s">
        <v>68</v>
      </c>
      <c r="X211" s="30" t="s">
        <v>68</v>
      </c>
      <c r="Y211" s="41" t="s">
        <v>68</v>
      </c>
      <c r="Z211" s="30" t="s">
        <v>68</v>
      </c>
      <c r="AA211" s="30" t="s">
        <v>68</v>
      </c>
      <c r="AB211" s="41" t="s">
        <v>68</v>
      </c>
      <c r="AC211" s="30" t="s">
        <v>68</v>
      </c>
      <c r="AD211" s="30" t="s">
        <v>68</v>
      </c>
      <c r="AE211" s="41" t="s">
        <v>68</v>
      </c>
      <c r="AF211" s="30" t="s">
        <v>68</v>
      </c>
    </row>
    <row r="212" spans="1:32" x14ac:dyDescent="0.2">
      <c r="A212" s="37" t="s">
        <v>1792</v>
      </c>
      <c r="B212" s="38">
        <v>8016</v>
      </c>
      <c r="C212" s="30">
        <v>10</v>
      </c>
      <c r="D212" s="30" t="s">
        <v>413</v>
      </c>
      <c r="E212" s="30" t="s">
        <v>407</v>
      </c>
      <c r="F212" s="31" t="s">
        <v>427</v>
      </c>
      <c r="G212" s="30" t="s">
        <v>28</v>
      </c>
      <c r="H212" s="30">
        <v>34</v>
      </c>
      <c r="I212" s="31" t="s">
        <v>1793</v>
      </c>
      <c r="J212" s="30">
        <v>91270</v>
      </c>
      <c r="K212" s="30" t="s">
        <v>149</v>
      </c>
      <c r="L212" s="31"/>
      <c r="M212" s="31"/>
      <c r="N212" s="31"/>
      <c r="O212" s="31"/>
      <c r="P212" s="31"/>
      <c r="Q212" s="30" t="s">
        <v>68</v>
      </c>
      <c r="R212" s="30" t="s">
        <v>68</v>
      </c>
      <c r="S212" s="30" t="s">
        <v>68</v>
      </c>
      <c r="T212" s="30" t="s">
        <v>68</v>
      </c>
      <c r="U212" s="30" t="s">
        <v>68</v>
      </c>
      <c r="V212" s="30" t="s">
        <v>68</v>
      </c>
      <c r="W212" s="30" t="s">
        <v>68</v>
      </c>
      <c r="X212" s="30" t="s">
        <v>68</v>
      </c>
      <c r="Y212" s="41" t="s">
        <v>68</v>
      </c>
      <c r="Z212" s="30" t="s">
        <v>68</v>
      </c>
      <c r="AA212" s="30" t="s">
        <v>68</v>
      </c>
      <c r="AB212" s="41" t="s">
        <v>68</v>
      </c>
      <c r="AC212" s="30" t="s">
        <v>68</v>
      </c>
      <c r="AD212" s="30" t="s">
        <v>68</v>
      </c>
      <c r="AE212" s="41" t="s">
        <v>68</v>
      </c>
      <c r="AF212" s="30" t="s">
        <v>68</v>
      </c>
    </row>
    <row r="213" spans="1:32" x14ac:dyDescent="0.2">
      <c r="A213" s="37" t="s">
        <v>1794</v>
      </c>
      <c r="B213" s="38">
        <v>8016</v>
      </c>
      <c r="C213" s="30">
        <v>10</v>
      </c>
      <c r="D213" s="30" t="s">
        <v>413</v>
      </c>
      <c r="E213" s="30" t="s">
        <v>407</v>
      </c>
      <c r="F213" s="31" t="s">
        <v>427</v>
      </c>
      <c r="G213" s="30" t="s">
        <v>28</v>
      </c>
      <c r="H213" s="30">
        <v>35</v>
      </c>
      <c r="I213" s="31" t="s">
        <v>1795</v>
      </c>
      <c r="J213" s="30">
        <v>91270</v>
      </c>
      <c r="K213" s="30" t="s">
        <v>149</v>
      </c>
      <c r="L213" s="31"/>
      <c r="M213" s="31"/>
      <c r="N213" s="31"/>
      <c r="O213" s="31"/>
      <c r="P213" s="31"/>
      <c r="Q213" s="30" t="s">
        <v>68</v>
      </c>
      <c r="R213" s="30" t="s">
        <v>68</v>
      </c>
      <c r="S213" s="30" t="s">
        <v>68</v>
      </c>
      <c r="T213" s="30" t="s">
        <v>68</v>
      </c>
      <c r="U213" s="30" t="s">
        <v>68</v>
      </c>
      <c r="V213" s="30" t="s">
        <v>68</v>
      </c>
      <c r="W213" s="30" t="s">
        <v>68</v>
      </c>
      <c r="X213" s="30" t="s">
        <v>68</v>
      </c>
      <c r="Y213" s="41" t="s">
        <v>68</v>
      </c>
      <c r="Z213" s="30" t="s">
        <v>68</v>
      </c>
      <c r="AA213" s="30" t="s">
        <v>68</v>
      </c>
      <c r="AB213" s="41" t="s">
        <v>68</v>
      </c>
      <c r="AC213" s="30" t="s">
        <v>68</v>
      </c>
      <c r="AD213" s="30" t="s">
        <v>68</v>
      </c>
      <c r="AE213" s="41" t="s">
        <v>68</v>
      </c>
      <c r="AF213" s="30" t="s">
        <v>68</v>
      </c>
    </row>
    <row r="214" spans="1:32" x14ac:dyDescent="0.2">
      <c r="A214" s="37" t="s">
        <v>1796</v>
      </c>
      <c r="B214" s="38">
        <v>8016</v>
      </c>
      <c r="C214" s="30">
        <v>10</v>
      </c>
      <c r="D214" s="30" t="s">
        <v>413</v>
      </c>
      <c r="E214" s="30" t="s">
        <v>407</v>
      </c>
      <c r="F214" s="31" t="s">
        <v>427</v>
      </c>
      <c r="G214" s="30" t="s">
        <v>28</v>
      </c>
      <c r="H214" s="30">
        <v>36</v>
      </c>
      <c r="I214" s="31" t="s">
        <v>1797</v>
      </c>
      <c r="J214" s="30">
        <v>91270</v>
      </c>
      <c r="K214" s="30" t="s">
        <v>149</v>
      </c>
      <c r="L214" s="31"/>
      <c r="M214" s="31"/>
      <c r="N214" s="31"/>
      <c r="O214" s="31"/>
      <c r="P214" s="31"/>
      <c r="Q214" s="30" t="s">
        <v>68</v>
      </c>
      <c r="R214" s="30" t="s">
        <v>68</v>
      </c>
      <c r="S214" s="30" t="s">
        <v>68</v>
      </c>
      <c r="T214" s="30" t="s">
        <v>68</v>
      </c>
      <c r="U214" s="30" t="s">
        <v>68</v>
      </c>
      <c r="V214" s="30" t="s">
        <v>68</v>
      </c>
      <c r="W214" s="30" t="s">
        <v>68</v>
      </c>
      <c r="X214" s="30" t="s">
        <v>68</v>
      </c>
      <c r="Y214" s="41" t="s">
        <v>68</v>
      </c>
      <c r="Z214" s="30" t="s">
        <v>68</v>
      </c>
      <c r="AA214" s="30" t="s">
        <v>68</v>
      </c>
      <c r="AB214" s="41" t="s">
        <v>68</v>
      </c>
      <c r="AC214" s="30" t="s">
        <v>68</v>
      </c>
      <c r="AD214" s="30" t="s">
        <v>68</v>
      </c>
      <c r="AE214" s="41" t="s">
        <v>68</v>
      </c>
      <c r="AF214" s="30" t="s">
        <v>68</v>
      </c>
    </row>
    <row r="215" spans="1:32" x14ac:dyDescent="0.2">
      <c r="A215" s="37" t="s">
        <v>1798</v>
      </c>
      <c r="B215" s="38">
        <v>8016</v>
      </c>
      <c r="C215" s="30">
        <v>10</v>
      </c>
      <c r="D215" s="30" t="s">
        <v>413</v>
      </c>
      <c r="E215" s="30" t="s">
        <v>407</v>
      </c>
      <c r="F215" s="31" t="s">
        <v>427</v>
      </c>
      <c r="G215" s="30" t="s">
        <v>28</v>
      </c>
      <c r="H215" s="30">
        <v>37</v>
      </c>
      <c r="I215" s="31" t="s">
        <v>1799</v>
      </c>
      <c r="J215" s="30">
        <v>91270</v>
      </c>
      <c r="K215" s="30" t="s">
        <v>149</v>
      </c>
      <c r="L215" s="31"/>
      <c r="M215" s="31"/>
      <c r="N215" s="31"/>
      <c r="O215" s="31"/>
      <c r="P215" s="31"/>
      <c r="Q215" s="30" t="s">
        <v>68</v>
      </c>
      <c r="R215" s="30" t="s">
        <v>68</v>
      </c>
      <c r="S215" s="30" t="s">
        <v>68</v>
      </c>
      <c r="T215" s="30" t="s">
        <v>68</v>
      </c>
      <c r="U215" s="30" t="s">
        <v>68</v>
      </c>
      <c r="V215" s="30" t="s">
        <v>68</v>
      </c>
      <c r="W215" s="30" t="s">
        <v>68</v>
      </c>
      <c r="X215" s="30" t="s">
        <v>68</v>
      </c>
      <c r="Y215" s="41" t="s">
        <v>68</v>
      </c>
      <c r="Z215" s="30" t="s">
        <v>68</v>
      </c>
      <c r="AA215" s="30" t="s">
        <v>68</v>
      </c>
      <c r="AB215" s="41" t="s">
        <v>68</v>
      </c>
      <c r="AC215" s="30" t="s">
        <v>68</v>
      </c>
      <c r="AD215" s="30" t="s">
        <v>68</v>
      </c>
      <c r="AE215" s="41" t="s">
        <v>68</v>
      </c>
      <c r="AF215" s="30" t="s">
        <v>68</v>
      </c>
    </row>
    <row r="216" spans="1:32" x14ac:dyDescent="0.2">
      <c r="A216" s="37" t="s">
        <v>1800</v>
      </c>
      <c r="B216" s="38">
        <v>8016</v>
      </c>
      <c r="C216" s="30">
        <v>10</v>
      </c>
      <c r="D216" s="30" t="s">
        <v>413</v>
      </c>
      <c r="E216" s="30" t="s">
        <v>407</v>
      </c>
      <c r="F216" s="31" t="s">
        <v>427</v>
      </c>
      <c r="G216" s="30" t="s">
        <v>28</v>
      </c>
      <c r="H216" s="30">
        <v>38</v>
      </c>
      <c r="I216" s="31" t="s">
        <v>1801</v>
      </c>
      <c r="J216" s="30">
        <v>91270</v>
      </c>
      <c r="K216" s="30" t="s">
        <v>149</v>
      </c>
      <c r="L216" s="31"/>
      <c r="M216" s="31"/>
      <c r="N216" s="31"/>
      <c r="O216" s="31"/>
      <c r="P216" s="31"/>
      <c r="Q216" s="30" t="s">
        <v>68</v>
      </c>
      <c r="R216" s="30" t="s">
        <v>68</v>
      </c>
      <c r="S216" s="30" t="s">
        <v>68</v>
      </c>
      <c r="T216" s="30" t="s">
        <v>68</v>
      </c>
      <c r="U216" s="30" t="s">
        <v>68</v>
      </c>
      <c r="V216" s="30" t="s">
        <v>68</v>
      </c>
      <c r="W216" s="30" t="s">
        <v>68</v>
      </c>
      <c r="X216" s="30" t="s">
        <v>68</v>
      </c>
      <c r="Y216" s="41" t="s">
        <v>68</v>
      </c>
      <c r="Z216" s="30" t="s">
        <v>68</v>
      </c>
      <c r="AA216" s="30" t="s">
        <v>68</v>
      </c>
      <c r="AB216" s="41" t="s">
        <v>68</v>
      </c>
      <c r="AC216" s="30" t="s">
        <v>68</v>
      </c>
      <c r="AD216" s="30" t="s">
        <v>68</v>
      </c>
      <c r="AE216" s="41" t="s">
        <v>68</v>
      </c>
      <c r="AF216" s="30" t="s">
        <v>68</v>
      </c>
    </row>
    <row r="217" spans="1:32" x14ac:dyDescent="0.2">
      <c r="A217" s="37" t="s">
        <v>1802</v>
      </c>
      <c r="B217" s="38">
        <v>8016</v>
      </c>
      <c r="C217" s="30">
        <v>10</v>
      </c>
      <c r="D217" s="30" t="s">
        <v>413</v>
      </c>
      <c r="E217" s="30" t="s">
        <v>407</v>
      </c>
      <c r="F217" s="31" t="s">
        <v>427</v>
      </c>
      <c r="G217" s="30" t="s">
        <v>28</v>
      </c>
      <c r="H217" s="30">
        <v>39</v>
      </c>
      <c r="I217" s="31" t="s">
        <v>1803</v>
      </c>
      <c r="J217" s="30">
        <v>91270</v>
      </c>
      <c r="K217" s="30" t="s">
        <v>149</v>
      </c>
      <c r="L217" s="31"/>
      <c r="M217" s="31"/>
      <c r="N217" s="31"/>
      <c r="O217" s="31"/>
      <c r="P217" s="31"/>
      <c r="Q217" s="30" t="s">
        <v>68</v>
      </c>
      <c r="R217" s="30" t="s">
        <v>68</v>
      </c>
      <c r="S217" s="30" t="s">
        <v>68</v>
      </c>
      <c r="T217" s="30" t="s">
        <v>68</v>
      </c>
      <c r="U217" s="30" t="s">
        <v>68</v>
      </c>
      <c r="V217" s="30" t="s">
        <v>68</v>
      </c>
      <c r="W217" s="30" t="s">
        <v>68</v>
      </c>
      <c r="X217" s="30" t="s">
        <v>68</v>
      </c>
      <c r="Y217" s="41" t="s">
        <v>68</v>
      </c>
      <c r="Z217" s="30" t="s">
        <v>68</v>
      </c>
      <c r="AA217" s="30" t="s">
        <v>68</v>
      </c>
      <c r="AB217" s="41" t="s">
        <v>68</v>
      </c>
      <c r="AC217" s="30" t="s">
        <v>68</v>
      </c>
      <c r="AD217" s="30" t="s">
        <v>68</v>
      </c>
      <c r="AE217" s="41" t="s">
        <v>68</v>
      </c>
      <c r="AF217" s="30" t="s">
        <v>68</v>
      </c>
    </row>
    <row r="218" spans="1:32" x14ac:dyDescent="0.2">
      <c r="A218" s="37" t="s">
        <v>1732</v>
      </c>
      <c r="B218" s="38">
        <v>8016</v>
      </c>
      <c r="C218" s="30">
        <v>10</v>
      </c>
      <c r="D218" s="30" t="s">
        <v>413</v>
      </c>
      <c r="E218" s="30" t="s">
        <v>407</v>
      </c>
      <c r="F218" s="31" t="s">
        <v>427</v>
      </c>
      <c r="G218" s="30" t="s">
        <v>28</v>
      </c>
      <c r="H218" s="30">
        <v>4</v>
      </c>
      <c r="I218" s="31" t="s">
        <v>1733</v>
      </c>
      <c r="J218" s="30">
        <v>91270</v>
      </c>
      <c r="K218" s="30" t="s">
        <v>149</v>
      </c>
      <c r="L218" s="31"/>
      <c r="M218" s="31"/>
      <c r="N218" s="31"/>
      <c r="O218" s="31"/>
      <c r="P218" s="31"/>
      <c r="Q218" s="30" t="s">
        <v>68</v>
      </c>
      <c r="R218" s="30" t="s">
        <v>68</v>
      </c>
      <c r="S218" s="30" t="s">
        <v>68</v>
      </c>
      <c r="T218" s="30" t="s">
        <v>68</v>
      </c>
      <c r="U218" s="30" t="s">
        <v>68</v>
      </c>
      <c r="V218" s="30" t="s">
        <v>68</v>
      </c>
      <c r="W218" s="30" t="s">
        <v>68</v>
      </c>
      <c r="X218" s="30" t="s">
        <v>68</v>
      </c>
      <c r="Y218" s="41" t="s">
        <v>68</v>
      </c>
      <c r="Z218" s="30" t="s">
        <v>68</v>
      </c>
      <c r="AA218" s="30" t="s">
        <v>68</v>
      </c>
      <c r="AB218" s="41" t="s">
        <v>68</v>
      </c>
      <c r="AC218" s="30" t="s">
        <v>68</v>
      </c>
      <c r="AD218" s="30" t="s">
        <v>68</v>
      </c>
      <c r="AE218" s="41" t="s">
        <v>68</v>
      </c>
      <c r="AF218" s="30" t="s">
        <v>68</v>
      </c>
    </row>
    <row r="219" spans="1:32" x14ac:dyDescent="0.2">
      <c r="A219" s="37" t="s">
        <v>1804</v>
      </c>
      <c r="B219" s="38">
        <v>8016</v>
      </c>
      <c r="C219" s="30">
        <v>10</v>
      </c>
      <c r="D219" s="30" t="s">
        <v>413</v>
      </c>
      <c r="E219" s="30" t="s">
        <v>407</v>
      </c>
      <c r="F219" s="31" t="s">
        <v>427</v>
      </c>
      <c r="G219" s="30" t="s">
        <v>28</v>
      </c>
      <c r="H219" s="30">
        <v>40</v>
      </c>
      <c r="I219" s="31" t="s">
        <v>1805</v>
      </c>
      <c r="J219" s="30">
        <v>91270</v>
      </c>
      <c r="K219" s="30" t="s">
        <v>149</v>
      </c>
      <c r="L219" s="31"/>
      <c r="M219" s="31"/>
      <c r="N219" s="31"/>
      <c r="O219" s="31"/>
      <c r="P219" s="31"/>
      <c r="Q219" s="30" t="s">
        <v>68</v>
      </c>
      <c r="R219" s="30" t="s">
        <v>68</v>
      </c>
      <c r="S219" s="30" t="s">
        <v>68</v>
      </c>
      <c r="T219" s="30" t="s">
        <v>68</v>
      </c>
      <c r="U219" s="30" t="s">
        <v>68</v>
      </c>
      <c r="V219" s="30" t="s">
        <v>68</v>
      </c>
      <c r="W219" s="30" t="s">
        <v>68</v>
      </c>
      <c r="X219" s="30" t="s">
        <v>68</v>
      </c>
      <c r="Y219" s="41" t="s">
        <v>68</v>
      </c>
      <c r="Z219" s="30" t="s">
        <v>68</v>
      </c>
      <c r="AA219" s="30" t="s">
        <v>68</v>
      </c>
      <c r="AB219" s="41" t="s">
        <v>68</v>
      </c>
      <c r="AC219" s="30" t="s">
        <v>68</v>
      </c>
      <c r="AD219" s="30" t="s">
        <v>68</v>
      </c>
      <c r="AE219" s="41" t="s">
        <v>68</v>
      </c>
      <c r="AF219" s="30" t="s">
        <v>68</v>
      </c>
    </row>
    <row r="220" spans="1:32" x14ac:dyDescent="0.2">
      <c r="A220" s="37" t="s">
        <v>1806</v>
      </c>
      <c r="B220" s="38">
        <v>8016</v>
      </c>
      <c r="C220" s="30">
        <v>10</v>
      </c>
      <c r="D220" s="30" t="s">
        <v>413</v>
      </c>
      <c r="E220" s="30" t="s">
        <v>407</v>
      </c>
      <c r="F220" s="31" t="s">
        <v>427</v>
      </c>
      <c r="G220" s="30" t="s">
        <v>28</v>
      </c>
      <c r="H220" s="30">
        <v>41</v>
      </c>
      <c r="I220" s="31" t="s">
        <v>1807</v>
      </c>
      <c r="J220" s="30">
        <v>91270</v>
      </c>
      <c r="K220" s="30" t="s">
        <v>149</v>
      </c>
      <c r="L220" s="31"/>
      <c r="M220" s="31"/>
      <c r="N220" s="31"/>
      <c r="O220" s="31"/>
      <c r="P220" s="31"/>
      <c r="Q220" s="30" t="s">
        <v>68</v>
      </c>
      <c r="R220" s="30" t="s">
        <v>68</v>
      </c>
      <c r="S220" s="30" t="s">
        <v>68</v>
      </c>
      <c r="T220" s="30" t="s">
        <v>68</v>
      </c>
      <c r="U220" s="30" t="s">
        <v>68</v>
      </c>
      <c r="V220" s="30" t="s">
        <v>68</v>
      </c>
      <c r="W220" s="30" t="s">
        <v>68</v>
      </c>
      <c r="X220" s="30" t="s">
        <v>68</v>
      </c>
      <c r="Y220" s="41" t="s">
        <v>68</v>
      </c>
      <c r="Z220" s="30" t="s">
        <v>68</v>
      </c>
      <c r="AA220" s="30" t="s">
        <v>68</v>
      </c>
      <c r="AB220" s="41" t="s">
        <v>68</v>
      </c>
      <c r="AC220" s="30" t="s">
        <v>68</v>
      </c>
      <c r="AD220" s="30" t="s">
        <v>68</v>
      </c>
      <c r="AE220" s="41" t="s">
        <v>68</v>
      </c>
      <c r="AF220" s="30" t="s">
        <v>68</v>
      </c>
    </row>
    <row r="221" spans="1:32" x14ac:dyDescent="0.2">
      <c r="A221" s="37" t="s">
        <v>1808</v>
      </c>
      <c r="B221" s="38">
        <v>8016</v>
      </c>
      <c r="C221" s="30">
        <v>10</v>
      </c>
      <c r="D221" s="30" t="s">
        <v>413</v>
      </c>
      <c r="E221" s="30" t="s">
        <v>407</v>
      </c>
      <c r="F221" s="31" t="s">
        <v>427</v>
      </c>
      <c r="G221" s="30" t="s">
        <v>28</v>
      </c>
      <c r="H221" s="30">
        <v>42</v>
      </c>
      <c r="I221" s="31" t="s">
        <v>1809</v>
      </c>
      <c r="J221" s="30">
        <v>91270</v>
      </c>
      <c r="K221" s="30" t="s">
        <v>149</v>
      </c>
      <c r="L221" s="31"/>
      <c r="M221" s="31"/>
      <c r="N221" s="31"/>
      <c r="O221" s="31"/>
      <c r="P221" s="31"/>
      <c r="Q221" s="30" t="s">
        <v>68</v>
      </c>
      <c r="R221" s="30" t="s">
        <v>68</v>
      </c>
      <c r="S221" s="30" t="s">
        <v>68</v>
      </c>
      <c r="T221" s="30" t="s">
        <v>68</v>
      </c>
      <c r="U221" s="30" t="s">
        <v>68</v>
      </c>
      <c r="V221" s="30" t="s">
        <v>68</v>
      </c>
      <c r="W221" s="30" t="s">
        <v>68</v>
      </c>
      <c r="X221" s="30" t="s">
        <v>68</v>
      </c>
      <c r="Y221" s="41" t="s">
        <v>68</v>
      </c>
      <c r="Z221" s="30" t="s">
        <v>68</v>
      </c>
      <c r="AA221" s="30" t="s">
        <v>68</v>
      </c>
      <c r="AB221" s="41" t="s">
        <v>68</v>
      </c>
      <c r="AC221" s="30" t="s">
        <v>68</v>
      </c>
      <c r="AD221" s="30" t="s">
        <v>68</v>
      </c>
      <c r="AE221" s="41" t="s">
        <v>68</v>
      </c>
      <c r="AF221" s="30" t="s">
        <v>68</v>
      </c>
    </row>
    <row r="222" spans="1:32" x14ac:dyDescent="0.2">
      <c r="A222" s="37" t="s">
        <v>1810</v>
      </c>
      <c r="B222" s="38">
        <v>8016</v>
      </c>
      <c r="C222" s="30">
        <v>10</v>
      </c>
      <c r="D222" s="30" t="s">
        <v>413</v>
      </c>
      <c r="E222" s="30" t="s">
        <v>407</v>
      </c>
      <c r="F222" s="31" t="s">
        <v>427</v>
      </c>
      <c r="G222" s="30" t="s">
        <v>28</v>
      </c>
      <c r="H222" s="30">
        <v>43</v>
      </c>
      <c r="I222" s="31" t="s">
        <v>1811</v>
      </c>
      <c r="J222" s="30">
        <v>91270</v>
      </c>
      <c r="K222" s="30" t="s">
        <v>149</v>
      </c>
      <c r="L222" s="31"/>
      <c r="M222" s="31"/>
      <c r="N222" s="31"/>
      <c r="O222" s="31"/>
      <c r="P222" s="31"/>
      <c r="Q222" s="30" t="s">
        <v>68</v>
      </c>
      <c r="R222" s="30" t="s">
        <v>68</v>
      </c>
      <c r="S222" s="30" t="s">
        <v>68</v>
      </c>
      <c r="T222" s="30" t="s">
        <v>68</v>
      </c>
      <c r="U222" s="30" t="s">
        <v>68</v>
      </c>
      <c r="V222" s="30" t="s">
        <v>68</v>
      </c>
      <c r="W222" s="30" t="s">
        <v>68</v>
      </c>
      <c r="X222" s="30" t="s">
        <v>68</v>
      </c>
      <c r="Y222" s="41" t="s">
        <v>68</v>
      </c>
      <c r="Z222" s="30" t="s">
        <v>68</v>
      </c>
      <c r="AA222" s="30" t="s">
        <v>68</v>
      </c>
      <c r="AB222" s="41" t="s">
        <v>68</v>
      </c>
      <c r="AC222" s="30" t="s">
        <v>68</v>
      </c>
      <c r="AD222" s="30" t="s">
        <v>68</v>
      </c>
      <c r="AE222" s="41" t="s">
        <v>68</v>
      </c>
      <c r="AF222" s="30" t="s">
        <v>68</v>
      </c>
    </row>
    <row r="223" spans="1:32" x14ac:dyDescent="0.2">
      <c r="A223" s="37" t="s">
        <v>1812</v>
      </c>
      <c r="B223" s="38">
        <v>8016</v>
      </c>
      <c r="C223" s="30">
        <v>10</v>
      </c>
      <c r="D223" s="30" t="s">
        <v>413</v>
      </c>
      <c r="E223" s="30" t="s">
        <v>407</v>
      </c>
      <c r="F223" s="31" t="s">
        <v>427</v>
      </c>
      <c r="G223" s="30" t="s">
        <v>28</v>
      </c>
      <c r="H223" s="30">
        <v>44</v>
      </c>
      <c r="I223" s="31" t="s">
        <v>1813</v>
      </c>
      <c r="J223" s="30">
        <v>91270</v>
      </c>
      <c r="K223" s="30" t="s">
        <v>149</v>
      </c>
      <c r="L223" s="31"/>
      <c r="M223" s="31"/>
      <c r="N223" s="31"/>
      <c r="O223" s="31"/>
      <c r="P223" s="31"/>
      <c r="Q223" s="30" t="s">
        <v>68</v>
      </c>
      <c r="R223" s="30" t="s">
        <v>68</v>
      </c>
      <c r="S223" s="30" t="s">
        <v>68</v>
      </c>
      <c r="T223" s="30" t="s">
        <v>68</v>
      </c>
      <c r="U223" s="30" t="s">
        <v>68</v>
      </c>
      <c r="V223" s="30" t="s">
        <v>68</v>
      </c>
      <c r="W223" s="30" t="s">
        <v>68</v>
      </c>
      <c r="X223" s="30" t="s">
        <v>68</v>
      </c>
      <c r="Y223" s="41" t="s">
        <v>68</v>
      </c>
      <c r="Z223" s="30" t="s">
        <v>68</v>
      </c>
      <c r="AA223" s="30" t="s">
        <v>68</v>
      </c>
      <c r="AB223" s="41" t="s">
        <v>68</v>
      </c>
      <c r="AC223" s="30" t="s">
        <v>68</v>
      </c>
      <c r="AD223" s="30" t="s">
        <v>68</v>
      </c>
      <c r="AE223" s="41" t="s">
        <v>68</v>
      </c>
      <c r="AF223" s="30" t="s">
        <v>68</v>
      </c>
    </row>
    <row r="224" spans="1:32" x14ac:dyDescent="0.2">
      <c r="A224" s="37" t="s">
        <v>1814</v>
      </c>
      <c r="B224" s="38">
        <v>8016</v>
      </c>
      <c r="C224" s="30">
        <v>10</v>
      </c>
      <c r="D224" s="30" t="s">
        <v>413</v>
      </c>
      <c r="E224" s="30" t="s">
        <v>407</v>
      </c>
      <c r="F224" s="31" t="s">
        <v>427</v>
      </c>
      <c r="G224" s="30" t="s">
        <v>28</v>
      </c>
      <c r="H224" s="30">
        <v>45</v>
      </c>
      <c r="I224" s="31" t="s">
        <v>1815</v>
      </c>
      <c r="J224" s="30">
        <v>91270</v>
      </c>
      <c r="K224" s="30" t="s">
        <v>149</v>
      </c>
      <c r="L224" s="31"/>
      <c r="M224" s="31"/>
      <c r="N224" s="31"/>
      <c r="O224" s="31"/>
      <c r="P224" s="31"/>
      <c r="Q224" s="30" t="s">
        <v>68</v>
      </c>
      <c r="R224" s="30" t="s">
        <v>68</v>
      </c>
      <c r="S224" s="30" t="s">
        <v>68</v>
      </c>
      <c r="T224" s="30" t="s">
        <v>68</v>
      </c>
      <c r="U224" s="30" t="s">
        <v>68</v>
      </c>
      <c r="V224" s="30" t="s">
        <v>68</v>
      </c>
      <c r="W224" s="30" t="s">
        <v>68</v>
      </c>
      <c r="X224" s="30" t="s">
        <v>68</v>
      </c>
      <c r="Y224" s="41" t="s">
        <v>68</v>
      </c>
      <c r="Z224" s="30" t="s">
        <v>68</v>
      </c>
      <c r="AA224" s="30" t="s">
        <v>68</v>
      </c>
      <c r="AB224" s="41" t="s">
        <v>68</v>
      </c>
      <c r="AC224" s="30" t="s">
        <v>68</v>
      </c>
      <c r="AD224" s="30" t="s">
        <v>68</v>
      </c>
      <c r="AE224" s="41" t="s">
        <v>68</v>
      </c>
      <c r="AF224" s="30" t="s">
        <v>68</v>
      </c>
    </row>
    <row r="225" spans="1:32" x14ac:dyDescent="0.2">
      <c r="A225" s="37" t="s">
        <v>1816</v>
      </c>
      <c r="B225" s="38">
        <v>8016</v>
      </c>
      <c r="C225" s="30">
        <v>10</v>
      </c>
      <c r="D225" s="30" t="s">
        <v>413</v>
      </c>
      <c r="E225" s="30" t="s">
        <v>407</v>
      </c>
      <c r="F225" s="31" t="s">
        <v>427</v>
      </c>
      <c r="G225" s="30" t="s">
        <v>28</v>
      </c>
      <c r="H225" s="30">
        <v>46</v>
      </c>
      <c r="I225" s="31" t="s">
        <v>1817</v>
      </c>
      <c r="J225" s="30">
        <v>91270</v>
      </c>
      <c r="K225" s="30" t="s">
        <v>149</v>
      </c>
      <c r="L225" s="31"/>
      <c r="M225" s="31"/>
      <c r="N225" s="31"/>
      <c r="O225" s="31"/>
      <c r="P225" s="31"/>
      <c r="Q225" s="30" t="s">
        <v>68</v>
      </c>
      <c r="R225" s="30" t="s">
        <v>68</v>
      </c>
      <c r="S225" s="30" t="s">
        <v>68</v>
      </c>
      <c r="T225" s="30" t="s">
        <v>68</v>
      </c>
      <c r="U225" s="30" t="s">
        <v>68</v>
      </c>
      <c r="V225" s="30" t="s">
        <v>68</v>
      </c>
      <c r="W225" s="30" t="s">
        <v>68</v>
      </c>
      <c r="X225" s="30" t="s">
        <v>68</v>
      </c>
      <c r="Y225" s="41" t="s">
        <v>68</v>
      </c>
      <c r="Z225" s="30" t="s">
        <v>68</v>
      </c>
      <c r="AA225" s="30" t="s">
        <v>68</v>
      </c>
      <c r="AB225" s="41" t="s">
        <v>68</v>
      </c>
      <c r="AC225" s="30" t="s">
        <v>68</v>
      </c>
      <c r="AD225" s="30" t="s">
        <v>68</v>
      </c>
      <c r="AE225" s="41" t="s">
        <v>68</v>
      </c>
      <c r="AF225" s="30" t="s">
        <v>68</v>
      </c>
    </row>
    <row r="226" spans="1:32" x14ac:dyDescent="0.2">
      <c r="A226" s="37" t="s">
        <v>1818</v>
      </c>
      <c r="B226" s="38">
        <v>8016</v>
      </c>
      <c r="C226" s="30">
        <v>10</v>
      </c>
      <c r="D226" s="30" t="s">
        <v>413</v>
      </c>
      <c r="E226" s="30" t="s">
        <v>407</v>
      </c>
      <c r="F226" s="31" t="s">
        <v>427</v>
      </c>
      <c r="G226" s="30" t="s">
        <v>28</v>
      </c>
      <c r="H226" s="30">
        <v>47</v>
      </c>
      <c r="I226" s="31" t="s">
        <v>1819</v>
      </c>
      <c r="J226" s="30">
        <v>91270</v>
      </c>
      <c r="K226" s="30" t="s">
        <v>149</v>
      </c>
      <c r="L226" s="31"/>
      <c r="M226" s="31"/>
      <c r="N226" s="31"/>
      <c r="O226" s="31"/>
      <c r="P226" s="31"/>
      <c r="Q226" s="30" t="s">
        <v>68</v>
      </c>
      <c r="R226" s="30" t="s">
        <v>68</v>
      </c>
      <c r="S226" s="30" t="s">
        <v>68</v>
      </c>
      <c r="T226" s="30" t="s">
        <v>68</v>
      </c>
      <c r="U226" s="30" t="s">
        <v>68</v>
      </c>
      <c r="V226" s="30" t="s">
        <v>68</v>
      </c>
      <c r="W226" s="30" t="s">
        <v>68</v>
      </c>
      <c r="X226" s="30" t="s">
        <v>68</v>
      </c>
      <c r="Y226" s="41" t="s">
        <v>68</v>
      </c>
      <c r="Z226" s="30" t="s">
        <v>68</v>
      </c>
      <c r="AA226" s="30" t="s">
        <v>68</v>
      </c>
      <c r="AB226" s="41" t="s">
        <v>68</v>
      </c>
      <c r="AC226" s="30" t="s">
        <v>68</v>
      </c>
      <c r="AD226" s="30" t="s">
        <v>68</v>
      </c>
      <c r="AE226" s="41" t="s">
        <v>68</v>
      </c>
      <c r="AF226" s="30" t="s">
        <v>68</v>
      </c>
    </row>
    <row r="227" spans="1:32" x14ac:dyDescent="0.2">
      <c r="A227" s="37" t="s">
        <v>1820</v>
      </c>
      <c r="B227" s="38">
        <v>8016</v>
      </c>
      <c r="C227" s="30">
        <v>10</v>
      </c>
      <c r="D227" s="30" t="s">
        <v>413</v>
      </c>
      <c r="E227" s="30" t="s">
        <v>407</v>
      </c>
      <c r="F227" s="31" t="s">
        <v>427</v>
      </c>
      <c r="G227" s="30" t="s">
        <v>28</v>
      </c>
      <c r="H227" s="30">
        <v>48</v>
      </c>
      <c r="I227" s="31" t="s">
        <v>1821</v>
      </c>
      <c r="J227" s="30">
        <v>91270</v>
      </c>
      <c r="K227" s="30" t="s">
        <v>149</v>
      </c>
      <c r="L227" s="31"/>
      <c r="M227" s="31"/>
      <c r="N227" s="31"/>
      <c r="O227" s="31"/>
      <c r="P227" s="31"/>
      <c r="Q227" s="30" t="s">
        <v>68</v>
      </c>
      <c r="R227" s="30" t="s">
        <v>68</v>
      </c>
      <c r="S227" s="30" t="s">
        <v>68</v>
      </c>
      <c r="T227" s="30" t="s">
        <v>68</v>
      </c>
      <c r="U227" s="30" t="s">
        <v>68</v>
      </c>
      <c r="V227" s="30" t="s">
        <v>68</v>
      </c>
      <c r="W227" s="30" t="s">
        <v>68</v>
      </c>
      <c r="X227" s="30" t="s">
        <v>68</v>
      </c>
      <c r="Y227" s="41" t="s">
        <v>68</v>
      </c>
      <c r="Z227" s="30" t="s">
        <v>68</v>
      </c>
      <c r="AA227" s="30" t="s">
        <v>68</v>
      </c>
      <c r="AB227" s="41" t="s">
        <v>68</v>
      </c>
      <c r="AC227" s="30" t="s">
        <v>68</v>
      </c>
      <c r="AD227" s="30" t="s">
        <v>68</v>
      </c>
      <c r="AE227" s="41" t="s">
        <v>68</v>
      </c>
      <c r="AF227" s="30" t="s">
        <v>68</v>
      </c>
    </row>
    <row r="228" spans="1:32" x14ac:dyDescent="0.2">
      <c r="A228" s="37" t="s">
        <v>1822</v>
      </c>
      <c r="B228" s="38">
        <v>8016</v>
      </c>
      <c r="C228" s="30">
        <v>10</v>
      </c>
      <c r="D228" s="30" t="s">
        <v>413</v>
      </c>
      <c r="E228" s="30" t="s">
        <v>407</v>
      </c>
      <c r="F228" s="31" t="s">
        <v>427</v>
      </c>
      <c r="G228" s="30" t="s">
        <v>28</v>
      </c>
      <c r="H228" s="30">
        <v>49</v>
      </c>
      <c r="I228" s="31" t="s">
        <v>1823</v>
      </c>
      <c r="J228" s="30">
        <v>91270</v>
      </c>
      <c r="K228" s="30" t="s">
        <v>149</v>
      </c>
      <c r="L228" s="31"/>
      <c r="M228" s="31"/>
      <c r="N228" s="31"/>
      <c r="O228" s="31"/>
      <c r="P228" s="31"/>
      <c r="Q228" s="30" t="s">
        <v>68</v>
      </c>
      <c r="R228" s="30" t="s">
        <v>68</v>
      </c>
      <c r="S228" s="30" t="s">
        <v>68</v>
      </c>
      <c r="T228" s="30" t="s">
        <v>68</v>
      </c>
      <c r="U228" s="30" t="s">
        <v>68</v>
      </c>
      <c r="V228" s="30" t="s">
        <v>68</v>
      </c>
      <c r="W228" s="30" t="s">
        <v>68</v>
      </c>
      <c r="X228" s="30" t="s">
        <v>68</v>
      </c>
      <c r="Y228" s="41" t="s">
        <v>68</v>
      </c>
      <c r="Z228" s="30" t="s">
        <v>68</v>
      </c>
      <c r="AA228" s="30" t="s">
        <v>68</v>
      </c>
      <c r="AB228" s="41" t="s">
        <v>68</v>
      </c>
      <c r="AC228" s="30" t="s">
        <v>68</v>
      </c>
      <c r="AD228" s="30" t="s">
        <v>68</v>
      </c>
      <c r="AE228" s="41" t="s">
        <v>68</v>
      </c>
      <c r="AF228" s="30" t="s">
        <v>68</v>
      </c>
    </row>
    <row r="229" spans="1:32" x14ac:dyDescent="0.2">
      <c r="A229" s="37" t="s">
        <v>1734</v>
      </c>
      <c r="B229" s="38">
        <v>8016</v>
      </c>
      <c r="C229" s="30">
        <v>10</v>
      </c>
      <c r="D229" s="30" t="s">
        <v>413</v>
      </c>
      <c r="E229" s="30" t="s">
        <v>407</v>
      </c>
      <c r="F229" s="31" t="s">
        <v>427</v>
      </c>
      <c r="G229" s="30" t="s">
        <v>28</v>
      </c>
      <c r="H229" s="30">
        <v>5</v>
      </c>
      <c r="I229" s="31" t="s">
        <v>1735</v>
      </c>
      <c r="J229" s="30">
        <v>91270</v>
      </c>
      <c r="K229" s="30" t="s">
        <v>149</v>
      </c>
      <c r="L229" s="31"/>
      <c r="M229" s="31"/>
      <c r="N229" s="31"/>
      <c r="O229" s="31"/>
      <c r="P229" s="31"/>
      <c r="Q229" s="30" t="s">
        <v>68</v>
      </c>
      <c r="R229" s="30" t="s">
        <v>68</v>
      </c>
      <c r="S229" s="30" t="s">
        <v>68</v>
      </c>
      <c r="T229" s="30" t="s">
        <v>68</v>
      </c>
      <c r="U229" s="30" t="s">
        <v>68</v>
      </c>
      <c r="V229" s="30" t="s">
        <v>68</v>
      </c>
      <c r="W229" s="30" t="s">
        <v>68</v>
      </c>
      <c r="X229" s="30" t="s">
        <v>68</v>
      </c>
      <c r="Y229" s="41" t="s">
        <v>68</v>
      </c>
      <c r="Z229" s="30" t="s">
        <v>68</v>
      </c>
      <c r="AA229" s="30" t="s">
        <v>68</v>
      </c>
      <c r="AB229" s="41" t="s">
        <v>68</v>
      </c>
      <c r="AC229" s="30" t="s">
        <v>68</v>
      </c>
      <c r="AD229" s="30" t="s">
        <v>68</v>
      </c>
      <c r="AE229" s="41" t="s">
        <v>68</v>
      </c>
      <c r="AF229" s="30" t="s">
        <v>68</v>
      </c>
    </row>
    <row r="230" spans="1:32" x14ac:dyDescent="0.2">
      <c r="A230" s="37" t="s">
        <v>1824</v>
      </c>
      <c r="B230" s="38">
        <v>8016</v>
      </c>
      <c r="C230" s="30">
        <v>10</v>
      </c>
      <c r="D230" s="30" t="s">
        <v>413</v>
      </c>
      <c r="E230" s="30" t="s">
        <v>407</v>
      </c>
      <c r="F230" s="31" t="s">
        <v>427</v>
      </c>
      <c r="G230" s="30" t="s">
        <v>28</v>
      </c>
      <c r="H230" s="30">
        <v>50</v>
      </c>
      <c r="I230" s="31" t="s">
        <v>1825</v>
      </c>
      <c r="J230" s="30">
        <v>91270</v>
      </c>
      <c r="K230" s="30" t="s">
        <v>149</v>
      </c>
      <c r="L230" s="31"/>
      <c r="M230" s="31"/>
      <c r="N230" s="31"/>
      <c r="O230" s="31"/>
      <c r="P230" s="31"/>
      <c r="Q230" s="30" t="s">
        <v>68</v>
      </c>
      <c r="R230" s="30" t="s">
        <v>68</v>
      </c>
      <c r="S230" s="30" t="s">
        <v>68</v>
      </c>
      <c r="T230" s="30" t="s">
        <v>68</v>
      </c>
      <c r="U230" s="30" t="s">
        <v>68</v>
      </c>
      <c r="V230" s="30" t="s">
        <v>68</v>
      </c>
      <c r="W230" s="30" t="s">
        <v>68</v>
      </c>
      <c r="X230" s="30" t="s">
        <v>68</v>
      </c>
      <c r="Y230" s="41" t="s">
        <v>68</v>
      </c>
      <c r="Z230" s="30" t="s">
        <v>68</v>
      </c>
      <c r="AA230" s="30" t="s">
        <v>68</v>
      </c>
      <c r="AB230" s="41" t="s">
        <v>68</v>
      </c>
      <c r="AC230" s="30" t="s">
        <v>68</v>
      </c>
      <c r="AD230" s="30" t="s">
        <v>68</v>
      </c>
      <c r="AE230" s="41" t="s">
        <v>68</v>
      </c>
      <c r="AF230" s="30" t="s">
        <v>68</v>
      </c>
    </row>
    <row r="231" spans="1:32" x14ac:dyDescent="0.2">
      <c r="A231" s="37" t="s">
        <v>1826</v>
      </c>
      <c r="B231" s="38">
        <v>8016</v>
      </c>
      <c r="C231" s="30">
        <v>10</v>
      </c>
      <c r="D231" s="30" t="s">
        <v>413</v>
      </c>
      <c r="E231" s="30" t="s">
        <v>407</v>
      </c>
      <c r="F231" s="31" t="s">
        <v>427</v>
      </c>
      <c r="G231" s="30" t="s">
        <v>28</v>
      </c>
      <c r="H231" s="30">
        <v>51</v>
      </c>
      <c r="I231" s="31" t="s">
        <v>1827</v>
      </c>
      <c r="J231" s="30">
        <v>91270</v>
      </c>
      <c r="K231" s="30" t="s">
        <v>149</v>
      </c>
      <c r="L231" s="31"/>
      <c r="M231" s="31"/>
      <c r="N231" s="31"/>
      <c r="O231" s="31"/>
      <c r="P231" s="31"/>
      <c r="Q231" s="30" t="s">
        <v>68</v>
      </c>
      <c r="R231" s="30" t="s">
        <v>68</v>
      </c>
      <c r="S231" s="30" t="s">
        <v>68</v>
      </c>
      <c r="T231" s="30" t="s">
        <v>68</v>
      </c>
      <c r="U231" s="30" t="s">
        <v>68</v>
      </c>
      <c r="V231" s="30" t="s">
        <v>68</v>
      </c>
      <c r="W231" s="30" t="s">
        <v>68</v>
      </c>
      <c r="X231" s="30" t="s">
        <v>68</v>
      </c>
      <c r="Y231" s="41" t="s">
        <v>68</v>
      </c>
      <c r="Z231" s="30" t="s">
        <v>68</v>
      </c>
      <c r="AA231" s="30" t="s">
        <v>68</v>
      </c>
      <c r="AB231" s="41" t="s">
        <v>68</v>
      </c>
      <c r="AC231" s="30" t="s">
        <v>68</v>
      </c>
      <c r="AD231" s="30" t="s">
        <v>68</v>
      </c>
      <c r="AE231" s="41" t="s">
        <v>68</v>
      </c>
      <c r="AF231" s="30" t="s">
        <v>68</v>
      </c>
    </row>
    <row r="232" spans="1:32" x14ac:dyDescent="0.2">
      <c r="A232" s="37" t="s">
        <v>1828</v>
      </c>
      <c r="B232" s="38">
        <v>8016</v>
      </c>
      <c r="C232" s="30">
        <v>10</v>
      </c>
      <c r="D232" s="30" t="s">
        <v>413</v>
      </c>
      <c r="E232" s="30" t="s">
        <v>407</v>
      </c>
      <c r="F232" s="31" t="s">
        <v>427</v>
      </c>
      <c r="G232" s="30" t="s">
        <v>28</v>
      </c>
      <c r="H232" s="30">
        <v>52</v>
      </c>
      <c r="I232" s="31" t="s">
        <v>1829</v>
      </c>
      <c r="J232" s="30">
        <v>91270</v>
      </c>
      <c r="K232" s="30" t="s">
        <v>149</v>
      </c>
      <c r="L232" s="31"/>
      <c r="M232" s="31"/>
      <c r="N232" s="31"/>
      <c r="O232" s="31"/>
      <c r="P232" s="31"/>
      <c r="Q232" s="30" t="s">
        <v>68</v>
      </c>
      <c r="R232" s="30" t="s">
        <v>68</v>
      </c>
      <c r="S232" s="30" t="s">
        <v>68</v>
      </c>
      <c r="T232" s="30" t="s">
        <v>68</v>
      </c>
      <c r="U232" s="30" t="s">
        <v>68</v>
      </c>
      <c r="V232" s="30" t="s">
        <v>68</v>
      </c>
      <c r="W232" s="30" t="s">
        <v>68</v>
      </c>
      <c r="X232" s="30" t="s">
        <v>68</v>
      </c>
      <c r="Y232" s="41" t="s">
        <v>68</v>
      </c>
      <c r="Z232" s="30" t="s">
        <v>68</v>
      </c>
      <c r="AA232" s="30" t="s">
        <v>68</v>
      </c>
      <c r="AB232" s="41" t="s">
        <v>68</v>
      </c>
      <c r="AC232" s="30" t="s">
        <v>68</v>
      </c>
      <c r="AD232" s="30" t="s">
        <v>68</v>
      </c>
      <c r="AE232" s="41" t="s">
        <v>68</v>
      </c>
      <c r="AF232" s="30" t="s">
        <v>68</v>
      </c>
    </row>
    <row r="233" spans="1:32" x14ac:dyDescent="0.2">
      <c r="A233" s="37" t="s">
        <v>1830</v>
      </c>
      <c r="B233" s="38">
        <v>8016</v>
      </c>
      <c r="C233" s="30">
        <v>10</v>
      </c>
      <c r="D233" s="30" t="s">
        <v>413</v>
      </c>
      <c r="E233" s="30" t="s">
        <v>407</v>
      </c>
      <c r="F233" s="31" t="s">
        <v>427</v>
      </c>
      <c r="G233" s="30" t="s">
        <v>28</v>
      </c>
      <c r="H233" s="30">
        <v>53</v>
      </c>
      <c r="I233" s="31" t="s">
        <v>1831</v>
      </c>
      <c r="J233" s="30">
        <v>91270</v>
      </c>
      <c r="K233" s="30" t="s">
        <v>149</v>
      </c>
      <c r="L233" s="31"/>
      <c r="M233" s="31"/>
      <c r="N233" s="31"/>
      <c r="O233" s="31"/>
      <c r="P233" s="31"/>
      <c r="Q233" s="30" t="s">
        <v>68</v>
      </c>
      <c r="R233" s="30" t="s">
        <v>68</v>
      </c>
      <c r="S233" s="30" t="s">
        <v>68</v>
      </c>
      <c r="T233" s="30" t="s">
        <v>68</v>
      </c>
      <c r="U233" s="30" t="s">
        <v>68</v>
      </c>
      <c r="V233" s="30" t="s">
        <v>68</v>
      </c>
      <c r="W233" s="30" t="s">
        <v>68</v>
      </c>
      <c r="X233" s="30" t="s">
        <v>68</v>
      </c>
      <c r="Y233" s="41" t="s">
        <v>68</v>
      </c>
      <c r="Z233" s="30" t="s">
        <v>68</v>
      </c>
      <c r="AA233" s="30" t="s">
        <v>68</v>
      </c>
      <c r="AB233" s="41" t="s">
        <v>68</v>
      </c>
      <c r="AC233" s="30" t="s">
        <v>68</v>
      </c>
      <c r="AD233" s="30" t="s">
        <v>68</v>
      </c>
      <c r="AE233" s="41" t="s">
        <v>68</v>
      </c>
      <c r="AF233" s="30" t="s">
        <v>68</v>
      </c>
    </row>
    <row r="234" spans="1:32" x14ac:dyDescent="0.2">
      <c r="A234" s="37" t="s">
        <v>1832</v>
      </c>
      <c r="B234" s="38">
        <v>8016</v>
      </c>
      <c r="C234" s="30">
        <v>10</v>
      </c>
      <c r="D234" s="30" t="s">
        <v>413</v>
      </c>
      <c r="E234" s="30" t="s">
        <v>407</v>
      </c>
      <c r="F234" s="31" t="s">
        <v>427</v>
      </c>
      <c r="G234" s="30" t="s">
        <v>28</v>
      </c>
      <c r="H234" s="30">
        <v>54</v>
      </c>
      <c r="I234" s="31" t="s">
        <v>1833</v>
      </c>
      <c r="J234" s="30">
        <v>91270</v>
      </c>
      <c r="K234" s="30" t="s">
        <v>149</v>
      </c>
      <c r="L234" s="31"/>
      <c r="M234" s="31"/>
      <c r="N234" s="31"/>
      <c r="O234" s="31"/>
      <c r="P234" s="31"/>
      <c r="Q234" s="30" t="s">
        <v>68</v>
      </c>
      <c r="R234" s="30" t="s">
        <v>68</v>
      </c>
      <c r="S234" s="30" t="s">
        <v>68</v>
      </c>
      <c r="T234" s="30" t="s">
        <v>68</v>
      </c>
      <c r="U234" s="30" t="s">
        <v>68</v>
      </c>
      <c r="V234" s="30" t="s">
        <v>68</v>
      </c>
      <c r="W234" s="30" t="s">
        <v>68</v>
      </c>
      <c r="X234" s="30" t="s">
        <v>68</v>
      </c>
      <c r="Y234" s="41" t="s">
        <v>68</v>
      </c>
      <c r="Z234" s="30" t="s">
        <v>68</v>
      </c>
      <c r="AA234" s="30" t="s">
        <v>68</v>
      </c>
      <c r="AB234" s="41" t="s">
        <v>68</v>
      </c>
      <c r="AC234" s="30" t="s">
        <v>68</v>
      </c>
      <c r="AD234" s="30" t="s">
        <v>68</v>
      </c>
      <c r="AE234" s="41" t="s">
        <v>68</v>
      </c>
      <c r="AF234" s="30" t="s">
        <v>68</v>
      </c>
    </row>
    <row r="235" spans="1:32" x14ac:dyDescent="0.2">
      <c r="A235" s="37" t="s">
        <v>1834</v>
      </c>
      <c r="B235" s="38">
        <v>8016</v>
      </c>
      <c r="C235" s="30">
        <v>10</v>
      </c>
      <c r="D235" s="30" t="s">
        <v>413</v>
      </c>
      <c r="E235" s="30" t="s">
        <v>407</v>
      </c>
      <c r="F235" s="31" t="s">
        <v>427</v>
      </c>
      <c r="G235" s="30" t="s">
        <v>28</v>
      </c>
      <c r="H235" s="30">
        <v>55</v>
      </c>
      <c r="I235" s="31" t="s">
        <v>1835</v>
      </c>
      <c r="J235" s="30">
        <v>91270</v>
      </c>
      <c r="K235" s="30" t="s">
        <v>149</v>
      </c>
      <c r="L235" s="31"/>
      <c r="M235" s="31"/>
      <c r="N235" s="31"/>
      <c r="O235" s="31"/>
      <c r="P235" s="31"/>
      <c r="Q235" s="30" t="s">
        <v>68</v>
      </c>
      <c r="R235" s="30" t="s">
        <v>68</v>
      </c>
      <c r="S235" s="30" t="s">
        <v>68</v>
      </c>
      <c r="T235" s="30" t="s">
        <v>68</v>
      </c>
      <c r="U235" s="30" t="s">
        <v>68</v>
      </c>
      <c r="V235" s="30" t="s">
        <v>68</v>
      </c>
      <c r="W235" s="30" t="s">
        <v>68</v>
      </c>
      <c r="X235" s="30" t="s">
        <v>68</v>
      </c>
      <c r="Y235" s="41" t="s">
        <v>68</v>
      </c>
      <c r="Z235" s="30" t="s">
        <v>68</v>
      </c>
      <c r="AA235" s="30" t="s">
        <v>68</v>
      </c>
      <c r="AB235" s="41" t="s">
        <v>68</v>
      </c>
      <c r="AC235" s="30" t="s">
        <v>68</v>
      </c>
      <c r="AD235" s="30" t="s">
        <v>68</v>
      </c>
      <c r="AE235" s="41" t="s">
        <v>68</v>
      </c>
      <c r="AF235" s="30" t="s">
        <v>68</v>
      </c>
    </row>
    <row r="236" spans="1:32" x14ac:dyDescent="0.2">
      <c r="A236" s="37" t="s">
        <v>1836</v>
      </c>
      <c r="B236" s="38">
        <v>8016</v>
      </c>
      <c r="C236" s="30">
        <v>10</v>
      </c>
      <c r="D236" s="30" t="s">
        <v>413</v>
      </c>
      <c r="E236" s="30" t="s">
        <v>407</v>
      </c>
      <c r="F236" s="31" t="s">
        <v>427</v>
      </c>
      <c r="G236" s="30" t="s">
        <v>28</v>
      </c>
      <c r="H236" s="30">
        <v>56</v>
      </c>
      <c r="I236" s="31" t="s">
        <v>1837</v>
      </c>
      <c r="J236" s="30">
        <v>91270</v>
      </c>
      <c r="K236" s="30" t="s">
        <v>149</v>
      </c>
      <c r="L236" s="31"/>
      <c r="M236" s="31"/>
      <c r="N236" s="31"/>
      <c r="O236" s="31"/>
      <c r="P236" s="31"/>
      <c r="Q236" s="30" t="s">
        <v>68</v>
      </c>
      <c r="R236" s="30" t="s">
        <v>68</v>
      </c>
      <c r="S236" s="30" t="s">
        <v>68</v>
      </c>
      <c r="T236" s="30" t="s">
        <v>68</v>
      </c>
      <c r="U236" s="30" t="s">
        <v>68</v>
      </c>
      <c r="V236" s="30" t="s">
        <v>68</v>
      </c>
      <c r="W236" s="30" t="s">
        <v>68</v>
      </c>
      <c r="X236" s="30" t="s">
        <v>68</v>
      </c>
      <c r="Y236" s="41" t="s">
        <v>68</v>
      </c>
      <c r="Z236" s="30" t="s">
        <v>68</v>
      </c>
      <c r="AA236" s="30" t="s">
        <v>68</v>
      </c>
      <c r="AB236" s="41" t="s">
        <v>68</v>
      </c>
      <c r="AC236" s="30" t="s">
        <v>68</v>
      </c>
      <c r="AD236" s="30" t="s">
        <v>68</v>
      </c>
      <c r="AE236" s="41" t="s">
        <v>68</v>
      </c>
      <c r="AF236" s="30" t="s">
        <v>68</v>
      </c>
    </row>
    <row r="237" spans="1:32" x14ac:dyDescent="0.2">
      <c r="A237" s="37" t="s">
        <v>1838</v>
      </c>
      <c r="B237" s="38">
        <v>8016</v>
      </c>
      <c r="C237" s="30">
        <v>10</v>
      </c>
      <c r="D237" s="30" t="s">
        <v>413</v>
      </c>
      <c r="E237" s="30" t="s">
        <v>407</v>
      </c>
      <c r="F237" s="31" t="s">
        <v>427</v>
      </c>
      <c r="G237" s="30" t="s">
        <v>28</v>
      </c>
      <c r="H237" s="30">
        <v>57</v>
      </c>
      <c r="I237" s="31" t="s">
        <v>1839</v>
      </c>
      <c r="J237" s="30">
        <v>91270</v>
      </c>
      <c r="K237" s="30" t="s">
        <v>149</v>
      </c>
      <c r="L237" s="31"/>
      <c r="M237" s="31"/>
      <c r="N237" s="31"/>
      <c r="O237" s="31"/>
      <c r="P237" s="31"/>
      <c r="Q237" s="30" t="s">
        <v>68</v>
      </c>
      <c r="R237" s="30" t="s">
        <v>68</v>
      </c>
      <c r="S237" s="30" t="s">
        <v>68</v>
      </c>
      <c r="T237" s="30" t="s">
        <v>68</v>
      </c>
      <c r="U237" s="30" t="s">
        <v>68</v>
      </c>
      <c r="V237" s="30" t="s">
        <v>68</v>
      </c>
      <c r="W237" s="30" t="s">
        <v>68</v>
      </c>
      <c r="X237" s="30" t="s">
        <v>68</v>
      </c>
      <c r="Y237" s="41" t="s">
        <v>68</v>
      </c>
      <c r="Z237" s="30" t="s">
        <v>68</v>
      </c>
      <c r="AA237" s="30" t="s">
        <v>68</v>
      </c>
      <c r="AB237" s="41" t="s">
        <v>68</v>
      </c>
      <c r="AC237" s="30" t="s">
        <v>68</v>
      </c>
      <c r="AD237" s="30" t="s">
        <v>68</v>
      </c>
      <c r="AE237" s="41" t="s">
        <v>68</v>
      </c>
      <c r="AF237" s="30" t="s">
        <v>68</v>
      </c>
    </row>
    <row r="238" spans="1:32" x14ac:dyDescent="0.2">
      <c r="A238" s="37" t="s">
        <v>1840</v>
      </c>
      <c r="B238" s="38">
        <v>8016</v>
      </c>
      <c r="C238" s="30">
        <v>10</v>
      </c>
      <c r="D238" s="30" t="s">
        <v>413</v>
      </c>
      <c r="E238" s="30" t="s">
        <v>407</v>
      </c>
      <c r="F238" s="31" t="s">
        <v>427</v>
      </c>
      <c r="G238" s="30" t="s">
        <v>28</v>
      </c>
      <c r="H238" s="30">
        <v>58</v>
      </c>
      <c r="I238" s="31" t="s">
        <v>1841</v>
      </c>
      <c r="J238" s="30">
        <v>91270</v>
      </c>
      <c r="K238" s="30" t="s">
        <v>149</v>
      </c>
      <c r="L238" s="31"/>
      <c r="M238" s="31"/>
      <c r="N238" s="31"/>
      <c r="O238" s="31"/>
      <c r="P238" s="31"/>
      <c r="Q238" s="30" t="s">
        <v>68</v>
      </c>
      <c r="R238" s="30" t="s">
        <v>68</v>
      </c>
      <c r="S238" s="30" t="s">
        <v>68</v>
      </c>
      <c r="T238" s="30" t="s">
        <v>68</v>
      </c>
      <c r="U238" s="30" t="s">
        <v>68</v>
      </c>
      <c r="V238" s="30" t="s">
        <v>68</v>
      </c>
      <c r="W238" s="30" t="s">
        <v>68</v>
      </c>
      <c r="X238" s="30" t="s">
        <v>68</v>
      </c>
      <c r="Y238" s="41" t="s">
        <v>68</v>
      </c>
      <c r="Z238" s="30" t="s">
        <v>68</v>
      </c>
      <c r="AA238" s="30" t="s">
        <v>68</v>
      </c>
      <c r="AB238" s="41" t="s">
        <v>68</v>
      </c>
      <c r="AC238" s="30" t="s">
        <v>68</v>
      </c>
      <c r="AD238" s="30" t="s">
        <v>68</v>
      </c>
      <c r="AE238" s="41" t="s">
        <v>68</v>
      </c>
      <c r="AF238" s="30" t="s">
        <v>68</v>
      </c>
    </row>
    <row r="239" spans="1:32" x14ac:dyDescent="0.2">
      <c r="A239" s="37" t="s">
        <v>1842</v>
      </c>
      <c r="B239" s="38">
        <v>8016</v>
      </c>
      <c r="C239" s="30">
        <v>10</v>
      </c>
      <c r="D239" s="30" t="s">
        <v>413</v>
      </c>
      <c r="E239" s="30" t="s">
        <v>407</v>
      </c>
      <c r="F239" s="31" t="s">
        <v>427</v>
      </c>
      <c r="G239" s="30" t="s">
        <v>28</v>
      </c>
      <c r="H239" s="30">
        <v>59</v>
      </c>
      <c r="I239" s="31" t="s">
        <v>1843</v>
      </c>
      <c r="J239" s="30">
        <v>91270</v>
      </c>
      <c r="K239" s="30" t="s">
        <v>149</v>
      </c>
      <c r="L239" s="31"/>
      <c r="M239" s="31"/>
      <c r="N239" s="31"/>
      <c r="O239" s="31"/>
      <c r="P239" s="31"/>
      <c r="Q239" s="30" t="s">
        <v>68</v>
      </c>
      <c r="R239" s="30" t="s">
        <v>68</v>
      </c>
      <c r="S239" s="30" t="s">
        <v>68</v>
      </c>
      <c r="T239" s="30" t="s">
        <v>68</v>
      </c>
      <c r="U239" s="30" t="s">
        <v>68</v>
      </c>
      <c r="V239" s="30" t="s">
        <v>68</v>
      </c>
      <c r="W239" s="30" t="s">
        <v>68</v>
      </c>
      <c r="X239" s="30" t="s">
        <v>68</v>
      </c>
      <c r="Y239" s="41" t="s">
        <v>68</v>
      </c>
      <c r="Z239" s="30" t="s">
        <v>68</v>
      </c>
      <c r="AA239" s="30" t="s">
        <v>68</v>
      </c>
      <c r="AB239" s="41" t="s">
        <v>68</v>
      </c>
      <c r="AC239" s="30" t="s">
        <v>68</v>
      </c>
      <c r="AD239" s="30" t="s">
        <v>68</v>
      </c>
      <c r="AE239" s="41" t="s">
        <v>68</v>
      </c>
      <c r="AF239" s="30" t="s">
        <v>68</v>
      </c>
    </row>
    <row r="240" spans="1:32" x14ac:dyDescent="0.2">
      <c r="A240" s="37" t="s">
        <v>1736</v>
      </c>
      <c r="B240" s="38">
        <v>8016</v>
      </c>
      <c r="C240" s="30">
        <v>10</v>
      </c>
      <c r="D240" s="30" t="s">
        <v>413</v>
      </c>
      <c r="E240" s="30" t="s">
        <v>407</v>
      </c>
      <c r="F240" s="31" t="s">
        <v>427</v>
      </c>
      <c r="G240" s="30" t="s">
        <v>28</v>
      </c>
      <c r="H240" s="30">
        <v>6</v>
      </c>
      <c r="I240" s="31" t="s">
        <v>1737</v>
      </c>
      <c r="J240" s="30">
        <v>91270</v>
      </c>
      <c r="K240" s="30" t="s">
        <v>149</v>
      </c>
      <c r="L240" s="31"/>
      <c r="M240" s="31"/>
      <c r="N240" s="31"/>
      <c r="O240" s="31"/>
      <c r="P240" s="31"/>
      <c r="Q240" s="30" t="s">
        <v>68</v>
      </c>
      <c r="R240" s="30" t="s">
        <v>68</v>
      </c>
      <c r="S240" s="30" t="s">
        <v>68</v>
      </c>
      <c r="T240" s="30" t="s">
        <v>68</v>
      </c>
      <c r="U240" s="30" t="s">
        <v>68</v>
      </c>
      <c r="V240" s="30" t="s">
        <v>68</v>
      </c>
      <c r="W240" s="30" t="s">
        <v>68</v>
      </c>
      <c r="X240" s="30" t="s">
        <v>68</v>
      </c>
      <c r="Y240" s="41" t="s">
        <v>68</v>
      </c>
      <c r="Z240" s="30" t="s">
        <v>68</v>
      </c>
      <c r="AA240" s="30" t="s">
        <v>68</v>
      </c>
      <c r="AB240" s="41" t="s">
        <v>68</v>
      </c>
      <c r="AC240" s="30" t="s">
        <v>68</v>
      </c>
      <c r="AD240" s="30" t="s">
        <v>68</v>
      </c>
      <c r="AE240" s="41" t="s">
        <v>68</v>
      </c>
      <c r="AF240" s="30" t="s">
        <v>68</v>
      </c>
    </row>
    <row r="241" spans="1:32" x14ac:dyDescent="0.2">
      <c r="A241" s="37" t="s">
        <v>1844</v>
      </c>
      <c r="B241" s="38">
        <v>8016</v>
      </c>
      <c r="C241" s="30">
        <v>10</v>
      </c>
      <c r="D241" s="30" t="s">
        <v>413</v>
      </c>
      <c r="E241" s="30" t="s">
        <v>407</v>
      </c>
      <c r="F241" s="31" t="s">
        <v>427</v>
      </c>
      <c r="G241" s="30" t="s">
        <v>28</v>
      </c>
      <c r="H241" s="30">
        <v>60</v>
      </c>
      <c r="I241" s="31" t="s">
        <v>1845</v>
      </c>
      <c r="J241" s="30">
        <v>91270</v>
      </c>
      <c r="K241" s="30" t="s">
        <v>149</v>
      </c>
      <c r="L241" s="31"/>
      <c r="M241" s="31"/>
      <c r="N241" s="31"/>
      <c r="O241" s="31"/>
      <c r="P241" s="31"/>
      <c r="Q241" s="30" t="s">
        <v>68</v>
      </c>
      <c r="R241" s="30" t="s">
        <v>68</v>
      </c>
      <c r="S241" s="30" t="s">
        <v>68</v>
      </c>
      <c r="T241" s="30" t="s">
        <v>68</v>
      </c>
      <c r="U241" s="30" t="s">
        <v>68</v>
      </c>
      <c r="V241" s="30" t="s">
        <v>68</v>
      </c>
      <c r="W241" s="30" t="s">
        <v>68</v>
      </c>
      <c r="X241" s="30" t="s">
        <v>68</v>
      </c>
      <c r="Y241" s="41" t="s">
        <v>68</v>
      </c>
      <c r="Z241" s="30" t="s">
        <v>68</v>
      </c>
      <c r="AA241" s="30" t="s">
        <v>68</v>
      </c>
      <c r="AB241" s="41" t="s">
        <v>68</v>
      </c>
      <c r="AC241" s="30" t="s">
        <v>68</v>
      </c>
      <c r="AD241" s="30" t="s">
        <v>68</v>
      </c>
      <c r="AE241" s="41" t="s">
        <v>68</v>
      </c>
      <c r="AF241" s="30" t="s">
        <v>68</v>
      </c>
    </row>
    <row r="242" spans="1:32" x14ac:dyDescent="0.2">
      <c r="A242" s="37" t="s">
        <v>1846</v>
      </c>
      <c r="B242" s="38">
        <v>8016</v>
      </c>
      <c r="C242" s="30">
        <v>10</v>
      </c>
      <c r="D242" s="30" t="s">
        <v>413</v>
      </c>
      <c r="E242" s="30" t="s">
        <v>407</v>
      </c>
      <c r="F242" s="31" t="s">
        <v>427</v>
      </c>
      <c r="G242" s="30" t="s">
        <v>28</v>
      </c>
      <c r="H242" s="30">
        <v>61</v>
      </c>
      <c r="I242" s="31" t="s">
        <v>1847</v>
      </c>
      <c r="J242" s="30">
        <v>91270</v>
      </c>
      <c r="K242" s="30" t="s">
        <v>149</v>
      </c>
      <c r="L242" s="31"/>
      <c r="M242" s="31"/>
      <c r="N242" s="31"/>
      <c r="O242" s="31"/>
      <c r="P242" s="31"/>
      <c r="Q242" s="30" t="s">
        <v>68</v>
      </c>
      <c r="R242" s="30" t="s">
        <v>68</v>
      </c>
      <c r="S242" s="30" t="s">
        <v>68</v>
      </c>
      <c r="T242" s="30" t="s">
        <v>68</v>
      </c>
      <c r="U242" s="30" t="s">
        <v>68</v>
      </c>
      <c r="V242" s="30" t="s">
        <v>68</v>
      </c>
      <c r="W242" s="30" t="s">
        <v>68</v>
      </c>
      <c r="X242" s="30" t="s">
        <v>68</v>
      </c>
      <c r="Y242" s="41" t="s">
        <v>68</v>
      </c>
      <c r="Z242" s="30" t="s">
        <v>68</v>
      </c>
      <c r="AA242" s="30" t="s">
        <v>68</v>
      </c>
      <c r="AB242" s="41" t="s">
        <v>68</v>
      </c>
      <c r="AC242" s="30" t="s">
        <v>68</v>
      </c>
      <c r="AD242" s="30" t="s">
        <v>68</v>
      </c>
      <c r="AE242" s="41" t="s">
        <v>68</v>
      </c>
      <c r="AF242" s="30" t="s">
        <v>68</v>
      </c>
    </row>
    <row r="243" spans="1:32" x14ac:dyDescent="0.2">
      <c r="A243" s="37" t="s">
        <v>1848</v>
      </c>
      <c r="B243" s="38">
        <v>8016</v>
      </c>
      <c r="C243" s="30">
        <v>10</v>
      </c>
      <c r="D243" s="30" t="s">
        <v>413</v>
      </c>
      <c r="E243" s="30" t="s">
        <v>407</v>
      </c>
      <c r="F243" s="31" t="s">
        <v>427</v>
      </c>
      <c r="G243" s="30" t="s">
        <v>28</v>
      </c>
      <c r="H243" s="30">
        <v>62</v>
      </c>
      <c r="I243" s="31" t="s">
        <v>1849</v>
      </c>
      <c r="J243" s="30">
        <v>91270</v>
      </c>
      <c r="K243" s="30" t="s">
        <v>149</v>
      </c>
      <c r="L243" s="31"/>
      <c r="M243" s="31"/>
      <c r="N243" s="31"/>
      <c r="O243" s="31"/>
      <c r="P243" s="31"/>
      <c r="Q243" s="30" t="s">
        <v>68</v>
      </c>
      <c r="R243" s="30" t="s">
        <v>68</v>
      </c>
      <c r="S243" s="30" t="s">
        <v>68</v>
      </c>
      <c r="T243" s="30" t="s">
        <v>68</v>
      </c>
      <c r="U243" s="30" t="s">
        <v>68</v>
      </c>
      <c r="V243" s="30" t="s">
        <v>68</v>
      </c>
      <c r="W243" s="30" t="s">
        <v>68</v>
      </c>
      <c r="X243" s="30" t="s">
        <v>68</v>
      </c>
      <c r="Y243" s="41" t="s">
        <v>68</v>
      </c>
      <c r="Z243" s="30" t="s">
        <v>68</v>
      </c>
      <c r="AA243" s="30" t="s">
        <v>68</v>
      </c>
      <c r="AB243" s="41" t="s">
        <v>68</v>
      </c>
      <c r="AC243" s="30" t="s">
        <v>68</v>
      </c>
      <c r="AD243" s="30" t="s">
        <v>68</v>
      </c>
      <c r="AE243" s="41" t="s">
        <v>68</v>
      </c>
      <c r="AF243" s="30" t="s">
        <v>68</v>
      </c>
    </row>
    <row r="244" spans="1:32" x14ac:dyDescent="0.2">
      <c r="A244" s="37" t="s">
        <v>1850</v>
      </c>
      <c r="B244" s="38">
        <v>8016</v>
      </c>
      <c r="C244" s="30">
        <v>10</v>
      </c>
      <c r="D244" s="30" t="s">
        <v>413</v>
      </c>
      <c r="E244" s="30" t="s">
        <v>407</v>
      </c>
      <c r="F244" s="31" t="s">
        <v>427</v>
      </c>
      <c r="G244" s="30" t="s">
        <v>28</v>
      </c>
      <c r="H244" s="30">
        <v>63</v>
      </c>
      <c r="I244" s="31" t="s">
        <v>1851</v>
      </c>
      <c r="J244" s="30">
        <v>91270</v>
      </c>
      <c r="K244" s="30" t="s">
        <v>149</v>
      </c>
      <c r="L244" s="31"/>
      <c r="M244" s="31"/>
      <c r="N244" s="31"/>
      <c r="O244" s="31"/>
      <c r="P244" s="31"/>
      <c r="Q244" s="30" t="s">
        <v>68</v>
      </c>
      <c r="R244" s="30" t="s">
        <v>68</v>
      </c>
      <c r="S244" s="30" t="s">
        <v>68</v>
      </c>
      <c r="T244" s="30" t="s">
        <v>68</v>
      </c>
      <c r="U244" s="30" t="s">
        <v>68</v>
      </c>
      <c r="V244" s="30" t="s">
        <v>68</v>
      </c>
      <c r="W244" s="30" t="s">
        <v>68</v>
      </c>
      <c r="X244" s="30" t="s">
        <v>68</v>
      </c>
      <c r="Y244" s="41" t="s">
        <v>68</v>
      </c>
      <c r="Z244" s="30" t="s">
        <v>68</v>
      </c>
      <c r="AA244" s="30" t="s">
        <v>68</v>
      </c>
      <c r="AB244" s="41" t="s">
        <v>68</v>
      </c>
      <c r="AC244" s="30" t="s">
        <v>68</v>
      </c>
      <c r="AD244" s="30" t="s">
        <v>68</v>
      </c>
      <c r="AE244" s="41" t="s">
        <v>68</v>
      </c>
      <c r="AF244" s="30" t="s">
        <v>68</v>
      </c>
    </row>
    <row r="245" spans="1:32" x14ac:dyDescent="0.2">
      <c r="A245" s="37" t="s">
        <v>1852</v>
      </c>
      <c r="B245" s="38">
        <v>8016</v>
      </c>
      <c r="C245" s="30">
        <v>10</v>
      </c>
      <c r="D245" s="30" t="s">
        <v>413</v>
      </c>
      <c r="E245" s="30" t="s">
        <v>407</v>
      </c>
      <c r="F245" s="31" t="s">
        <v>427</v>
      </c>
      <c r="G245" s="30" t="s">
        <v>28</v>
      </c>
      <c r="H245" s="30">
        <v>64</v>
      </c>
      <c r="I245" s="31" t="s">
        <v>1853</v>
      </c>
      <c r="J245" s="30">
        <v>91270</v>
      </c>
      <c r="K245" s="30" t="s">
        <v>149</v>
      </c>
      <c r="L245" s="31"/>
      <c r="M245" s="31"/>
      <c r="N245" s="31"/>
      <c r="O245" s="31"/>
      <c r="P245" s="31"/>
      <c r="Q245" s="30" t="s">
        <v>68</v>
      </c>
      <c r="R245" s="30" t="s">
        <v>68</v>
      </c>
      <c r="S245" s="30" t="s">
        <v>68</v>
      </c>
      <c r="T245" s="30" t="s">
        <v>68</v>
      </c>
      <c r="U245" s="30" t="s">
        <v>68</v>
      </c>
      <c r="V245" s="30" t="s">
        <v>68</v>
      </c>
      <c r="W245" s="30" t="s">
        <v>68</v>
      </c>
      <c r="X245" s="30" t="s">
        <v>68</v>
      </c>
      <c r="Y245" s="41" t="s">
        <v>68</v>
      </c>
      <c r="Z245" s="30" t="s">
        <v>68</v>
      </c>
      <c r="AA245" s="30" t="s">
        <v>68</v>
      </c>
      <c r="AB245" s="41" t="s">
        <v>68</v>
      </c>
      <c r="AC245" s="30" t="s">
        <v>68</v>
      </c>
      <c r="AD245" s="30" t="s">
        <v>68</v>
      </c>
      <c r="AE245" s="41" t="s">
        <v>68</v>
      </c>
      <c r="AF245" s="30" t="s">
        <v>68</v>
      </c>
    </row>
    <row r="246" spans="1:32" x14ac:dyDescent="0.2">
      <c r="A246" s="37" t="s">
        <v>1854</v>
      </c>
      <c r="B246" s="38">
        <v>8016</v>
      </c>
      <c r="C246" s="30">
        <v>10</v>
      </c>
      <c r="D246" s="30" t="s">
        <v>413</v>
      </c>
      <c r="E246" s="30" t="s">
        <v>407</v>
      </c>
      <c r="F246" s="31" t="s">
        <v>427</v>
      </c>
      <c r="G246" s="30" t="s">
        <v>28</v>
      </c>
      <c r="H246" s="30">
        <v>65</v>
      </c>
      <c r="I246" s="31" t="s">
        <v>1855</v>
      </c>
      <c r="J246" s="30">
        <v>91270</v>
      </c>
      <c r="K246" s="30" t="s">
        <v>149</v>
      </c>
      <c r="L246" s="31"/>
      <c r="M246" s="31"/>
      <c r="N246" s="31"/>
      <c r="O246" s="31"/>
      <c r="P246" s="31"/>
      <c r="Q246" s="30" t="s">
        <v>68</v>
      </c>
      <c r="R246" s="30" t="s">
        <v>68</v>
      </c>
      <c r="S246" s="30" t="s">
        <v>68</v>
      </c>
      <c r="T246" s="30" t="s">
        <v>68</v>
      </c>
      <c r="U246" s="30" t="s">
        <v>68</v>
      </c>
      <c r="V246" s="30" t="s">
        <v>68</v>
      </c>
      <c r="W246" s="30" t="s">
        <v>68</v>
      </c>
      <c r="X246" s="30" t="s">
        <v>68</v>
      </c>
      <c r="Y246" s="41" t="s">
        <v>68</v>
      </c>
      <c r="Z246" s="30" t="s">
        <v>68</v>
      </c>
      <c r="AA246" s="30" t="s">
        <v>68</v>
      </c>
      <c r="AB246" s="41" t="s">
        <v>68</v>
      </c>
      <c r="AC246" s="30" t="s">
        <v>68</v>
      </c>
      <c r="AD246" s="30" t="s">
        <v>68</v>
      </c>
      <c r="AE246" s="41" t="s">
        <v>68</v>
      </c>
      <c r="AF246" s="30" t="s">
        <v>68</v>
      </c>
    </row>
    <row r="247" spans="1:32" x14ac:dyDescent="0.2">
      <c r="A247" s="37" t="s">
        <v>1856</v>
      </c>
      <c r="B247" s="38">
        <v>8016</v>
      </c>
      <c r="C247" s="30">
        <v>10</v>
      </c>
      <c r="D247" s="30" t="s">
        <v>413</v>
      </c>
      <c r="E247" s="30" t="s">
        <v>407</v>
      </c>
      <c r="F247" s="31" t="s">
        <v>427</v>
      </c>
      <c r="G247" s="30" t="s">
        <v>28</v>
      </c>
      <c r="H247" s="30">
        <v>66</v>
      </c>
      <c r="I247" s="31" t="s">
        <v>1857</v>
      </c>
      <c r="J247" s="30">
        <v>91270</v>
      </c>
      <c r="K247" s="30" t="s">
        <v>149</v>
      </c>
      <c r="L247" s="31"/>
      <c r="M247" s="31"/>
      <c r="N247" s="31"/>
      <c r="O247" s="31"/>
      <c r="P247" s="31"/>
      <c r="Q247" s="30" t="s">
        <v>68</v>
      </c>
      <c r="R247" s="30" t="s">
        <v>68</v>
      </c>
      <c r="S247" s="30" t="s">
        <v>68</v>
      </c>
      <c r="T247" s="30" t="s">
        <v>68</v>
      </c>
      <c r="U247" s="30" t="s">
        <v>68</v>
      </c>
      <c r="V247" s="30" t="s">
        <v>68</v>
      </c>
      <c r="W247" s="30" t="s">
        <v>68</v>
      </c>
      <c r="X247" s="30" t="s">
        <v>68</v>
      </c>
      <c r="Y247" s="41" t="s">
        <v>68</v>
      </c>
      <c r="Z247" s="30" t="s">
        <v>68</v>
      </c>
      <c r="AA247" s="30" t="s">
        <v>68</v>
      </c>
      <c r="AB247" s="41" t="s">
        <v>68</v>
      </c>
      <c r="AC247" s="30" t="s">
        <v>68</v>
      </c>
      <c r="AD247" s="30" t="s">
        <v>68</v>
      </c>
      <c r="AE247" s="41" t="s">
        <v>68</v>
      </c>
      <c r="AF247" s="30" t="s">
        <v>68</v>
      </c>
    </row>
    <row r="248" spans="1:32" x14ac:dyDescent="0.2">
      <c r="A248" s="37" t="s">
        <v>1858</v>
      </c>
      <c r="B248" s="38">
        <v>8016</v>
      </c>
      <c r="C248" s="30">
        <v>10</v>
      </c>
      <c r="D248" s="30" t="s">
        <v>413</v>
      </c>
      <c r="E248" s="30" t="s">
        <v>407</v>
      </c>
      <c r="F248" s="31" t="s">
        <v>427</v>
      </c>
      <c r="G248" s="30" t="s">
        <v>28</v>
      </c>
      <c r="H248" s="30">
        <v>67</v>
      </c>
      <c r="I248" s="31" t="s">
        <v>1859</v>
      </c>
      <c r="J248" s="30">
        <v>91270</v>
      </c>
      <c r="K248" s="30" t="s">
        <v>149</v>
      </c>
      <c r="L248" s="31"/>
      <c r="M248" s="31"/>
      <c r="N248" s="31"/>
      <c r="O248" s="31"/>
      <c r="P248" s="31"/>
      <c r="Q248" s="30" t="s">
        <v>68</v>
      </c>
      <c r="R248" s="30" t="s">
        <v>68</v>
      </c>
      <c r="S248" s="30" t="s">
        <v>68</v>
      </c>
      <c r="T248" s="30" t="s">
        <v>68</v>
      </c>
      <c r="U248" s="30" t="s">
        <v>68</v>
      </c>
      <c r="V248" s="30" t="s">
        <v>68</v>
      </c>
      <c r="W248" s="30" t="s">
        <v>68</v>
      </c>
      <c r="X248" s="30" t="s">
        <v>68</v>
      </c>
      <c r="Y248" s="41" t="s">
        <v>68</v>
      </c>
      <c r="Z248" s="30" t="s">
        <v>68</v>
      </c>
      <c r="AA248" s="30" t="s">
        <v>68</v>
      </c>
      <c r="AB248" s="41" t="s">
        <v>68</v>
      </c>
      <c r="AC248" s="30" t="s">
        <v>68</v>
      </c>
      <c r="AD248" s="30" t="s">
        <v>68</v>
      </c>
      <c r="AE248" s="41" t="s">
        <v>68</v>
      </c>
      <c r="AF248" s="30" t="s">
        <v>68</v>
      </c>
    </row>
    <row r="249" spans="1:32" x14ac:dyDescent="0.2">
      <c r="A249" s="37" t="s">
        <v>1860</v>
      </c>
      <c r="B249" s="38">
        <v>8016</v>
      </c>
      <c r="C249" s="30">
        <v>10</v>
      </c>
      <c r="D249" s="30" t="s">
        <v>413</v>
      </c>
      <c r="E249" s="30" t="s">
        <v>407</v>
      </c>
      <c r="F249" s="31" t="s">
        <v>427</v>
      </c>
      <c r="G249" s="30" t="s">
        <v>28</v>
      </c>
      <c r="H249" s="30">
        <v>68</v>
      </c>
      <c r="I249" s="31" t="s">
        <v>1861</v>
      </c>
      <c r="J249" s="30">
        <v>91270</v>
      </c>
      <c r="K249" s="30" t="s">
        <v>149</v>
      </c>
      <c r="L249" s="31"/>
      <c r="M249" s="31"/>
      <c r="N249" s="31"/>
      <c r="O249" s="31"/>
      <c r="P249" s="31"/>
      <c r="Q249" s="30" t="s">
        <v>68</v>
      </c>
      <c r="R249" s="30" t="s">
        <v>68</v>
      </c>
      <c r="S249" s="30" t="s">
        <v>68</v>
      </c>
      <c r="T249" s="30" t="s">
        <v>68</v>
      </c>
      <c r="U249" s="30" t="s">
        <v>68</v>
      </c>
      <c r="V249" s="30" t="s">
        <v>68</v>
      </c>
      <c r="W249" s="30" t="s">
        <v>68</v>
      </c>
      <c r="X249" s="30" t="s">
        <v>68</v>
      </c>
      <c r="Y249" s="41" t="s">
        <v>68</v>
      </c>
      <c r="Z249" s="30" t="s">
        <v>68</v>
      </c>
      <c r="AA249" s="30" t="s">
        <v>68</v>
      </c>
      <c r="AB249" s="41" t="s">
        <v>68</v>
      </c>
      <c r="AC249" s="30" t="s">
        <v>68</v>
      </c>
      <c r="AD249" s="30" t="s">
        <v>68</v>
      </c>
      <c r="AE249" s="41" t="s">
        <v>68</v>
      </c>
      <c r="AF249" s="30" t="s">
        <v>68</v>
      </c>
    </row>
    <row r="250" spans="1:32" x14ac:dyDescent="0.2">
      <c r="A250" s="37" t="s">
        <v>1862</v>
      </c>
      <c r="B250" s="38">
        <v>8016</v>
      </c>
      <c r="C250" s="30">
        <v>10</v>
      </c>
      <c r="D250" s="30" t="s">
        <v>413</v>
      </c>
      <c r="E250" s="30" t="s">
        <v>407</v>
      </c>
      <c r="F250" s="31" t="s">
        <v>427</v>
      </c>
      <c r="G250" s="30" t="s">
        <v>28</v>
      </c>
      <c r="H250" s="30">
        <v>69</v>
      </c>
      <c r="I250" s="31" t="s">
        <v>1863</v>
      </c>
      <c r="J250" s="30">
        <v>91270</v>
      </c>
      <c r="K250" s="30" t="s">
        <v>149</v>
      </c>
      <c r="L250" s="31"/>
      <c r="M250" s="31"/>
      <c r="N250" s="31"/>
      <c r="O250" s="31"/>
      <c r="P250" s="31"/>
      <c r="Q250" s="30" t="s">
        <v>68</v>
      </c>
      <c r="R250" s="30" t="s">
        <v>68</v>
      </c>
      <c r="S250" s="30" t="s">
        <v>68</v>
      </c>
      <c r="T250" s="30" t="s">
        <v>68</v>
      </c>
      <c r="U250" s="30" t="s">
        <v>68</v>
      </c>
      <c r="V250" s="30" t="s">
        <v>68</v>
      </c>
      <c r="W250" s="30" t="s">
        <v>68</v>
      </c>
      <c r="X250" s="30" t="s">
        <v>68</v>
      </c>
      <c r="Y250" s="41" t="s">
        <v>68</v>
      </c>
      <c r="Z250" s="30" t="s">
        <v>68</v>
      </c>
      <c r="AA250" s="30" t="s">
        <v>68</v>
      </c>
      <c r="AB250" s="41" t="s">
        <v>68</v>
      </c>
      <c r="AC250" s="30" t="s">
        <v>68</v>
      </c>
      <c r="AD250" s="30" t="s">
        <v>68</v>
      </c>
      <c r="AE250" s="41" t="s">
        <v>68</v>
      </c>
      <c r="AF250" s="30" t="s">
        <v>68</v>
      </c>
    </row>
    <row r="251" spans="1:32" x14ac:dyDescent="0.2">
      <c r="A251" s="37" t="s">
        <v>1738</v>
      </c>
      <c r="B251" s="38">
        <v>8016</v>
      </c>
      <c r="C251" s="30">
        <v>10</v>
      </c>
      <c r="D251" s="30" t="s">
        <v>413</v>
      </c>
      <c r="E251" s="30" t="s">
        <v>407</v>
      </c>
      <c r="F251" s="31" t="s">
        <v>427</v>
      </c>
      <c r="G251" s="30" t="s">
        <v>28</v>
      </c>
      <c r="H251" s="30">
        <v>7</v>
      </c>
      <c r="I251" s="31" t="s">
        <v>1739</v>
      </c>
      <c r="J251" s="30">
        <v>91270</v>
      </c>
      <c r="K251" s="30" t="s">
        <v>149</v>
      </c>
      <c r="L251" s="31"/>
      <c r="M251" s="31"/>
      <c r="N251" s="31"/>
      <c r="O251" s="31"/>
      <c r="P251" s="31"/>
      <c r="Q251" s="30" t="s">
        <v>68</v>
      </c>
      <c r="R251" s="30" t="s">
        <v>68</v>
      </c>
      <c r="S251" s="30" t="s">
        <v>68</v>
      </c>
      <c r="T251" s="30" t="s">
        <v>68</v>
      </c>
      <c r="U251" s="30" t="s">
        <v>68</v>
      </c>
      <c r="V251" s="30" t="s">
        <v>68</v>
      </c>
      <c r="W251" s="30" t="s">
        <v>68</v>
      </c>
      <c r="X251" s="30" t="s">
        <v>68</v>
      </c>
      <c r="Y251" s="41" t="s">
        <v>68</v>
      </c>
      <c r="Z251" s="30" t="s">
        <v>68</v>
      </c>
      <c r="AA251" s="30" t="s">
        <v>68</v>
      </c>
      <c r="AB251" s="41" t="s">
        <v>68</v>
      </c>
      <c r="AC251" s="30" t="s">
        <v>68</v>
      </c>
      <c r="AD251" s="30" t="s">
        <v>68</v>
      </c>
      <c r="AE251" s="41" t="s">
        <v>68</v>
      </c>
      <c r="AF251" s="30" t="s">
        <v>68</v>
      </c>
    </row>
    <row r="252" spans="1:32" x14ac:dyDescent="0.2">
      <c r="A252" s="37" t="s">
        <v>1864</v>
      </c>
      <c r="B252" s="38">
        <v>8016</v>
      </c>
      <c r="C252" s="30">
        <v>10</v>
      </c>
      <c r="D252" s="30" t="s">
        <v>413</v>
      </c>
      <c r="E252" s="30" t="s">
        <v>407</v>
      </c>
      <c r="F252" s="31" t="s">
        <v>427</v>
      </c>
      <c r="G252" s="30" t="s">
        <v>28</v>
      </c>
      <c r="H252" s="30">
        <v>70</v>
      </c>
      <c r="I252" s="31" t="s">
        <v>1865</v>
      </c>
      <c r="J252" s="30">
        <v>91270</v>
      </c>
      <c r="K252" s="30" t="s">
        <v>149</v>
      </c>
      <c r="L252" s="31"/>
      <c r="M252" s="31"/>
      <c r="N252" s="31"/>
      <c r="O252" s="31"/>
      <c r="P252" s="31"/>
      <c r="Q252" s="30" t="s">
        <v>68</v>
      </c>
      <c r="R252" s="30" t="s">
        <v>68</v>
      </c>
      <c r="S252" s="30" t="s">
        <v>68</v>
      </c>
      <c r="T252" s="30" t="s">
        <v>68</v>
      </c>
      <c r="U252" s="30" t="s">
        <v>68</v>
      </c>
      <c r="V252" s="30" t="s">
        <v>68</v>
      </c>
      <c r="W252" s="30" t="s">
        <v>68</v>
      </c>
      <c r="X252" s="30" t="s">
        <v>68</v>
      </c>
      <c r="Y252" s="41" t="s">
        <v>68</v>
      </c>
      <c r="Z252" s="30" t="s">
        <v>68</v>
      </c>
      <c r="AA252" s="30" t="s">
        <v>68</v>
      </c>
      <c r="AB252" s="41" t="s">
        <v>68</v>
      </c>
      <c r="AC252" s="30" t="s">
        <v>68</v>
      </c>
      <c r="AD252" s="30" t="s">
        <v>68</v>
      </c>
      <c r="AE252" s="41" t="s">
        <v>68</v>
      </c>
      <c r="AF252" s="30" t="s">
        <v>68</v>
      </c>
    </row>
    <row r="253" spans="1:32" x14ac:dyDescent="0.2">
      <c r="A253" s="37" t="s">
        <v>1866</v>
      </c>
      <c r="B253" s="38">
        <v>8016</v>
      </c>
      <c r="C253" s="30">
        <v>10</v>
      </c>
      <c r="D253" s="30" t="s">
        <v>413</v>
      </c>
      <c r="E253" s="30" t="s">
        <v>407</v>
      </c>
      <c r="F253" s="31" t="s">
        <v>427</v>
      </c>
      <c r="G253" s="30" t="s">
        <v>28</v>
      </c>
      <c r="H253" s="30">
        <v>71</v>
      </c>
      <c r="I253" s="31" t="s">
        <v>1867</v>
      </c>
      <c r="J253" s="30">
        <v>91270</v>
      </c>
      <c r="K253" s="30" t="s">
        <v>149</v>
      </c>
      <c r="L253" s="31"/>
      <c r="M253" s="31"/>
      <c r="N253" s="31"/>
      <c r="O253" s="31"/>
      <c r="P253" s="31"/>
      <c r="Q253" s="30" t="s">
        <v>68</v>
      </c>
      <c r="R253" s="30" t="s">
        <v>68</v>
      </c>
      <c r="S253" s="30" t="s">
        <v>68</v>
      </c>
      <c r="T253" s="30" t="s">
        <v>68</v>
      </c>
      <c r="U253" s="30" t="s">
        <v>68</v>
      </c>
      <c r="V253" s="30" t="s">
        <v>68</v>
      </c>
      <c r="W253" s="30" t="s">
        <v>68</v>
      </c>
      <c r="X253" s="30" t="s">
        <v>68</v>
      </c>
      <c r="Y253" s="41" t="s">
        <v>68</v>
      </c>
      <c r="Z253" s="30" t="s">
        <v>68</v>
      </c>
      <c r="AA253" s="30" t="s">
        <v>68</v>
      </c>
      <c r="AB253" s="41" t="s">
        <v>68</v>
      </c>
      <c r="AC253" s="30" t="s">
        <v>68</v>
      </c>
      <c r="AD253" s="30" t="s">
        <v>68</v>
      </c>
      <c r="AE253" s="41" t="s">
        <v>68</v>
      </c>
      <c r="AF253" s="30" t="s">
        <v>68</v>
      </c>
    </row>
    <row r="254" spans="1:32" x14ac:dyDescent="0.2">
      <c r="A254" s="37" t="s">
        <v>1868</v>
      </c>
      <c r="B254" s="38">
        <v>8016</v>
      </c>
      <c r="C254" s="30">
        <v>10</v>
      </c>
      <c r="D254" s="30" t="s">
        <v>413</v>
      </c>
      <c r="E254" s="30" t="s">
        <v>407</v>
      </c>
      <c r="F254" s="31" t="s">
        <v>427</v>
      </c>
      <c r="G254" s="30" t="s">
        <v>28</v>
      </c>
      <c r="H254" s="30">
        <v>72</v>
      </c>
      <c r="I254" s="31" t="s">
        <v>1869</v>
      </c>
      <c r="J254" s="30">
        <v>91270</v>
      </c>
      <c r="K254" s="30" t="s">
        <v>149</v>
      </c>
      <c r="L254" s="31"/>
      <c r="M254" s="31"/>
      <c r="N254" s="31"/>
      <c r="O254" s="31"/>
      <c r="P254" s="31"/>
      <c r="Q254" s="30" t="s">
        <v>68</v>
      </c>
      <c r="R254" s="30" t="s">
        <v>68</v>
      </c>
      <c r="S254" s="30" t="s">
        <v>68</v>
      </c>
      <c r="T254" s="30" t="s">
        <v>68</v>
      </c>
      <c r="U254" s="30" t="s">
        <v>68</v>
      </c>
      <c r="V254" s="30" t="s">
        <v>68</v>
      </c>
      <c r="W254" s="30" t="s">
        <v>68</v>
      </c>
      <c r="X254" s="30" t="s">
        <v>68</v>
      </c>
      <c r="Y254" s="41" t="s">
        <v>68</v>
      </c>
      <c r="Z254" s="30" t="s">
        <v>68</v>
      </c>
      <c r="AA254" s="30" t="s">
        <v>68</v>
      </c>
      <c r="AB254" s="41" t="s">
        <v>68</v>
      </c>
      <c r="AC254" s="30" t="s">
        <v>68</v>
      </c>
      <c r="AD254" s="30" t="s">
        <v>68</v>
      </c>
      <c r="AE254" s="41" t="s">
        <v>68</v>
      </c>
      <c r="AF254" s="30" t="s">
        <v>68</v>
      </c>
    </row>
    <row r="255" spans="1:32" x14ac:dyDescent="0.2">
      <c r="A255" s="37" t="s">
        <v>1870</v>
      </c>
      <c r="B255" s="38">
        <v>8016</v>
      </c>
      <c r="C255" s="30">
        <v>10</v>
      </c>
      <c r="D255" s="30" t="s">
        <v>413</v>
      </c>
      <c r="E255" s="30" t="s">
        <v>407</v>
      </c>
      <c r="F255" s="31" t="s">
        <v>427</v>
      </c>
      <c r="G255" s="30" t="s">
        <v>28</v>
      </c>
      <c r="H255" s="30">
        <v>73</v>
      </c>
      <c r="I255" s="31" t="s">
        <v>1871</v>
      </c>
      <c r="J255" s="30">
        <v>91270</v>
      </c>
      <c r="K255" s="30" t="s">
        <v>149</v>
      </c>
      <c r="L255" s="31"/>
      <c r="M255" s="31"/>
      <c r="N255" s="31"/>
      <c r="O255" s="31"/>
      <c r="P255" s="31"/>
      <c r="Q255" s="30" t="s">
        <v>68</v>
      </c>
      <c r="R255" s="30" t="s">
        <v>68</v>
      </c>
      <c r="S255" s="30" t="s">
        <v>68</v>
      </c>
      <c r="T255" s="30" t="s">
        <v>68</v>
      </c>
      <c r="U255" s="30" t="s">
        <v>68</v>
      </c>
      <c r="V255" s="30" t="s">
        <v>68</v>
      </c>
      <c r="W255" s="30" t="s">
        <v>68</v>
      </c>
      <c r="X255" s="30" t="s">
        <v>68</v>
      </c>
      <c r="Y255" s="41" t="s">
        <v>68</v>
      </c>
      <c r="Z255" s="30" t="s">
        <v>68</v>
      </c>
      <c r="AA255" s="30" t="s">
        <v>68</v>
      </c>
      <c r="AB255" s="41" t="s">
        <v>68</v>
      </c>
      <c r="AC255" s="30" t="s">
        <v>68</v>
      </c>
      <c r="AD255" s="30" t="s">
        <v>68</v>
      </c>
      <c r="AE255" s="41" t="s">
        <v>68</v>
      </c>
      <c r="AF255" s="30" t="s">
        <v>68</v>
      </c>
    </row>
    <row r="256" spans="1:32" x14ac:dyDescent="0.2">
      <c r="A256" s="37" t="s">
        <v>1872</v>
      </c>
      <c r="B256" s="38">
        <v>8016</v>
      </c>
      <c r="C256" s="30">
        <v>10</v>
      </c>
      <c r="D256" s="30" t="s">
        <v>413</v>
      </c>
      <c r="E256" s="30" t="s">
        <v>407</v>
      </c>
      <c r="F256" s="31" t="s">
        <v>427</v>
      </c>
      <c r="G256" s="30" t="s">
        <v>28</v>
      </c>
      <c r="H256" s="30">
        <v>74</v>
      </c>
      <c r="I256" s="31" t="s">
        <v>1873</v>
      </c>
      <c r="J256" s="30">
        <v>91270</v>
      </c>
      <c r="K256" s="30" t="s">
        <v>149</v>
      </c>
      <c r="L256" s="31"/>
      <c r="M256" s="31"/>
      <c r="N256" s="31"/>
      <c r="O256" s="31"/>
      <c r="P256" s="31"/>
      <c r="Q256" s="30" t="s">
        <v>68</v>
      </c>
      <c r="R256" s="30" t="s">
        <v>68</v>
      </c>
      <c r="S256" s="30" t="s">
        <v>68</v>
      </c>
      <c r="T256" s="30" t="s">
        <v>68</v>
      </c>
      <c r="U256" s="30" t="s">
        <v>68</v>
      </c>
      <c r="V256" s="30" t="s">
        <v>68</v>
      </c>
      <c r="W256" s="30" t="s">
        <v>68</v>
      </c>
      <c r="X256" s="30" t="s">
        <v>68</v>
      </c>
      <c r="Y256" s="41" t="s">
        <v>68</v>
      </c>
      <c r="Z256" s="30" t="s">
        <v>68</v>
      </c>
      <c r="AA256" s="30" t="s">
        <v>68</v>
      </c>
      <c r="AB256" s="41" t="s">
        <v>68</v>
      </c>
      <c r="AC256" s="30" t="s">
        <v>68</v>
      </c>
      <c r="AD256" s="30" t="s">
        <v>68</v>
      </c>
      <c r="AE256" s="41" t="s">
        <v>68</v>
      </c>
      <c r="AF256" s="30" t="s">
        <v>68</v>
      </c>
    </row>
    <row r="257" spans="1:32" x14ac:dyDescent="0.2">
      <c r="A257" s="37" t="s">
        <v>1874</v>
      </c>
      <c r="B257" s="38">
        <v>8016</v>
      </c>
      <c r="C257" s="30">
        <v>10</v>
      </c>
      <c r="D257" s="30" t="s">
        <v>413</v>
      </c>
      <c r="E257" s="30" t="s">
        <v>407</v>
      </c>
      <c r="F257" s="31" t="s">
        <v>427</v>
      </c>
      <c r="G257" s="30" t="s">
        <v>28</v>
      </c>
      <c r="H257" s="30">
        <v>75</v>
      </c>
      <c r="I257" s="31" t="s">
        <v>1875</v>
      </c>
      <c r="J257" s="30">
        <v>91270</v>
      </c>
      <c r="K257" s="30" t="s">
        <v>149</v>
      </c>
      <c r="L257" s="31"/>
      <c r="M257" s="31"/>
      <c r="N257" s="31"/>
      <c r="O257" s="31"/>
      <c r="P257" s="31"/>
      <c r="Q257" s="30" t="s">
        <v>68</v>
      </c>
      <c r="R257" s="30" t="s">
        <v>68</v>
      </c>
      <c r="S257" s="30" t="s">
        <v>68</v>
      </c>
      <c r="T257" s="30" t="s">
        <v>68</v>
      </c>
      <c r="U257" s="30" t="s">
        <v>68</v>
      </c>
      <c r="V257" s="30" t="s">
        <v>68</v>
      </c>
      <c r="W257" s="30" t="s">
        <v>68</v>
      </c>
      <c r="X257" s="30" t="s">
        <v>68</v>
      </c>
      <c r="Y257" s="41" t="s">
        <v>68</v>
      </c>
      <c r="Z257" s="30" t="s">
        <v>68</v>
      </c>
      <c r="AA257" s="30" t="s">
        <v>68</v>
      </c>
      <c r="AB257" s="41" t="s">
        <v>68</v>
      </c>
      <c r="AC257" s="30" t="s">
        <v>68</v>
      </c>
      <c r="AD257" s="30" t="s">
        <v>68</v>
      </c>
      <c r="AE257" s="41" t="s">
        <v>68</v>
      </c>
      <c r="AF257" s="30" t="s">
        <v>68</v>
      </c>
    </row>
    <row r="258" spans="1:32" x14ac:dyDescent="0.2">
      <c r="A258" s="37" t="s">
        <v>1740</v>
      </c>
      <c r="B258" s="38">
        <v>8016</v>
      </c>
      <c r="C258" s="30">
        <v>10</v>
      </c>
      <c r="D258" s="30" t="s">
        <v>413</v>
      </c>
      <c r="E258" s="30" t="s">
        <v>407</v>
      </c>
      <c r="F258" s="31" t="s">
        <v>427</v>
      </c>
      <c r="G258" s="30" t="s">
        <v>28</v>
      </c>
      <c r="H258" s="30">
        <v>8</v>
      </c>
      <c r="I258" s="31" t="s">
        <v>1741</v>
      </c>
      <c r="J258" s="30">
        <v>91270</v>
      </c>
      <c r="K258" s="30" t="s">
        <v>149</v>
      </c>
      <c r="L258" s="31"/>
      <c r="M258" s="31"/>
      <c r="N258" s="31"/>
      <c r="O258" s="31"/>
      <c r="P258" s="31"/>
      <c r="Q258" s="30" t="s">
        <v>68</v>
      </c>
      <c r="R258" s="30" t="s">
        <v>68</v>
      </c>
      <c r="S258" s="30" t="s">
        <v>68</v>
      </c>
      <c r="T258" s="30" t="s">
        <v>68</v>
      </c>
      <c r="U258" s="30" t="s">
        <v>68</v>
      </c>
      <c r="V258" s="30" t="s">
        <v>68</v>
      </c>
      <c r="W258" s="30" t="s">
        <v>68</v>
      </c>
      <c r="X258" s="30" t="s">
        <v>68</v>
      </c>
      <c r="Y258" s="41" t="s">
        <v>68</v>
      </c>
      <c r="Z258" s="30" t="s">
        <v>68</v>
      </c>
      <c r="AA258" s="30" t="s">
        <v>68</v>
      </c>
      <c r="AB258" s="41" t="s">
        <v>68</v>
      </c>
      <c r="AC258" s="30" t="s">
        <v>68</v>
      </c>
      <c r="AD258" s="30" t="s">
        <v>68</v>
      </c>
      <c r="AE258" s="41" t="s">
        <v>68</v>
      </c>
      <c r="AF258" s="30" t="s">
        <v>68</v>
      </c>
    </row>
    <row r="259" spans="1:32" x14ac:dyDescent="0.2">
      <c r="A259" s="37" t="s">
        <v>1742</v>
      </c>
      <c r="B259" s="38">
        <v>8016</v>
      </c>
      <c r="C259" s="30">
        <v>10</v>
      </c>
      <c r="D259" s="30" t="s">
        <v>413</v>
      </c>
      <c r="E259" s="30" t="s">
        <v>407</v>
      </c>
      <c r="F259" s="31" t="s">
        <v>427</v>
      </c>
      <c r="G259" s="30" t="s">
        <v>28</v>
      </c>
      <c r="H259" s="30">
        <v>9</v>
      </c>
      <c r="I259" s="31" t="s">
        <v>1743</v>
      </c>
      <c r="J259" s="30">
        <v>91270</v>
      </c>
      <c r="K259" s="30" t="s">
        <v>149</v>
      </c>
      <c r="L259" s="31"/>
      <c r="M259" s="31"/>
      <c r="N259" s="31"/>
      <c r="O259" s="31"/>
      <c r="P259" s="31"/>
      <c r="Q259" s="30" t="s">
        <v>68</v>
      </c>
      <c r="R259" s="30" t="s">
        <v>68</v>
      </c>
      <c r="S259" s="30" t="s">
        <v>68</v>
      </c>
      <c r="T259" s="30" t="s">
        <v>68</v>
      </c>
      <c r="U259" s="30" t="s">
        <v>68</v>
      </c>
      <c r="V259" s="30" t="s">
        <v>68</v>
      </c>
      <c r="W259" s="30" t="s">
        <v>68</v>
      </c>
      <c r="X259" s="30" t="s">
        <v>68</v>
      </c>
      <c r="Y259" s="41" t="s">
        <v>68</v>
      </c>
      <c r="Z259" s="30" t="s">
        <v>68</v>
      </c>
      <c r="AA259" s="30" t="s">
        <v>68</v>
      </c>
      <c r="AB259" s="41" t="s">
        <v>68</v>
      </c>
      <c r="AC259" s="30" t="s">
        <v>68</v>
      </c>
      <c r="AD259" s="30" t="s">
        <v>68</v>
      </c>
      <c r="AE259" s="41" t="s">
        <v>68</v>
      </c>
      <c r="AF259" s="30" t="s">
        <v>68</v>
      </c>
    </row>
    <row r="260" spans="1:32" x14ac:dyDescent="0.2">
      <c r="A260" s="37" t="s">
        <v>1003</v>
      </c>
      <c r="B260" s="38">
        <v>8017</v>
      </c>
      <c r="C260" s="30">
        <v>4</v>
      </c>
      <c r="D260" s="30" t="s">
        <v>412</v>
      </c>
      <c r="E260" s="30" t="s">
        <v>407</v>
      </c>
      <c r="F260" s="31" t="s">
        <v>428</v>
      </c>
      <c r="G260" s="30" t="s">
        <v>28</v>
      </c>
      <c r="H260" s="30">
        <v>11</v>
      </c>
      <c r="I260" s="31" t="s">
        <v>1004</v>
      </c>
      <c r="J260" s="30">
        <v>75005</v>
      </c>
      <c r="K260" s="30" t="s">
        <v>29</v>
      </c>
      <c r="L260" s="31"/>
      <c r="M260" s="31"/>
      <c r="N260" s="31"/>
      <c r="O260" s="31"/>
      <c r="P260" s="31"/>
      <c r="Q260" s="30" t="s">
        <v>68</v>
      </c>
      <c r="R260" s="30" t="s">
        <v>68</v>
      </c>
      <c r="S260" s="30" t="s">
        <v>68</v>
      </c>
      <c r="T260" s="30" t="s">
        <v>68</v>
      </c>
      <c r="U260" s="30" t="s">
        <v>68</v>
      </c>
      <c r="V260" s="30" t="s">
        <v>68</v>
      </c>
      <c r="W260" s="30" t="s">
        <v>68</v>
      </c>
      <c r="X260" s="30" t="s">
        <v>68</v>
      </c>
      <c r="Y260" s="41" t="s">
        <v>68</v>
      </c>
      <c r="Z260" s="30" t="s">
        <v>68</v>
      </c>
      <c r="AA260" s="30" t="s">
        <v>68</v>
      </c>
      <c r="AB260" s="41" t="s">
        <v>68</v>
      </c>
      <c r="AC260" s="30" t="s">
        <v>68</v>
      </c>
      <c r="AD260" s="30" t="s">
        <v>68</v>
      </c>
      <c r="AE260" s="41" t="s">
        <v>68</v>
      </c>
      <c r="AF260" s="30" t="s">
        <v>68</v>
      </c>
    </row>
    <row r="261" spans="1:32" x14ac:dyDescent="0.2">
      <c r="A261" s="37" t="s">
        <v>706</v>
      </c>
      <c r="B261" s="38">
        <v>8018</v>
      </c>
      <c r="C261" s="30">
        <v>1</v>
      </c>
      <c r="D261" s="30" t="s">
        <v>406</v>
      </c>
      <c r="E261" s="30" t="s">
        <v>407</v>
      </c>
      <c r="F261" s="31" t="s">
        <v>429</v>
      </c>
      <c r="G261" s="30" t="s">
        <v>28</v>
      </c>
      <c r="H261" s="30">
        <v>1</v>
      </c>
      <c r="I261" s="31" t="s">
        <v>705</v>
      </c>
      <c r="J261" s="30">
        <v>75014</v>
      </c>
      <c r="K261" s="30" t="s">
        <v>29</v>
      </c>
      <c r="L261" s="31"/>
      <c r="M261" s="31"/>
      <c r="N261" s="31"/>
      <c r="O261" s="31"/>
      <c r="P261" s="31"/>
      <c r="Q261" s="30" t="s">
        <v>68</v>
      </c>
      <c r="R261" s="30" t="s">
        <v>68</v>
      </c>
      <c r="S261" s="30" t="s">
        <v>68</v>
      </c>
      <c r="T261" s="30" t="s">
        <v>68</v>
      </c>
      <c r="U261" s="30" t="s">
        <v>68</v>
      </c>
      <c r="V261" s="30" t="s">
        <v>68</v>
      </c>
      <c r="W261" s="30" t="s">
        <v>68</v>
      </c>
      <c r="X261" s="30" t="s">
        <v>68</v>
      </c>
      <c r="Y261" s="41" t="s">
        <v>68</v>
      </c>
      <c r="Z261" s="30" t="s">
        <v>68</v>
      </c>
      <c r="AA261" s="30" t="s">
        <v>68</v>
      </c>
      <c r="AB261" s="41" t="s">
        <v>68</v>
      </c>
      <c r="AC261" s="30" t="s">
        <v>68</v>
      </c>
      <c r="AD261" s="30" t="s">
        <v>68</v>
      </c>
      <c r="AE261" s="41" t="s">
        <v>68</v>
      </c>
      <c r="AF261" s="30" t="s">
        <v>68</v>
      </c>
    </row>
    <row r="262" spans="1:32" x14ac:dyDescent="0.2">
      <c r="A262" s="37" t="s">
        <v>707</v>
      </c>
      <c r="B262" s="38">
        <v>8018</v>
      </c>
      <c r="C262" s="30">
        <v>1</v>
      </c>
      <c r="D262" s="30" t="s">
        <v>406</v>
      </c>
      <c r="E262" s="30" t="s">
        <v>407</v>
      </c>
      <c r="F262" s="31" t="s">
        <v>429</v>
      </c>
      <c r="G262" s="30" t="s">
        <v>28</v>
      </c>
      <c r="H262" s="30">
        <v>2</v>
      </c>
      <c r="I262" s="31" t="s">
        <v>705</v>
      </c>
      <c r="J262" s="30">
        <v>75014</v>
      </c>
      <c r="K262" s="30" t="s">
        <v>29</v>
      </c>
      <c r="L262" s="31"/>
      <c r="M262" s="31"/>
      <c r="N262" s="31"/>
      <c r="O262" s="31"/>
      <c r="P262" s="31"/>
      <c r="Q262" s="30" t="s">
        <v>68</v>
      </c>
      <c r="R262" s="30" t="s">
        <v>68</v>
      </c>
      <c r="S262" s="30" t="s">
        <v>68</v>
      </c>
      <c r="T262" s="30" t="s">
        <v>68</v>
      </c>
      <c r="U262" s="30" t="s">
        <v>68</v>
      </c>
      <c r="V262" s="30" t="s">
        <v>68</v>
      </c>
      <c r="W262" s="30" t="s">
        <v>68</v>
      </c>
      <c r="X262" s="30" t="s">
        <v>68</v>
      </c>
      <c r="Y262" s="41" t="s">
        <v>68</v>
      </c>
      <c r="Z262" s="30" t="s">
        <v>68</v>
      </c>
      <c r="AA262" s="30" t="s">
        <v>68</v>
      </c>
      <c r="AB262" s="41" t="s">
        <v>68</v>
      </c>
      <c r="AC262" s="30" t="s">
        <v>68</v>
      </c>
      <c r="AD262" s="30" t="s">
        <v>68</v>
      </c>
      <c r="AE262" s="41" t="s">
        <v>68</v>
      </c>
      <c r="AF262" s="30" t="s">
        <v>68</v>
      </c>
    </row>
    <row r="263" spans="1:32" x14ac:dyDescent="0.2">
      <c r="A263" s="37" t="s">
        <v>708</v>
      </c>
      <c r="B263" s="38">
        <v>8018</v>
      </c>
      <c r="C263" s="30">
        <v>1</v>
      </c>
      <c r="D263" s="30" t="s">
        <v>406</v>
      </c>
      <c r="E263" s="30" t="s">
        <v>407</v>
      </c>
      <c r="F263" s="31" t="s">
        <v>429</v>
      </c>
      <c r="G263" s="30" t="s">
        <v>28</v>
      </c>
      <c r="H263" s="30">
        <v>3</v>
      </c>
      <c r="I263" s="31" t="s">
        <v>705</v>
      </c>
      <c r="J263" s="30">
        <v>75014</v>
      </c>
      <c r="K263" s="30" t="s">
        <v>29</v>
      </c>
      <c r="L263" s="31"/>
      <c r="M263" s="31"/>
      <c r="N263" s="31"/>
      <c r="O263" s="31"/>
      <c r="P263" s="31"/>
      <c r="Q263" s="30" t="s">
        <v>68</v>
      </c>
      <c r="R263" s="30" t="s">
        <v>68</v>
      </c>
      <c r="S263" s="30" t="s">
        <v>68</v>
      </c>
      <c r="T263" s="30" t="s">
        <v>68</v>
      </c>
      <c r="U263" s="30" t="s">
        <v>68</v>
      </c>
      <c r="V263" s="30" t="s">
        <v>68</v>
      </c>
      <c r="W263" s="30" t="s">
        <v>68</v>
      </c>
      <c r="X263" s="30" t="s">
        <v>68</v>
      </c>
      <c r="Y263" s="41" t="s">
        <v>68</v>
      </c>
      <c r="Z263" s="30" t="s">
        <v>68</v>
      </c>
      <c r="AA263" s="30" t="s">
        <v>68</v>
      </c>
      <c r="AB263" s="41" t="s">
        <v>68</v>
      </c>
      <c r="AC263" s="30" t="s">
        <v>68</v>
      </c>
      <c r="AD263" s="30" t="s">
        <v>68</v>
      </c>
      <c r="AE263" s="41" t="s">
        <v>68</v>
      </c>
      <c r="AF263" s="30" t="s">
        <v>68</v>
      </c>
    </row>
    <row r="264" spans="1:32" x14ac:dyDescent="0.2">
      <c r="A264" s="37" t="s">
        <v>1063</v>
      </c>
      <c r="B264" s="38">
        <v>8019</v>
      </c>
      <c r="C264" s="30">
        <v>6</v>
      </c>
      <c r="D264" s="30" t="s">
        <v>410</v>
      </c>
      <c r="E264" s="30" t="s">
        <v>407</v>
      </c>
      <c r="F264" s="31" t="s">
        <v>430</v>
      </c>
      <c r="G264" s="30" t="s">
        <v>28</v>
      </c>
      <c r="H264" s="30">
        <v>2</v>
      </c>
      <c r="I264" s="31" t="s">
        <v>1062</v>
      </c>
      <c r="J264" s="30">
        <v>75015</v>
      </c>
      <c r="K264" s="30" t="s">
        <v>29</v>
      </c>
      <c r="L264" s="31"/>
      <c r="M264" s="31"/>
      <c r="N264" s="31"/>
      <c r="O264" s="31"/>
      <c r="P264" s="31"/>
      <c r="Q264" s="30" t="s">
        <v>68</v>
      </c>
      <c r="R264" s="30" t="s">
        <v>68</v>
      </c>
      <c r="S264" s="30" t="s">
        <v>68</v>
      </c>
      <c r="T264" s="30" t="s">
        <v>68</v>
      </c>
      <c r="U264" s="30" t="s">
        <v>68</v>
      </c>
      <c r="V264" s="30" t="s">
        <v>68</v>
      </c>
      <c r="W264" s="30" t="s">
        <v>68</v>
      </c>
      <c r="X264" s="30" t="s">
        <v>402</v>
      </c>
      <c r="Y264" s="41" t="s">
        <v>68</v>
      </c>
      <c r="Z264" s="30" t="s">
        <v>68</v>
      </c>
      <c r="AA264" s="30" t="s">
        <v>68</v>
      </c>
      <c r="AB264" s="41" t="s">
        <v>68</v>
      </c>
      <c r="AC264" s="30" t="s">
        <v>68</v>
      </c>
      <c r="AD264" s="30" t="s">
        <v>68</v>
      </c>
      <c r="AE264" s="41" t="s">
        <v>68</v>
      </c>
      <c r="AF264" s="30" t="s">
        <v>68</v>
      </c>
    </row>
    <row r="265" spans="1:32" x14ac:dyDescent="0.2">
      <c r="A265" s="37" t="s">
        <v>1064</v>
      </c>
      <c r="B265" s="38">
        <v>8019</v>
      </c>
      <c r="C265" s="30">
        <v>6</v>
      </c>
      <c r="D265" s="30" t="s">
        <v>410</v>
      </c>
      <c r="E265" s="30" t="s">
        <v>407</v>
      </c>
      <c r="F265" s="31" t="s">
        <v>430</v>
      </c>
      <c r="G265" s="30" t="s">
        <v>28</v>
      </c>
      <c r="H265" s="30">
        <v>3</v>
      </c>
      <c r="I265" s="31" t="s">
        <v>1062</v>
      </c>
      <c r="J265" s="30">
        <v>75015</v>
      </c>
      <c r="K265" s="30" t="s">
        <v>29</v>
      </c>
      <c r="L265" s="31"/>
      <c r="M265" s="31"/>
      <c r="N265" s="31"/>
      <c r="O265" s="31"/>
      <c r="P265" s="31"/>
      <c r="Q265" s="30" t="s">
        <v>68</v>
      </c>
      <c r="R265" s="30" t="s">
        <v>68</v>
      </c>
      <c r="S265" s="30" t="s">
        <v>68</v>
      </c>
      <c r="T265" s="30" t="s">
        <v>68</v>
      </c>
      <c r="U265" s="30" t="s">
        <v>68</v>
      </c>
      <c r="V265" s="30" t="s">
        <v>68</v>
      </c>
      <c r="W265" s="30" t="s">
        <v>68</v>
      </c>
      <c r="X265" s="30" t="s">
        <v>402</v>
      </c>
      <c r="Y265" s="41" t="s">
        <v>68</v>
      </c>
      <c r="Z265" s="30" t="s">
        <v>68</v>
      </c>
      <c r="AA265" s="30" t="s">
        <v>68</v>
      </c>
      <c r="AB265" s="41" t="s">
        <v>68</v>
      </c>
      <c r="AC265" s="30" t="s">
        <v>68</v>
      </c>
      <c r="AD265" s="30" t="s">
        <v>68</v>
      </c>
      <c r="AE265" s="41" t="s">
        <v>68</v>
      </c>
      <c r="AF265" s="30" t="s">
        <v>68</v>
      </c>
    </row>
    <row r="266" spans="1:32" x14ac:dyDescent="0.2">
      <c r="A266" s="37" t="s">
        <v>710</v>
      </c>
      <c r="B266" s="38">
        <v>8020</v>
      </c>
      <c r="C266" s="30">
        <v>1</v>
      </c>
      <c r="D266" s="30" t="s">
        <v>406</v>
      </c>
      <c r="E266" s="30" t="s">
        <v>407</v>
      </c>
      <c r="F266" s="31" t="s">
        <v>431</v>
      </c>
      <c r="G266" s="30" t="s">
        <v>28</v>
      </c>
      <c r="H266" s="30">
        <v>3</v>
      </c>
      <c r="I266" s="31" t="s">
        <v>709</v>
      </c>
      <c r="J266" s="30">
        <v>75006</v>
      </c>
      <c r="K266" s="30" t="s">
        <v>29</v>
      </c>
      <c r="L266" s="31"/>
      <c r="M266" s="31"/>
      <c r="N266" s="31"/>
      <c r="O266" s="31"/>
      <c r="P266" s="31"/>
      <c r="Q266" s="30" t="s">
        <v>68</v>
      </c>
      <c r="R266" s="30" t="s">
        <v>68</v>
      </c>
      <c r="S266" s="30" t="s">
        <v>68</v>
      </c>
      <c r="T266" s="30" t="s">
        <v>68</v>
      </c>
      <c r="U266" s="30" t="s">
        <v>68</v>
      </c>
      <c r="V266" s="30" t="s">
        <v>68</v>
      </c>
      <c r="W266" s="30" t="s">
        <v>68</v>
      </c>
      <c r="X266" s="30" t="s">
        <v>68</v>
      </c>
      <c r="Y266" s="41" t="s">
        <v>68</v>
      </c>
      <c r="Z266" s="30" t="s">
        <v>68</v>
      </c>
      <c r="AA266" s="30" t="s">
        <v>68</v>
      </c>
      <c r="AB266" s="41" t="s">
        <v>68</v>
      </c>
      <c r="AC266" s="30" t="s">
        <v>68</v>
      </c>
      <c r="AD266" s="30" t="s">
        <v>68</v>
      </c>
      <c r="AE266" s="41" t="s">
        <v>68</v>
      </c>
      <c r="AF266" s="30" t="s">
        <v>68</v>
      </c>
    </row>
    <row r="267" spans="1:32" ht="25.5" x14ac:dyDescent="0.2">
      <c r="A267" s="37" t="s">
        <v>876</v>
      </c>
      <c r="B267" s="38">
        <v>8021</v>
      </c>
      <c r="C267" s="30">
        <v>3</v>
      </c>
      <c r="D267" s="30" t="s">
        <v>405</v>
      </c>
      <c r="E267" s="30" t="s">
        <v>404</v>
      </c>
      <c r="F267" s="31" t="s">
        <v>432</v>
      </c>
      <c r="G267" s="30" t="s">
        <v>28</v>
      </c>
      <c r="H267" s="30">
        <v>11</v>
      </c>
      <c r="I267" s="31" t="s">
        <v>877</v>
      </c>
      <c r="J267" s="30">
        <v>75010</v>
      </c>
      <c r="K267" s="30" t="s">
        <v>29</v>
      </c>
      <c r="L267" s="31"/>
      <c r="M267" s="31"/>
      <c r="N267" s="31"/>
      <c r="O267" s="31"/>
      <c r="P267" s="31"/>
      <c r="Q267" s="30" t="s">
        <v>1895</v>
      </c>
      <c r="R267" s="30" t="s">
        <v>81</v>
      </c>
      <c r="S267" s="30" t="s">
        <v>81</v>
      </c>
      <c r="T267" s="30" t="s">
        <v>81</v>
      </c>
      <c r="U267" s="30" t="s">
        <v>402</v>
      </c>
      <c r="V267" s="30" t="s">
        <v>68</v>
      </c>
      <c r="W267" s="30" t="s">
        <v>81</v>
      </c>
      <c r="X267" s="30" t="s">
        <v>402</v>
      </c>
      <c r="Y267" s="41" t="s">
        <v>68</v>
      </c>
      <c r="Z267" s="30" t="s">
        <v>68</v>
      </c>
      <c r="AA267" s="30" t="s">
        <v>68</v>
      </c>
      <c r="AB267" s="41" t="s">
        <v>402</v>
      </c>
      <c r="AC267" s="30" t="s">
        <v>402</v>
      </c>
      <c r="AD267" s="30" t="s">
        <v>402</v>
      </c>
      <c r="AE267" s="41" t="s">
        <v>68</v>
      </c>
      <c r="AF267" s="30" t="s">
        <v>68</v>
      </c>
    </row>
    <row r="268" spans="1:32" ht="25.5" x14ac:dyDescent="0.2">
      <c r="A268" s="37" t="s">
        <v>879</v>
      </c>
      <c r="B268" s="38">
        <v>8022</v>
      </c>
      <c r="C268" s="30">
        <v>3</v>
      </c>
      <c r="D268" s="30" t="s">
        <v>405</v>
      </c>
      <c r="E268" s="30" t="s">
        <v>404</v>
      </c>
      <c r="F268" s="31" t="s">
        <v>433</v>
      </c>
      <c r="G268" s="30" t="s">
        <v>28</v>
      </c>
      <c r="H268" s="30">
        <v>2</v>
      </c>
      <c r="I268" s="31" t="s">
        <v>878</v>
      </c>
      <c r="J268" s="30">
        <v>75010</v>
      </c>
      <c r="K268" s="30" t="s">
        <v>29</v>
      </c>
      <c r="L268" s="33"/>
      <c r="M268" s="31"/>
      <c r="N268" s="31"/>
      <c r="O268" s="31"/>
      <c r="P268" s="31"/>
      <c r="Q268" s="30" t="s">
        <v>1896</v>
      </c>
      <c r="R268" s="30" t="s">
        <v>160</v>
      </c>
      <c r="S268" s="30" t="s">
        <v>81</v>
      </c>
      <c r="T268" s="30" t="s">
        <v>81</v>
      </c>
      <c r="U268" s="30" t="s">
        <v>402</v>
      </c>
      <c r="V268" s="30" t="s">
        <v>68</v>
      </c>
      <c r="W268" s="30" t="s">
        <v>81</v>
      </c>
      <c r="X268" s="30" t="s">
        <v>402</v>
      </c>
      <c r="Y268" s="41" t="s">
        <v>68</v>
      </c>
      <c r="Z268" s="30" t="s">
        <v>68</v>
      </c>
      <c r="AA268" s="30" t="s">
        <v>68</v>
      </c>
      <c r="AB268" s="41" t="s">
        <v>68</v>
      </c>
      <c r="AC268" s="30" t="s">
        <v>68</v>
      </c>
      <c r="AD268" s="30" t="s">
        <v>68</v>
      </c>
      <c r="AE268" s="41" t="s">
        <v>68</v>
      </c>
      <c r="AF268" s="30" t="s">
        <v>68</v>
      </c>
    </row>
    <row r="269" spans="1:32" ht="25.5" x14ac:dyDescent="0.2">
      <c r="A269" s="37" t="s">
        <v>880</v>
      </c>
      <c r="B269" s="38">
        <v>8023</v>
      </c>
      <c r="C269" s="30">
        <v>3</v>
      </c>
      <c r="D269" s="30" t="s">
        <v>405</v>
      </c>
      <c r="E269" s="30" t="s">
        <v>404</v>
      </c>
      <c r="F269" s="31" t="s">
        <v>434</v>
      </c>
      <c r="G269" s="30" t="s">
        <v>28</v>
      </c>
      <c r="H269" s="30">
        <v>1</v>
      </c>
      <c r="I269" s="31" t="s">
        <v>881</v>
      </c>
      <c r="J269" s="30">
        <v>75010</v>
      </c>
      <c r="K269" s="30" t="s">
        <v>29</v>
      </c>
      <c r="L269" s="31"/>
      <c r="M269" s="31"/>
      <c r="N269" s="31"/>
      <c r="O269" s="31"/>
      <c r="P269" s="31"/>
      <c r="Q269" s="30" t="s">
        <v>1895</v>
      </c>
      <c r="R269" s="30" t="s">
        <v>81</v>
      </c>
      <c r="S269" s="30" t="s">
        <v>81</v>
      </c>
      <c r="T269" s="30" t="s">
        <v>81</v>
      </c>
      <c r="U269" s="30" t="s">
        <v>402</v>
      </c>
      <c r="V269" s="30" t="s">
        <v>68</v>
      </c>
      <c r="W269" s="30" t="s">
        <v>81</v>
      </c>
      <c r="X269" s="30" t="s">
        <v>402</v>
      </c>
      <c r="Y269" s="41" t="s">
        <v>68</v>
      </c>
      <c r="Z269" s="30" t="s">
        <v>68</v>
      </c>
      <c r="AA269" s="30" t="s">
        <v>68</v>
      </c>
      <c r="AB269" s="41" t="s">
        <v>402</v>
      </c>
      <c r="AC269" s="30" t="s">
        <v>1900</v>
      </c>
      <c r="AD269" s="30" t="s">
        <v>1900</v>
      </c>
      <c r="AE269" s="41" t="s">
        <v>68</v>
      </c>
      <c r="AF269" s="30" t="s">
        <v>68</v>
      </c>
    </row>
    <row r="270" spans="1:32" ht="25.5" x14ac:dyDescent="0.2">
      <c r="A270" s="37" t="s">
        <v>882</v>
      </c>
      <c r="B270" s="38">
        <v>8023</v>
      </c>
      <c r="C270" s="30">
        <v>3</v>
      </c>
      <c r="D270" s="30" t="s">
        <v>405</v>
      </c>
      <c r="E270" s="30" t="s">
        <v>404</v>
      </c>
      <c r="F270" s="31" t="s">
        <v>434</v>
      </c>
      <c r="G270" s="30" t="s">
        <v>28</v>
      </c>
      <c r="H270" s="30">
        <v>2</v>
      </c>
      <c r="I270" s="31" t="s">
        <v>881</v>
      </c>
      <c r="J270" s="30">
        <v>75010</v>
      </c>
      <c r="K270" s="30" t="s">
        <v>29</v>
      </c>
      <c r="L270" s="31"/>
      <c r="M270" s="31"/>
      <c r="N270" s="31"/>
      <c r="O270" s="31"/>
      <c r="P270" s="31"/>
      <c r="Q270" s="30" t="s">
        <v>1895</v>
      </c>
      <c r="R270" s="30" t="s">
        <v>81</v>
      </c>
      <c r="S270" s="30" t="s">
        <v>81</v>
      </c>
      <c r="T270" s="30" t="s">
        <v>81</v>
      </c>
      <c r="U270" s="30" t="s">
        <v>402</v>
      </c>
      <c r="V270" s="30" t="s">
        <v>68</v>
      </c>
      <c r="W270" s="30" t="s">
        <v>81</v>
      </c>
      <c r="X270" s="30" t="s">
        <v>402</v>
      </c>
      <c r="Y270" s="41" t="s">
        <v>68</v>
      </c>
      <c r="Z270" s="30" t="s">
        <v>68</v>
      </c>
      <c r="AA270" s="30" t="s">
        <v>68</v>
      </c>
      <c r="AB270" s="41" t="s">
        <v>402</v>
      </c>
      <c r="AC270" s="30" t="s">
        <v>1900</v>
      </c>
      <c r="AD270" s="30" t="s">
        <v>1900</v>
      </c>
      <c r="AE270" s="41" t="s">
        <v>68</v>
      </c>
      <c r="AF270" s="30" t="s">
        <v>68</v>
      </c>
    </row>
    <row r="271" spans="1:32" ht="25.5" x14ac:dyDescent="0.2">
      <c r="A271" s="37" t="s">
        <v>883</v>
      </c>
      <c r="B271" s="38">
        <v>8023</v>
      </c>
      <c r="C271" s="30">
        <v>3</v>
      </c>
      <c r="D271" s="30" t="s">
        <v>405</v>
      </c>
      <c r="E271" s="30" t="s">
        <v>404</v>
      </c>
      <c r="F271" s="31" t="s">
        <v>434</v>
      </c>
      <c r="G271" s="30" t="s">
        <v>28</v>
      </c>
      <c r="H271" s="30">
        <v>3</v>
      </c>
      <c r="I271" s="31" t="s">
        <v>881</v>
      </c>
      <c r="J271" s="30">
        <v>75010</v>
      </c>
      <c r="K271" s="30" t="s">
        <v>29</v>
      </c>
      <c r="L271" s="31"/>
      <c r="M271" s="31"/>
      <c r="N271" s="31"/>
      <c r="O271" s="31"/>
      <c r="P271" s="31"/>
      <c r="Q271" s="30" t="s">
        <v>1895</v>
      </c>
      <c r="R271" s="30" t="s">
        <v>81</v>
      </c>
      <c r="S271" s="30" t="s">
        <v>81</v>
      </c>
      <c r="T271" s="30" t="s">
        <v>81</v>
      </c>
      <c r="U271" s="30" t="s">
        <v>402</v>
      </c>
      <c r="V271" s="30" t="s">
        <v>68</v>
      </c>
      <c r="W271" s="30" t="s">
        <v>81</v>
      </c>
      <c r="X271" s="30" t="s">
        <v>402</v>
      </c>
      <c r="Y271" s="41" t="s">
        <v>68</v>
      </c>
      <c r="Z271" s="30" t="s">
        <v>68</v>
      </c>
      <c r="AA271" s="30" t="s">
        <v>68</v>
      </c>
      <c r="AB271" s="41" t="s">
        <v>402</v>
      </c>
      <c r="AC271" s="30" t="s">
        <v>1900</v>
      </c>
      <c r="AD271" s="30" t="s">
        <v>1900</v>
      </c>
      <c r="AE271" s="41" t="s">
        <v>68</v>
      </c>
      <c r="AF271" s="30" t="s">
        <v>68</v>
      </c>
    </row>
    <row r="272" spans="1:32" x14ac:dyDescent="0.2">
      <c r="A272" s="37" t="s">
        <v>711</v>
      </c>
      <c r="B272" s="38">
        <v>8024</v>
      </c>
      <c r="C272" s="30">
        <v>1</v>
      </c>
      <c r="D272" s="30" t="s">
        <v>406</v>
      </c>
      <c r="E272" s="30" t="s">
        <v>407</v>
      </c>
      <c r="F272" s="31" t="s">
        <v>435</v>
      </c>
      <c r="G272" s="30" t="s">
        <v>28</v>
      </c>
      <c r="H272" s="30">
        <v>1</v>
      </c>
      <c r="I272" s="31" t="s">
        <v>435</v>
      </c>
      <c r="J272" s="30">
        <v>75004</v>
      </c>
      <c r="K272" s="30" t="s">
        <v>29</v>
      </c>
      <c r="L272" s="31"/>
      <c r="M272" s="31"/>
      <c r="N272" s="31"/>
      <c r="O272" s="31"/>
      <c r="P272" s="31"/>
      <c r="Q272" s="30" t="s">
        <v>68</v>
      </c>
      <c r="R272" s="30" t="s">
        <v>68</v>
      </c>
      <c r="S272" s="30" t="s">
        <v>68</v>
      </c>
      <c r="T272" s="30" t="s">
        <v>68</v>
      </c>
      <c r="U272" s="30" t="s">
        <v>68</v>
      </c>
      <c r="V272" s="30" t="s">
        <v>68</v>
      </c>
      <c r="W272" s="30" t="s">
        <v>68</v>
      </c>
      <c r="X272" s="30" t="s">
        <v>68</v>
      </c>
      <c r="Y272" s="41" t="s">
        <v>68</v>
      </c>
      <c r="Z272" s="30" t="s">
        <v>68</v>
      </c>
      <c r="AA272" s="30" t="s">
        <v>68</v>
      </c>
      <c r="AB272" s="41" t="s">
        <v>68</v>
      </c>
      <c r="AC272" s="30" t="s">
        <v>68</v>
      </c>
      <c r="AD272" s="30" t="s">
        <v>68</v>
      </c>
      <c r="AE272" s="41" t="s">
        <v>68</v>
      </c>
      <c r="AF272" s="30" t="s">
        <v>68</v>
      </c>
    </row>
    <row r="273" spans="1:32" ht="25.5" x14ac:dyDescent="0.2">
      <c r="A273" s="37" t="s">
        <v>1310</v>
      </c>
      <c r="B273" s="38">
        <v>8025</v>
      </c>
      <c r="C273" s="30">
        <v>8</v>
      </c>
      <c r="D273" s="30" t="s">
        <v>403</v>
      </c>
      <c r="E273" s="30" t="s">
        <v>404</v>
      </c>
      <c r="F273" s="31" t="s">
        <v>436</v>
      </c>
      <c r="G273" s="30" t="s">
        <v>28</v>
      </c>
      <c r="H273" s="30">
        <v>1</v>
      </c>
      <c r="I273" s="31" t="s">
        <v>1311</v>
      </c>
      <c r="J273" s="30">
        <v>75020</v>
      </c>
      <c r="K273" s="30" t="s">
        <v>29</v>
      </c>
      <c r="L273" s="31"/>
      <c r="M273" s="31"/>
      <c r="N273" s="31"/>
      <c r="O273" s="31"/>
      <c r="P273" s="31"/>
      <c r="Q273" s="30" t="s">
        <v>354</v>
      </c>
      <c r="R273" s="30" t="s">
        <v>84</v>
      </c>
      <c r="S273" s="30" t="s">
        <v>81</v>
      </c>
      <c r="T273" s="30" t="s">
        <v>81</v>
      </c>
      <c r="U273" s="30" t="s">
        <v>1900</v>
      </c>
      <c r="V273" s="30" t="s">
        <v>68</v>
      </c>
      <c r="W273" s="30" t="s">
        <v>81</v>
      </c>
      <c r="X273" s="30" t="s">
        <v>1900</v>
      </c>
      <c r="Y273" s="41" t="s">
        <v>1900</v>
      </c>
      <c r="Z273" s="30" t="s">
        <v>1901</v>
      </c>
      <c r="AA273" s="30" t="s">
        <v>1900</v>
      </c>
      <c r="AB273" s="41" t="s">
        <v>1900</v>
      </c>
      <c r="AC273" s="30" t="s">
        <v>1900</v>
      </c>
      <c r="AD273" s="30" t="s">
        <v>1900</v>
      </c>
      <c r="AE273" s="41" t="s">
        <v>68</v>
      </c>
      <c r="AF273" s="30" t="s">
        <v>68</v>
      </c>
    </row>
    <row r="274" spans="1:32" ht="25.5" x14ac:dyDescent="0.2">
      <c r="A274" s="37" t="s">
        <v>1312</v>
      </c>
      <c r="B274" s="38">
        <v>8025</v>
      </c>
      <c r="C274" s="30">
        <v>8</v>
      </c>
      <c r="D274" s="30" t="s">
        <v>403</v>
      </c>
      <c r="E274" s="30" t="s">
        <v>404</v>
      </c>
      <c r="F274" s="31" t="s">
        <v>436</v>
      </c>
      <c r="G274" s="30" t="s">
        <v>28</v>
      </c>
      <c r="H274" s="30">
        <v>2</v>
      </c>
      <c r="I274" s="31" t="s">
        <v>1311</v>
      </c>
      <c r="J274" s="30">
        <v>75020</v>
      </c>
      <c r="K274" s="30" t="s">
        <v>29</v>
      </c>
      <c r="L274" s="31"/>
      <c r="M274" s="31"/>
      <c r="N274" s="31"/>
      <c r="O274" s="31"/>
      <c r="P274" s="31"/>
      <c r="Q274" s="30" t="s">
        <v>354</v>
      </c>
      <c r="R274" s="30" t="s">
        <v>84</v>
      </c>
      <c r="S274" s="30" t="s">
        <v>81</v>
      </c>
      <c r="T274" s="30" t="s">
        <v>81</v>
      </c>
      <c r="U274" s="30" t="s">
        <v>1900</v>
      </c>
      <c r="V274" s="30" t="s">
        <v>68</v>
      </c>
      <c r="W274" s="30" t="s">
        <v>81</v>
      </c>
      <c r="X274" s="30" t="s">
        <v>1900</v>
      </c>
      <c r="Y274" s="41" t="s">
        <v>1900</v>
      </c>
      <c r="Z274" s="30" t="s">
        <v>1901</v>
      </c>
      <c r="AA274" s="30" t="s">
        <v>1900</v>
      </c>
      <c r="AB274" s="41" t="s">
        <v>1900</v>
      </c>
      <c r="AC274" s="30" t="s">
        <v>1900</v>
      </c>
      <c r="AD274" s="30" t="s">
        <v>1900</v>
      </c>
      <c r="AE274" s="41" t="s">
        <v>68</v>
      </c>
      <c r="AF274" s="30" t="s">
        <v>68</v>
      </c>
    </row>
    <row r="275" spans="1:32" x14ac:dyDescent="0.2">
      <c r="A275" s="37" t="s">
        <v>884</v>
      </c>
      <c r="B275" s="38">
        <v>8026</v>
      </c>
      <c r="C275" s="30">
        <v>3</v>
      </c>
      <c r="D275" s="30" t="s">
        <v>405</v>
      </c>
      <c r="E275" s="30" t="s">
        <v>404</v>
      </c>
      <c r="F275" s="31" t="s">
        <v>437</v>
      </c>
      <c r="G275" s="30" t="s">
        <v>28</v>
      </c>
      <c r="H275" s="30">
        <v>59</v>
      </c>
      <c r="I275" s="31" t="s">
        <v>885</v>
      </c>
      <c r="J275" s="30">
        <v>75010</v>
      </c>
      <c r="K275" s="30" t="s">
        <v>29</v>
      </c>
      <c r="L275" s="31"/>
      <c r="M275" s="31"/>
      <c r="N275" s="31"/>
      <c r="O275" s="31"/>
      <c r="P275" s="31"/>
      <c r="Q275" s="30" t="s">
        <v>68</v>
      </c>
      <c r="R275" s="30" t="s">
        <v>68</v>
      </c>
      <c r="S275" s="30" t="s">
        <v>68</v>
      </c>
      <c r="T275" s="30" t="s">
        <v>68</v>
      </c>
      <c r="U275" s="30" t="s">
        <v>68</v>
      </c>
      <c r="V275" s="30" t="s">
        <v>68</v>
      </c>
      <c r="W275" s="30" t="s">
        <v>68</v>
      </c>
      <c r="X275" s="30" t="s">
        <v>68</v>
      </c>
      <c r="Y275" s="41" t="s">
        <v>68</v>
      </c>
      <c r="Z275" s="30" t="s">
        <v>68</v>
      </c>
      <c r="AA275" s="30" t="s">
        <v>68</v>
      </c>
      <c r="AB275" s="41" t="s">
        <v>68</v>
      </c>
      <c r="AC275" s="30" t="s">
        <v>68</v>
      </c>
      <c r="AD275" s="30" t="s">
        <v>68</v>
      </c>
      <c r="AE275" s="41" t="s">
        <v>68</v>
      </c>
      <c r="AF275" s="30" t="s">
        <v>68</v>
      </c>
    </row>
    <row r="276" spans="1:32" x14ac:dyDescent="0.2">
      <c r="A276" s="37" t="s">
        <v>1088</v>
      </c>
      <c r="B276" s="38">
        <v>8027</v>
      </c>
      <c r="C276" s="30">
        <v>7</v>
      </c>
      <c r="D276" s="30" t="s">
        <v>409</v>
      </c>
      <c r="E276" s="30" t="s">
        <v>404</v>
      </c>
      <c r="F276" s="31" t="s">
        <v>438</v>
      </c>
      <c r="G276" s="30" t="s">
        <v>28</v>
      </c>
      <c r="H276" s="30">
        <v>11</v>
      </c>
      <c r="I276" s="31" t="s">
        <v>1089</v>
      </c>
      <c r="J276" s="30">
        <v>75017</v>
      </c>
      <c r="K276" s="30" t="s">
        <v>29</v>
      </c>
      <c r="L276" s="31"/>
      <c r="M276" s="31"/>
      <c r="N276" s="31"/>
      <c r="O276" s="31"/>
      <c r="P276" s="31"/>
      <c r="Q276" s="30" t="s">
        <v>68</v>
      </c>
      <c r="R276" s="30" t="s">
        <v>68</v>
      </c>
      <c r="S276" s="30" t="s">
        <v>68</v>
      </c>
      <c r="T276" s="30" t="s">
        <v>68</v>
      </c>
      <c r="U276" s="30" t="s">
        <v>68</v>
      </c>
      <c r="V276" s="30" t="s">
        <v>68</v>
      </c>
      <c r="W276" s="30" t="s">
        <v>68</v>
      </c>
      <c r="X276" s="30" t="s">
        <v>1900</v>
      </c>
      <c r="Y276" s="41" t="s">
        <v>68</v>
      </c>
      <c r="Z276" s="30" t="s">
        <v>68</v>
      </c>
      <c r="AA276" s="30" t="s">
        <v>68</v>
      </c>
      <c r="AB276" s="41" t="s">
        <v>1900</v>
      </c>
      <c r="AC276" s="30" t="s">
        <v>1900</v>
      </c>
      <c r="AD276" s="30" t="s">
        <v>1900</v>
      </c>
      <c r="AE276" s="41" t="s">
        <v>68</v>
      </c>
      <c r="AF276" s="30" t="s">
        <v>68</v>
      </c>
    </row>
    <row r="277" spans="1:32" x14ac:dyDescent="0.2">
      <c r="A277" s="37" t="s">
        <v>1090</v>
      </c>
      <c r="B277" s="38">
        <v>8027</v>
      </c>
      <c r="C277" s="30">
        <v>7</v>
      </c>
      <c r="D277" s="30" t="s">
        <v>409</v>
      </c>
      <c r="E277" s="30" t="s">
        <v>404</v>
      </c>
      <c r="F277" s="31" t="s">
        <v>438</v>
      </c>
      <c r="G277" s="30" t="s">
        <v>28</v>
      </c>
      <c r="H277" s="30">
        <v>21</v>
      </c>
      <c r="I277" s="31" t="s">
        <v>1089</v>
      </c>
      <c r="J277" s="30">
        <v>75017</v>
      </c>
      <c r="K277" s="30" t="s">
        <v>29</v>
      </c>
      <c r="L277" s="31"/>
      <c r="M277" s="31"/>
      <c r="N277" s="31"/>
      <c r="O277" s="31"/>
      <c r="P277" s="31"/>
      <c r="Q277" s="30" t="s">
        <v>68</v>
      </c>
      <c r="R277" s="30" t="s">
        <v>68</v>
      </c>
      <c r="S277" s="30" t="s">
        <v>68</v>
      </c>
      <c r="T277" s="30" t="s">
        <v>68</v>
      </c>
      <c r="U277" s="30" t="s">
        <v>68</v>
      </c>
      <c r="V277" s="30" t="s">
        <v>68</v>
      </c>
      <c r="W277" s="30" t="s">
        <v>68</v>
      </c>
      <c r="X277" s="30" t="s">
        <v>1900</v>
      </c>
      <c r="Y277" s="41" t="s">
        <v>68</v>
      </c>
      <c r="Z277" s="30" t="s">
        <v>68</v>
      </c>
      <c r="AA277" s="30" t="s">
        <v>68</v>
      </c>
      <c r="AB277" s="41" t="s">
        <v>1900</v>
      </c>
      <c r="AC277" s="30" t="s">
        <v>1900</v>
      </c>
      <c r="AD277" s="30" t="s">
        <v>1900</v>
      </c>
      <c r="AE277" s="41" t="s">
        <v>68</v>
      </c>
      <c r="AF277" s="30" t="s">
        <v>68</v>
      </c>
    </row>
    <row r="278" spans="1:32" x14ac:dyDescent="0.2">
      <c r="A278" s="37" t="s">
        <v>1091</v>
      </c>
      <c r="B278" s="38">
        <v>8027</v>
      </c>
      <c r="C278" s="30">
        <v>7</v>
      </c>
      <c r="D278" s="30" t="s">
        <v>409</v>
      </c>
      <c r="E278" s="30" t="s">
        <v>404</v>
      </c>
      <c r="F278" s="31" t="s">
        <v>438</v>
      </c>
      <c r="G278" s="30" t="s">
        <v>28</v>
      </c>
      <c r="H278" s="30">
        <v>31</v>
      </c>
      <c r="I278" s="31" t="s">
        <v>1089</v>
      </c>
      <c r="J278" s="30">
        <v>75017</v>
      </c>
      <c r="K278" s="30" t="s">
        <v>29</v>
      </c>
      <c r="L278" s="31"/>
      <c r="M278" s="31"/>
      <c r="N278" s="31"/>
      <c r="O278" s="31"/>
      <c r="P278" s="31"/>
      <c r="Q278" s="30" t="s">
        <v>68</v>
      </c>
      <c r="R278" s="30" t="s">
        <v>68</v>
      </c>
      <c r="S278" s="30" t="s">
        <v>68</v>
      </c>
      <c r="T278" s="30" t="s">
        <v>68</v>
      </c>
      <c r="U278" s="30" t="s">
        <v>68</v>
      </c>
      <c r="V278" s="30" t="s">
        <v>68</v>
      </c>
      <c r="W278" s="30" t="s">
        <v>68</v>
      </c>
      <c r="X278" s="30" t="s">
        <v>1900</v>
      </c>
      <c r="Y278" s="41" t="s">
        <v>68</v>
      </c>
      <c r="Z278" s="30" t="s">
        <v>68</v>
      </c>
      <c r="AA278" s="30" t="s">
        <v>68</v>
      </c>
      <c r="AB278" s="41" t="s">
        <v>1900</v>
      </c>
      <c r="AC278" s="30" t="s">
        <v>1900</v>
      </c>
      <c r="AD278" s="30" t="s">
        <v>1900</v>
      </c>
      <c r="AE278" s="41" t="s">
        <v>68</v>
      </c>
      <c r="AF278" s="30" t="s">
        <v>68</v>
      </c>
    </row>
    <row r="279" spans="1:32" x14ac:dyDescent="0.2">
      <c r="A279" s="37" t="s">
        <v>1092</v>
      </c>
      <c r="B279" s="38">
        <v>8027</v>
      </c>
      <c r="C279" s="30">
        <v>7</v>
      </c>
      <c r="D279" s="30" t="s">
        <v>409</v>
      </c>
      <c r="E279" s="30" t="s">
        <v>404</v>
      </c>
      <c r="F279" s="31" t="s">
        <v>438</v>
      </c>
      <c r="G279" s="30" t="s">
        <v>28</v>
      </c>
      <c r="H279" s="30">
        <v>41</v>
      </c>
      <c r="I279" s="31" t="s">
        <v>1089</v>
      </c>
      <c r="J279" s="30">
        <v>75017</v>
      </c>
      <c r="K279" s="30" t="s">
        <v>29</v>
      </c>
      <c r="L279" s="31"/>
      <c r="M279" s="31"/>
      <c r="N279" s="31"/>
      <c r="O279" s="31"/>
      <c r="P279" s="31"/>
      <c r="Q279" s="30" t="s">
        <v>68</v>
      </c>
      <c r="R279" s="30" t="s">
        <v>68</v>
      </c>
      <c r="S279" s="30" t="s">
        <v>68</v>
      </c>
      <c r="T279" s="30" t="s">
        <v>68</v>
      </c>
      <c r="U279" s="30" t="s">
        <v>68</v>
      </c>
      <c r="V279" s="30" t="s">
        <v>68</v>
      </c>
      <c r="W279" s="30" t="s">
        <v>68</v>
      </c>
      <c r="X279" s="30" t="s">
        <v>1900</v>
      </c>
      <c r="Y279" s="41" t="s">
        <v>68</v>
      </c>
      <c r="Z279" s="30" t="s">
        <v>68</v>
      </c>
      <c r="AA279" s="30" t="s">
        <v>68</v>
      </c>
      <c r="AB279" s="41" t="s">
        <v>1900</v>
      </c>
      <c r="AC279" s="30" t="s">
        <v>1900</v>
      </c>
      <c r="AD279" s="30" t="s">
        <v>1900</v>
      </c>
      <c r="AE279" s="41" t="s">
        <v>68</v>
      </c>
      <c r="AF279" s="30" t="s">
        <v>68</v>
      </c>
    </row>
    <row r="280" spans="1:32" x14ac:dyDescent="0.2">
      <c r="A280" s="37" t="s">
        <v>1093</v>
      </c>
      <c r="B280" s="38">
        <v>8027</v>
      </c>
      <c r="C280" s="30">
        <v>7</v>
      </c>
      <c r="D280" s="30" t="s">
        <v>409</v>
      </c>
      <c r="E280" s="30" t="s">
        <v>404</v>
      </c>
      <c r="F280" s="31" t="s">
        <v>438</v>
      </c>
      <c r="G280" s="30" t="s">
        <v>28</v>
      </c>
      <c r="H280" s="30">
        <v>51</v>
      </c>
      <c r="I280" s="31" t="s">
        <v>1089</v>
      </c>
      <c r="J280" s="30">
        <v>75017</v>
      </c>
      <c r="K280" s="30" t="s">
        <v>29</v>
      </c>
      <c r="L280" s="31"/>
      <c r="M280" s="31"/>
      <c r="N280" s="31"/>
      <c r="O280" s="31"/>
      <c r="P280" s="31"/>
      <c r="Q280" s="30" t="s">
        <v>68</v>
      </c>
      <c r="R280" s="30" t="s">
        <v>68</v>
      </c>
      <c r="S280" s="30" t="s">
        <v>68</v>
      </c>
      <c r="T280" s="30" t="s">
        <v>68</v>
      </c>
      <c r="U280" s="30" t="s">
        <v>68</v>
      </c>
      <c r="V280" s="30" t="s">
        <v>68</v>
      </c>
      <c r="W280" s="30" t="s">
        <v>68</v>
      </c>
      <c r="X280" s="30" t="s">
        <v>1900</v>
      </c>
      <c r="Y280" s="41" t="s">
        <v>68</v>
      </c>
      <c r="Z280" s="30" t="s">
        <v>68</v>
      </c>
      <c r="AA280" s="30" t="s">
        <v>68</v>
      </c>
      <c r="AB280" s="41" t="s">
        <v>1900</v>
      </c>
      <c r="AC280" s="30" t="s">
        <v>1900</v>
      </c>
      <c r="AD280" s="30" t="s">
        <v>1900</v>
      </c>
      <c r="AE280" s="41" t="s">
        <v>68</v>
      </c>
      <c r="AF280" s="30" t="s">
        <v>68</v>
      </c>
    </row>
    <row r="281" spans="1:32" x14ac:dyDescent="0.2">
      <c r="A281" s="37" t="s">
        <v>886</v>
      </c>
      <c r="B281" s="38">
        <v>8028</v>
      </c>
      <c r="C281" s="30">
        <v>3</v>
      </c>
      <c r="D281" s="30" t="s">
        <v>405</v>
      </c>
      <c r="E281" s="30" t="s">
        <v>404</v>
      </c>
      <c r="F281" s="31" t="s">
        <v>47</v>
      </c>
      <c r="G281" s="30" t="s">
        <v>28</v>
      </c>
      <c r="H281" s="30">
        <v>11</v>
      </c>
      <c r="I281" s="31" t="s">
        <v>887</v>
      </c>
      <c r="J281" s="30">
        <v>75010</v>
      </c>
      <c r="K281" s="30" t="s">
        <v>29</v>
      </c>
      <c r="L281" s="31"/>
      <c r="M281" s="31"/>
      <c r="N281" s="31"/>
      <c r="O281" s="31"/>
      <c r="P281" s="31"/>
      <c r="Q281" s="30" t="s">
        <v>68</v>
      </c>
      <c r="R281" s="30" t="s">
        <v>68</v>
      </c>
      <c r="S281" s="30" t="s">
        <v>68</v>
      </c>
      <c r="T281" s="30" t="s">
        <v>68</v>
      </c>
      <c r="U281" s="30" t="s">
        <v>68</v>
      </c>
      <c r="V281" s="30" t="s">
        <v>68</v>
      </c>
      <c r="W281" s="30" t="s">
        <v>68</v>
      </c>
      <c r="X281" s="30" t="s">
        <v>68</v>
      </c>
      <c r="Y281" s="41" t="s">
        <v>68</v>
      </c>
      <c r="Z281" s="30" t="s">
        <v>68</v>
      </c>
      <c r="AA281" s="30" t="s">
        <v>68</v>
      </c>
      <c r="AB281" s="41" t="s">
        <v>68</v>
      </c>
      <c r="AC281" s="30" t="s">
        <v>68</v>
      </c>
      <c r="AD281" s="30" t="s">
        <v>68</v>
      </c>
      <c r="AE281" s="41" t="s">
        <v>68</v>
      </c>
      <c r="AF281" s="30" t="s">
        <v>68</v>
      </c>
    </row>
    <row r="282" spans="1:32" x14ac:dyDescent="0.2">
      <c r="A282" s="37" t="s">
        <v>888</v>
      </c>
      <c r="B282" s="38">
        <v>8028</v>
      </c>
      <c r="C282" s="30">
        <v>3</v>
      </c>
      <c r="D282" s="30" t="s">
        <v>405</v>
      </c>
      <c r="E282" s="30" t="s">
        <v>404</v>
      </c>
      <c r="F282" s="31" t="s">
        <v>47</v>
      </c>
      <c r="G282" s="30" t="s">
        <v>28</v>
      </c>
      <c r="H282" s="30">
        <v>12</v>
      </c>
      <c r="I282" s="31" t="s">
        <v>889</v>
      </c>
      <c r="J282" s="30">
        <v>75010</v>
      </c>
      <c r="K282" s="30" t="s">
        <v>29</v>
      </c>
      <c r="L282" s="31"/>
      <c r="M282" s="31"/>
      <c r="N282" s="31"/>
      <c r="O282" s="31"/>
      <c r="P282" s="31"/>
      <c r="Q282" s="30" t="s">
        <v>68</v>
      </c>
      <c r="R282" s="30" t="s">
        <v>68</v>
      </c>
      <c r="S282" s="30" t="s">
        <v>68</v>
      </c>
      <c r="T282" s="30" t="s">
        <v>68</v>
      </c>
      <c r="U282" s="30" t="s">
        <v>68</v>
      </c>
      <c r="V282" s="30" t="s">
        <v>68</v>
      </c>
      <c r="W282" s="30" t="s">
        <v>68</v>
      </c>
      <c r="X282" s="30" t="s">
        <v>68</v>
      </c>
      <c r="Y282" s="41" t="s">
        <v>68</v>
      </c>
      <c r="Z282" s="30" t="s">
        <v>68</v>
      </c>
      <c r="AA282" s="30" t="s">
        <v>68</v>
      </c>
      <c r="AB282" s="41" t="s">
        <v>68</v>
      </c>
      <c r="AC282" s="30" t="s">
        <v>68</v>
      </c>
      <c r="AD282" s="30" t="s">
        <v>68</v>
      </c>
      <c r="AE282" s="41" t="s">
        <v>68</v>
      </c>
      <c r="AF282" s="30" t="s">
        <v>68</v>
      </c>
    </row>
    <row r="283" spans="1:32" x14ac:dyDescent="0.2">
      <c r="A283" s="37" t="s">
        <v>890</v>
      </c>
      <c r="B283" s="38">
        <v>8028</v>
      </c>
      <c r="C283" s="30">
        <v>3</v>
      </c>
      <c r="D283" s="30" t="s">
        <v>405</v>
      </c>
      <c r="E283" s="30" t="s">
        <v>404</v>
      </c>
      <c r="F283" s="31" t="s">
        <v>47</v>
      </c>
      <c r="G283" s="30" t="s">
        <v>28</v>
      </c>
      <c r="H283" s="30">
        <v>13</v>
      </c>
      <c r="I283" s="31" t="s">
        <v>891</v>
      </c>
      <c r="J283" s="30">
        <v>75010</v>
      </c>
      <c r="K283" s="30" t="s">
        <v>29</v>
      </c>
      <c r="L283" s="31"/>
      <c r="M283" s="31"/>
      <c r="N283" s="31"/>
      <c r="O283" s="31"/>
      <c r="P283" s="31"/>
      <c r="Q283" s="30" t="s">
        <v>68</v>
      </c>
      <c r="R283" s="30" t="s">
        <v>68</v>
      </c>
      <c r="S283" s="30" t="s">
        <v>68</v>
      </c>
      <c r="T283" s="30" t="s">
        <v>68</v>
      </c>
      <c r="U283" s="30" t="s">
        <v>68</v>
      </c>
      <c r="V283" s="30" t="s">
        <v>68</v>
      </c>
      <c r="W283" s="30" t="s">
        <v>68</v>
      </c>
      <c r="X283" s="30" t="s">
        <v>68</v>
      </c>
      <c r="Y283" s="41" t="s">
        <v>68</v>
      </c>
      <c r="Z283" s="30" t="s">
        <v>68</v>
      </c>
      <c r="AA283" s="30" t="s">
        <v>68</v>
      </c>
      <c r="AB283" s="41" t="s">
        <v>68</v>
      </c>
      <c r="AC283" s="30" t="s">
        <v>68</v>
      </c>
      <c r="AD283" s="30" t="s">
        <v>68</v>
      </c>
      <c r="AE283" s="41" t="s">
        <v>68</v>
      </c>
      <c r="AF283" s="30" t="s">
        <v>68</v>
      </c>
    </row>
    <row r="284" spans="1:32" x14ac:dyDescent="0.2">
      <c r="A284" s="37" t="s">
        <v>892</v>
      </c>
      <c r="B284" s="38">
        <v>8028</v>
      </c>
      <c r="C284" s="30">
        <v>3</v>
      </c>
      <c r="D284" s="30" t="s">
        <v>405</v>
      </c>
      <c r="E284" s="30" t="s">
        <v>404</v>
      </c>
      <c r="F284" s="31" t="s">
        <v>47</v>
      </c>
      <c r="G284" s="30" t="s">
        <v>28</v>
      </c>
      <c r="H284" s="30">
        <v>14</v>
      </c>
      <c r="I284" s="31" t="s">
        <v>893</v>
      </c>
      <c r="J284" s="30">
        <v>75010</v>
      </c>
      <c r="K284" s="30" t="s">
        <v>29</v>
      </c>
      <c r="L284" s="31"/>
      <c r="M284" s="31"/>
      <c r="N284" s="31"/>
      <c r="O284" s="31"/>
      <c r="P284" s="31"/>
      <c r="Q284" s="30" t="s">
        <v>68</v>
      </c>
      <c r="R284" s="30" t="s">
        <v>68</v>
      </c>
      <c r="S284" s="30" t="s">
        <v>68</v>
      </c>
      <c r="T284" s="30" t="s">
        <v>68</v>
      </c>
      <c r="U284" s="30" t="s">
        <v>68</v>
      </c>
      <c r="V284" s="30" t="s">
        <v>68</v>
      </c>
      <c r="W284" s="30" t="s">
        <v>68</v>
      </c>
      <c r="X284" s="30" t="s">
        <v>68</v>
      </c>
      <c r="Y284" s="41" t="s">
        <v>68</v>
      </c>
      <c r="Z284" s="30" t="s">
        <v>68</v>
      </c>
      <c r="AA284" s="30" t="s">
        <v>68</v>
      </c>
      <c r="AB284" s="41" t="s">
        <v>68</v>
      </c>
      <c r="AC284" s="30" t="s">
        <v>68</v>
      </c>
      <c r="AD284" s="30" t="s">
        <v>68</v>
      </c>
      <c r="AE284" s="41" t="s">
        <v>68</v>
      </c>
      <c r="AF284" s="30" t="s">
        <v>68</v>
      </c>
    </row>
    <row r="285" spans="1:32" ht="25.5" x14ac:dyDescent="0.2">
      <c r="A285" s="37" t="s">
        <v>894</v>
      </c>
      <c r="B285" s="38">
        <v>8029</v>
      </c>
      <c r="C285" s="30">
        <v>3</v>
      </c>
      <c r="D285" s="30" t="s">
        <v>405</v>
      </c>
      <c r="E285" s="30" t="s">
        <v>404</v>
      </c>
      <c r="F285" s="31" t="s">
        <v>39</v>
      </c>
      <c r="G285" s="30" t="s">
        <v>28</v>
      </c>
      <c r="H285" s="30">
        <v>11</v>
      </c>
      <c r="I285" s="31" t="s">
        <v>40</v>
      </c>
      <c r="J285" s="30">
        <v>75010</v>
      </c>
      <c r="K285" s="30" t="s">
        <v>29</v>
      </c>
      <c r="L285" s="33"/>
      <c r="M285" s="31"/>
      <c r="N285" s="31"/>
      <c r="O285" s="31"/>
      <c r="P285" s="31"/>
      <c r="Q285" s="30" t="s">
        <v>1895</v>
      </c>
      <c r="R285" s="30" t="s">
        <v>81</v>
      </c>
      <c r="S285" s="30" t="s">
        <v>81</v>
      </c>
      <c r="T285" s="30" t="s">
        <v>81</v>
      </c>
      <c r="U285" s="30" t="s">
        <v>402</v>
      </c>
      <c r="V285" s="30" t="s">
        <v>68</v>
      </c>
      <c r="W285" s="30" t="s">
        <v>81</v>
      </c>
      <c r="X285" s="30" t="s">
        <v>402</v>
      </c>
      <c r="Y285" s="41" t="s">
        <v>68</v>
      </c>
      <c r="Z285" s="30" t="s">
        <v>68</v>
      </c>
      <c r="AA285" s="30" t="s">
        <v>68</v>
      </c>
      <c r="AB285" s="41" t="s">
        <v>402</v>
      </c>
      <c r="AC285" s="30" t="s">
        <v>402</v>
      </c>
      <c r="AD285" s="30" t="s">
        <v>402</v>
      </c>
      <c r="AE285" s="41" t="s">
        <v>402</v>
      </c>
      <c r="AF285" s="30" t="s">
        <v>68</v>
      </c>
    </row>
    <row r="286" spans="1:32" x14ac:dyDescent="0.2">
      <c r="A286" s="37" t="s">
        <v>895</v>
      </c>
      <c r="B286" s="38">
        <v>8030</v>
      </c>
      <c r="C286" s="30">
        <v>3</v>
      </c>
      <c r="D286" s="30" t="s">
        <v>405</v>
      </c>
      <c r="E286" s="30" t="s">
        <v>404</v>
      </c>
      <c r="F286" s="31" t="s">
        <v>439</v>
      </c>
      <c r="G286" s="30" t="s">
        <v>28</v>
      </c>
      <c r="H286" s="30">
        <v>4</v>
      </c>
      <c r="I286" s="31" t="s">
        <v>439</v>
      </c>
      <c r="J286" s="30">
        <v>75011</v>
      </c>
      <c r="K286" s="30" t="s">
        <v>29</v>
      </c>
      <c r="L286" s="31"/>
      <c r="M286" s="31"/>
      <c r="N286" s="31"/>
      <c r="O286" s="31"/>
      <c r="P286" s="31"/>
      <c r="Q286" s="30" t="s">
        <v>68</v>
      </c>
      <c r="R286" s="30" t="s">
        <v>68</v>
      </c>
      <c r="S286" s="30" t="s">
        <v>68</v>
      </c>
      <c r="T286" s="30" t="s">
        <v>68</v>
      </c>
      <c r="U286" s="30" t="s">
        <v>68</v>
      </c>
      <c r="V286" s="30" t="s">
        <v>68</v>
      </c>
      <c r="W286" s="30" t="s">
        <v>68</v>
      </c>
      <c r="X286" s="30" t="s">
        <v>68</v>
      </c>
      <c r="Y286" s="41" t="s">
        <v>68</v>
      </c>
      <c r="Z286" s="30" t="s">
        <v>68</v>
      </c>
      <c r="AA286" s="30" t="s">
        <v>68</v>
      </c>
      <c r="AB286" s="41" t="s">
        <v>68</v>
      </c>
      <c r="AC286" s="30" t="s">
        <v>68</v>
      </c>
      <c r="AD286" s="30" t="s">
        <v>68</v>
      </c>
      <c r="AE286" s="41" t="s">
        <v>68</v>
      </c>
      <c r="AF286" s="30" t="s">
        <v>68</v>
      </c>
    </row>
    <row r="287" spans="1:32" x14ac:dyDescent="0.2">
      <c r="A287" s="37" t="s">
        <v>896</v>
      </c>
      <c r="B287" s="38">
        <v>8030</v>
      </c>
      <c r="C287" s="30">
        <v>3</v>
      </c>
      <c r="D287" s="30" t="s">
        <v>405</v>
      </c>
      <c r="E287" s="30" t="s">
        <v>404</v>
      </c>
      <c r="F287" s="31" t="s">
        <v>439</v>
      </c>
      <c r="G287" s="30" t="s">
        <v>28</v>
      </c>
      <c r="H287" s="30">
        <v>5</v>
      </c>
      <c r="I287" s="31" t="s">
        <v>439</v>
      </c>
      <c r="J287" s="30">
        <v>75011</v>
      </c>
      <c r="K287" s="30" t="s">
        <v>29</v>
      </c>
      <c r="L287" s="31"/>
      <c r="M287" s="31"/>
      <c r="N287" s="31"/>
      <c r="O287" s="31"/>
      <c r="P287" s="31"/>
      <c r="Q287" s="30" t="s">
        <v>68</v>
      </c>
      <c r="R287" s="30" t="s">
        <v>68</v>
      </c>
      <c r="S287" s="30" t="s">
        <v>68</v>
      </c>
      <c r="T287" s="30" t="s">
        <v>68</v>
      </c>
      <c r="U287" s="30" t="s">
        <v>68</v>
      </c>
      <c r="V287" s="30" t="s">
        <v>68</v>
      </c>
      <c r="W287" s="30" t="s">
        <v>68</v>
      </c>
      <c r="X287" s="30" t="s">
        <v>68</v>
      </c>
      <c r="Y287" s="41" t="s">
        <v>68</v>
      </c>
      <c r="Z287" s="30" t="s">
        <v>68</v>
      </c>
      <c r="AA287" s="30" t="s">
        <v>68</v>
      </c>
      <c r="AB287" s="41" t="s">
        <v>68</v>
      </c>
      <c r="AC287" s="30" t="s">
        <v>68</v>
      </c>
      <c r="AD287" s="30" t="s">
        <v>68</v>
      </c>
      <c r="AE287" s="41" t="s">
        <v>68</v>
      </c>
      <c r="AF287" s="30" t="s">
        <v>68</v>
      </c>
    </row>
    <row r="288" spans="1:32" x14ac:dyDescent="0.2">
      <c r="A288" s="37" t="s">
        <v>897</v>
      </c>
      <c r="B288" s="38">
        <v>8030</v>
      </c>
      <c r="C288" s="30">
        <v>3</v>
      </c>
      <c r="D288" s="30" t="s">
        <v>405</v>
      </c>
      <c r="E288" s="30" t="s">
        <v>404</v>
      </c>
      <c r="F288" s="31" t="s">
        <v>439</v>
      </c>
      <c r="G288" s="30" t="s">
        <v>28</v>
      </c>
      <c r="H288" s="30">
        <v>6</v>
      </c>
      <c r="I288" s="31" t="s">
        <v>439</v>
      </c>
      <c r="J288" s="30">
        <v>75011</v>
      </c>
      <c r="K288" s="30" t="s">
        <v>29</v>
      </c>
      <c r="L288" s="31"/>
      <c r="M288" s="31"/>
      <c r="N288" s="31"/>
      <c r="O288" s="31"/>
      <c r="P288" s="31"/>
      <c r="Q288" s="30" t="s">
        <v>68</v>
      </c>
      <c r="R288" s="30" t="s">
        <v>68</v>
      </c>
      <c r="S288" s="30" t="s">
        <v>68</v>
      </c>
      <c r="T288" s="30" t="s">
        <v>68</v>
      </c>
      <c r="U288" s="30" t="s">
        <v>68</v>
      </c>
      <c r="V288" s="30" t="s">
        <v>68</v>
      </c>
      <c r="W288" s="30" t="s">
        <v>68</v>
      </c>
      <c r="X288" s="30" t="s">
        <v>68</v>
      </c>
      <c r="Y288" s="41" t="s">
        <v>68</v>
      </c>
      <c r="Z288" s="30" t="s">
        <v>68</v>
      </c>
      <c r="AA288" s="30" t="s">
        <v>68</v>
      </c>
      <c r="AB288" s="41" t="s">
        <v>68</v>
      </c>
      <c r="AC288" s="30" t="s">
        <v>68</v>
      </c>
      <c r="AD288" s="30" t="s">
        <v>68</v>
      </c>
      <c r="AE288" s="41" t="s">
        <v>68</v>
      </c>
      <c r="AF288" s="30" t="s">
        <v>68</v>
      </c>
    </row>
    <row r="289" spans="1:32" ht="25.5" x14ac:dyDescent="0.2">
      <c r="A289" s="37" t="s">
        <v>898</v>
      </c>
      <c r="B289" s="38">
        <v>8031</v>
      </c>
      <c r="C289" s="30">
        <v>3</v>
      </c>
      <c r="D289" s="30" t="s">
        <v>405</v>
      </c>
      <c r="E289" s="30" t="s">
        <v>404</v>
      </c>
      <c r="F289" s="31" t="s">
        <v>417</v>
      </c>
      <c r="G289" s="30" t="s">
        <v>28</v>
      </c>
      <c r="H289" s="30">
        <v>11</v>
      </c>
      <c r="I289" s="31" t="s">
        <v>899</v>
      </c>
      <c r="J289" s="30">
        <v>75011</v>
      </c>
      <c r="K289" s="30" t="s">
        <v>29</v>
      </c>
      <c r="L289" s="31"/>
      <c r="M289" s="31"/>
      <c r="N289" s="31"/>
      <c r="O289" s="31"/>
      <c r="P289" s="31"/>
      <c r="Q289" s="30" t="s">
        <v>1895</v>
      </c>
      <c r="R289" s="30" t="s">
        <v>81</v>
      </c>
      <c r="S289" s="30" t="s">
        <v>81</v>
      </c>
      <c r="T289" s="30" t="s">
        <v>81</v>
      </c>
      <c r="U289" s="30" t="s">
        <v>402</v>
      </c>
      <c r="V289" s="30" t="s">
        <v>68</v>
      </c>
      <c r="W289" s="30" t="s">
        <v>81</v>
      </c>
      <c r="X289" s="30" t="s">
        <v>402</v>
      </c>
      <c r="Y289" s="41" t="s">
        <v>68</v>
      </c>
      <c r="Z289" s="30" t="s">
        <v>68</v>
      </c>
      <c r="AA289" s="30" t="s">
        <v>68</v>
      </c>
      <c r="AB289" s="41" t="s">
        <v>402</v>
      </c>
      <c r="AC289" s="30" t="s">
        <v>402</v>
      </c>
      <c r="AD289" s="30" t="s">
        <v>402</v>
      </c>
      <c r="AE289" s="41" t="s">
        <v>68</v>
      </c>
      <c r="AF289" s="30" t="s">
        <v>68</v>
      </c>
    </row>
    <row r="290" spans="1:32" ht="25.5" x14ac:dyDescent="0.2">
      <c r="A290" s="37" t="s">
        <v>900</v>
      </c>
      <c r="B290" s="38">
        <v>8032</v>
      </c>
      <c r="C290" s="30">
        <v>3</v>
      </c>
      <c r="D290" s="30" t="s">
        <v>405</v>
      </c>
      <c r="E290" s="30" t="s">
        <v>404</v>
      </c>
      <c r="F290" s="31" t="s">
        <v>41</v>
      </c>
      <c r="G290" s="30" t="s">
        <v>28</v>
      </c>
      <c r="H290" s="30">
        <v>11</v>
      </c>
      <c r="I290" s="31" t="s">
        <v>42</v>
      </c>
      <c r="J290" s="30">
        <v>75010</v>
      </c>
      <c r="K290" s="30" t="s">
        <v>29</v>
      </c>
      <c r="L290" s="31"/>
      <c r="M290" s="33"/>
      <c r="N290" s="31"/>
      <c r="O290" s="31"/>
      <c r="P290" s="31"/>
      <c r="Q290" s="30" t="s">
        <v>1895</v>
      </c>
      <c r="R290" s="30" t="s">
        <v>81</v>
      </c>
      <c r="S290" s="30" t="s">
        <v>81</v>
      </c>
      <c r="T290" s="30" t="s">
        <v>81</v>
      </c>
      <c r="U290" s="30" t="s">
        <v>402</v>
      </c>
      <c r="V290" s="30" t="s">
        <v>68</v>
      </c>
      <c r="W290" s="30" t="s">
        <v>81</v>
      </c>
      <c r="X290" s="30" t="s">
        <v>402</v>
      </c>
      <c r="Y290" s="41" t="s">
        <v>68</v>
      </c>
      <c r="Z290" s="30" t="s">
        <v>68</v>
      </c>
      <c r="AA290" s="30" t="s">
        <v>68</v>
      </c>
      <c r="AB290" s="41" t="s">
        <v>68</v>
      </c>
      <c r="AC290" s="30" t="s">
        <v>68</v>
      </c>
      <c r="AD290" s="30" t="s">
        <v>68</v>
      </c>
      <c r="AE290" s="41" t="s">
        <v>68</v>
      </c>
      <c r="AF290" s="30" t="s">
        <v>68</v>
      </c>
    </row>
    <row r="291" spans="1:32" ht="25.5" x14ac:dyDescent="0.2">
      <c r="A291" s="37" t="s">
        <v>901</v>
      </c>
      <c r="B291" s="38">
        <v>8032</v>
      </c>
      <c r="C291" s="30">
        <v>3</v>
      </c>
      <c r="D291" s="30" t="s">
        <v>405</v>
      </c>
      <c r="E291" s="30" t="s">
        <v>404</v>
      </c>
      <c r="F291" s="31" t="s">
        <v>41</v>
      </c>
      <c r="G291" s="30" t="s">
        <v>28</v>
      </c>
      <c r="H291" s="30">
        <v>12</v>
      </c>
      <c r="I291" s="31" t="s">
        <v>902</v>
      </c>
      <c r="J291" s="30">
        <v>75010</v>
      </c>
      <c r="K291" s="30" t="s">
        <v>29</v>
      </c>
      <c r="L291" s="31"/>
      <c r="M291" s="31"/>
      <c r="N291" s="31"/>
      <c r="O291" s="31"/>
      <c r="P291" s="31"/>
      <c r="Q291" s="30" t="s">
        <v>1895</v>
      </c>
      <c r="R291" s="30" t="s">
        <v>81</v>
      </c>
      <c r="S291" s="30" t="s">
        <v>81</v>
      </c>
      <c r="T291" s="30" t="s">
        <v>81</v>
      </c>
      <c r="U291" s="30" t="s">
        <v>402</v>
      </c>
      <c r="V291" s="30" t="s">
        <v>68</v>
      </c>
      <c r="W291" s="30" t="s">
        <v>81</v>
      </c>
      <c r="X291" s="30" t="s">
        <v>402</v>
      </c>
      <c r="Y291" s="41" t="s">
        <v>68</v>
      </c>
      <c r="Z291" s="30" t="s">
        <v>68</v>
      </c>
      <c r="AA291" s="30" t="s">
        <v>68</v>
      </c>
      <c r="AB291" s="41" t="s">
        <v>68</v>
      </c>
      <c r="AC291" s="30" t="s">
        <v>68</v>
      </c>
      <c r="AD291" s="30" t="s">
        <v>68</v>
      </c>
      <c r="AE291" s="41" t="s">
        <v>68</v>
      </c>
      <c r="AF291" s="30" t="s">
        <v>68</v>
      </c>
    </row>
    <row r="292" spans="1:32" ht="25.5" x14ac:dyDescent="0.2">
      <c r="A292" s="37" t="s">
        <v>903</v>
      </c>
      <c r="B292" s="38">
        <v>8032</v>
      </c>
      <c r="C292" s="30">
        <v>3</v>
      </c>
      <c r="D292" s="30" t="s">
        <v>405</v>
      </c>
      <c r="E292" s="30" t="s">
        <v>404</v>
      </c>
      <c r="F292" s="31" t="s">
        <v>41</v>
      </c>
      <c r="G292" s="30" t="s">
        <v>28</v>
      </c>
      <c r="H292" s="30">
        <v>13</v>
      </c>
      <c r="I292" s="31" t="s">
        <v>904</v>
      </c>
      <c r="J292" s="30">
        <v>75010</v>
      </c>
      <c r="K292" s="30" t="s">
        <v>29</v>
      </c>
      <c r="L292" s="31"/>
      <c r="M292" s="31"/>
      <c r="N292" s="31"/>
      <c r="O292" s="31"/>
      <c r="P292" s="31"/>
      <c r="Q292" s="30" t="s">
        <v>1895</v>
      </c>
      <c r="R292" s="30" t="s">
        <v>81</v>
      </c>
      <c r="S292" s="30" t="s">
        <v>81</v>
      </c>
      <c r="T292" s="30" t="s">
        <v>81</v>
      </c>
      <c r="U292" s="30" t="s">
        <v>402</v>
      </c>
      <c r="V292" s="30" t="s">
        <v>68</v>
      </c>
      <c r="W292" s="30" t="s">
        <v>81</v>
      </c>
      <c r="X292" s="30" t="s">
        <v>402</v>
      </c>
      <c r="Y292" s="41" t="s">
        <v>68</v>
      </c>
      <c r="Z292" s="30" t="s">
        <v>68</v>
      </c>
      <c r="AA292" s="30" t="s">
        <v>68</v>
      </c>
      <c r="AB292" s="41" t="s">
        <v>68</v>
      </c>
      <c r="AC292" s="30" t="s">
        <v>68</v>
      </c>
      <c r="AD292" s="30" t="s">
        <v>68</v>
      </c>
      <c r="AE292" s="41" t="s">
        <v>68</v>
      </c>
      <c r="AF292" s="30" t="s">
        <v>68</v>
      </c>
    </row>
    <row r="293" spans="1:32" ht="25.5" x14ac:dyDescent="0.2">
      <c r="A293" s="37" t="s">
        <v>1065</v>
      </c>
      <c r="B293" s="38">
        <v>8033</v>
      </c>
      <c r="C293" s="30">
        <v>6</v>
      </c>
      <c r="D293" s="30" t="s">
        <v>410</v>
      </c>
      <c r="E293" s="30" t="s">
        <v>407</v>
      </c>
      <c r="F293" s="31" t="s">
        <v>440</v>
      </c>
      <c r="G293" s="30" t="s">
        <v>28</v>
      </c>
      <c r="H293" s="30">
        <v>11</v>
      </c>
      <c r="I293" s="31" t="s">
        <v>1066</v>
      </c>
      <c r="J293" s="30">
        <v>75015</v>
      </c>
      <c r="K293" s="30" t="s">
        <v>29</v>
      </c>
      <c r="L293" s="31"/>
      <c r="M293" s="31"/>
      <c r="N293" s="31"/>
      <c r="O293" s="31"/>
      <c r="P293" s="31"/>
      <c r="Q293" s="30" t="s">
        <v>1895</v>
      </c>
      <c r="R293" s="30" t="s">
        <v>81</v>
      </c>
      <c r="S293" s="30" t="s">
        <v>81</v>
      </c>
      <c r="T293" s="30" t="s">
        <v>81</v>
      </c>
      <c r="U293" s="30" t="s">
        <v>402</v>
      </c>
      <c r="V293" s="30" t="s">
        <v>68</v>
      </c>
      <c r="W293" s="30" t="s">
        <v>81</v>
      </c>
      <c r="X293" s="30" t="s">
        <v>402</v>
      </c>
      <c r="Y293" s="41" t="s">
        <v>402</v>
      </c>
      <c r="Z293" s="30" t="s">
        <v>68</v>
      </c>
      <c r="AA293" s="30" t="s">
        <v>68</v>
      </c>
      <c r="AB293" s="41" t="s">
        <v>1900</v>
      </c>
      <c r="AC293" s="30" t="s">
        <v>1900</v>
      </c>
      <c r="AD293" s="30" t="s">
        <v>1900</v>
      </c>
      <c r="AE293" s="41" t="s">
        <v>68</v>
      </c>
      <c r="AF293" s="30" t="s">
        <v>68</v>
      </c>
    </row>
    <row r="294" spans="1:32" ht="25.5" x14ac:dyDescent="0.2">
      <c r="A294" s="37" t="s">
        <v>1067</v>
      </c>
      <c r="B294" s="38">
        <v>8033</v>
      </c>
      <c r="C294" s="30">
        <v>6</v>
      </c>
      <c r="D294" s="30" t="s">
        <v>410</v>
      </c>
      <c r="E294" s="30" t="s">
        <v>407</v>
      </c>
      <c r="F294" s="31" t="s">
        <v>440</v>
      </c>
      <c r="G294" s="30" t="s">
        <v>28</v>
      </c>
      <c r="H294" s="30">
        <v>12</v>
      </c>
      <c r="I294" s="31" t="s">
        <v>1066</v>
      </c>
      <c r="J294" s="30">
        <v>75015</v>
      </c>
      <c r="K294" s="30" t="s">
        <v>29</v>
      </c>
      <c r="L294" s="31"/>
      <c r="M294" s="31"/>
      <c r="N294" s="31"/>
      <c r="O294" s="31"/>
      <c r="P294" s="31"/>
      <c r="Q294" s="30" t="s">
        <v>1895</v>
      </c>
      <c r="R294" s="30" t="s">
        <v>81</v>
      </c>
      <c r="S294" s="30" t="s">
        <v>81</v>
      </c>
      <c r="T294" s="30" t="s">
        <v>81</v>
      </c>
      <c r="U294" s="30" t="s">
        <v>402</v>
      </c>
      <c r="V294" s="30" t="s">
        <v>68</v>
      </c>
      <c r="W294" s="30" t="s">
        <v>81</v>
      </c>
      <c r="X294" s="30" t="s">
        <v>402</v>
      </c>
      <c r="Y294" s="41" t="s">
        <v>402</v>
      </c>
      <c r="Z294" s="30" t="s">
        <v>68</v>
      </c>
      <c r="AA294" s="30" t="s">
        <v>68</v>
      </c>
      <c r="AB294" s="41" t="s">
        <v>1900</v>
      </c>
      <c r="AC294" s="30" t="s">
        <v>1900</v>
      </c>
      <c r="AD294" s="30" t="s">
        <v>1900</v>
      </c>
      <c r="AE294" s="41" t="s">
        <v>68</v>
      </c>
      <c r="AF294" s="30" t="s">
        <v>68</v>
      </c>
    </row>
    <row r="295" spans="1:32" x14ac:dyDescent="0.2">
      <c r="A295" s="37" t="s">
        <v>905</v>
      </c>
      <c r="B295" s="38">
        <v>8034</v>
      </c>
      <c r="C295" s="30">
        <v>3</v>
      </c>
      <c r="D295" s="30" t="s">
        <v>405</v>
      </c>
      <c r="E295" s="30" t="s">
        <v>404</v>
      </c>
      <c r="F295" s="31" t="s">
        <v>51</v>
      </c>
      <c r="G295" s="30" t="s">
        <v>28</v>
      </c>
      <c r="H295" s="30">
        <v>11</v>
      </c>
      <c r="I295" s="31" t="s">
        <v>52</v>
      </c>
      <c r="J295" s="30">
        <v>75010</v>
      </c>
      <c r="K295" s="30" t="s">
        <v>29</v>
      </c>
      <c r="L295" s="33"/>
      <c r="M295" s="31"/>
      <c r="N295" s="31"/>
      <c r="O295" s="31"/>
      <c r="P295" s="31"/>
      <c r="Q295" s="30" t="s">
        <v>1895</v>
      </c>
      <c r="R295" s="30" t="s">
        <v>81</v>
      </c>
      <c r="S295" s="30" t="s">
        <v>68</v>
      </c>
      <c r="T295" s="30" t="s">
        <v>85</v>
      </c>
      <c r="U295" s="30" t="s">
        <v>81</v>
      </c>
      <c r="V295" s="30" t="s">
        <v>68</v>
      </c>
      <c r="W295" s="30" t="s">
        <v>81</v>
      </c>
      <c r="X295" s="30" t="s">
        <v>68</v>
      </c>
      <c r="Y295" s="41" t="s">
        <v>68</v>
      </c>
      <c r="Z295" s="30" t="s">
        <v>68</v>
      </c>
      <c r="AA295" s="30" t="s">
        <v>68</v>
      </c>
      <c r="AB295" s="41" t="s">
        <v>68</v>
      </c>
      <c r="AC295" s="30" t="s">
        <v>68</v>
      </c>
      <c r="AD295" s="30" t="s">
        <v>68</v>
      </c>
      <c r="AE295" s="41" t="s">
        <v>68</v>
      </c>
      <c r="AF295" s="30" t="s">
        <v>68</v>
      </c>
    </row>
    <row r="296" spans="1:32" x14ac:dyDescent="0.2">
      <c r="A296" s="37" t="s">
        <v>906</v>
      </c>
      <c r="B296" s="38">
        <v>8034</v>
      </c>
      <c r="C296" s="30">
        <v>3</v>
      </c>
      <c r="D296" s="30" t="s">
        <v>405</v>
      </c>
      <c r="E296" s="30" t="s">
        <v>404</v>
      </c>
      <c r="F296" s="31" t="s">
        <v>51</v>
      </c>
      <c r="G296" s="30" t="s">
        <v>28</v>
      </c>
      <c r="H296" s="30">
        <v>12</v>
      </c>
      <c r="I296" s="31" t="s">
        <v>53</v>
      </c>
      <c r="J296" s="30">
        <v>75010</v>
      </c>
      <c r="K296" s="30" t="s">
        <v>29</v>
      </c>
      <c r="L296" s="33"/>
      <c r="M296" s="31"/>
      <c r="N296" s="31"/>
      <c r="O296" s="31"/>
      <c r="P296" s="31"/>
      <c r="Q296" s="30" t="s">
        <v>68</v>
      </c>
      <c r="R296" s="30" t="s">
        <v>68</v>
      </c>
      <c r="S296" s="30" t="s">
        <v>68</v>
      </c>
      <c r="T296" s="30" t="s">
        <v>68</v>
      </c>
      <c r="U296" s="30" t="s">
        <v>68</v>
      </c>
      <c r="V296" s="30" t="s">
        <v>68</v>
      </c>
      <c r="W296" s="30" t="s">
        <v>68</v>
      </c>
      <c r="X296" s="30" t="s">
        <v>68</v>
      </c>
      <c r="Y296" s="41" t="s">
        <v>68</v>
      </c>
      <c r="Z296" s="30" t="s">
        <v>68</v>
      </c>
      <c r="AA296" s="30" t="s">
        <v>68</v>
      </c>
      <c r="AB296" s="41" t="s">
        <v>68</v>
      </c>
      <c r="AC296" s="30" t="s">
        <v>68</v>
      </c>
      <c r="AD296" s="30" t="s">
        <v>68</v>
      </c>
      <c r="AE296" s="41" t="s">
        <v>68</v>
      </c>
      <c r="AF296" s="30" t="s">
        <v>68</v>
      </c>
    </row>
    <row r="297" spans="1:32" ht="25.5" x14ac:dyDescent="0.2">
      <c r="A297" s="37" t="s">
        <v>1068</v>
      </c>
      <c r="B297" s="38">
        <v>8035</v>
      </c>
      <c r="C297" s="30">
        <v>6</v>
      </c>
      <c r="D297" s="30" t="s">
        <v>410</v>
      </c>
      <c r="E297" s="30" t="s">
        <v>407</v>
      </c>
      <c r="F297" s="31" t="s">
        <v>441</v>
      </c>
      <c r="G297" s="30" t="s">
        <v>28</v>
      </c>
      <c r="H297" s="30">
        <v>22</v>
      </c>
      <c r="I297" s="31" t="s">
        <v>1069</v>
      </c>
      <c r="J297" s="30">
        <v>75015</v>
      </c>
      <c r="K297" s="30" t="s">
        <v>29</v>
      </c>
      <c r="L297" s="31"/>
      <c r="M297" s="31"/>
      <c r="N297" s="31"/>
      <c r="O297" s="31"/>
      <c r="P297" s="31"/>
      <c r="Q297" s="30" t="s">
        <v>1895</v>
      </c>
      <c r="R297" s="30" t="s">
        <v>81</v>
      </c>
      <c r="S297" s="30" t="s">
        <v>81</v>
      </c>
      <c r="T297" s="30" t="s">
        <v>81</v>
      </c>
      <c r="U297" s="30" t="s">
        <v>402</v>
      </c>
      <c r="V297" s="30" t="s">
        <v>68</v>
      </c>
      <c r="W297" s="30" t="s">
        <v>81</v>
      </c>
      <c r="X297" s="30" t="s">
        <v>402</v>
      </c>
      <c r="Y297" s="41" t="s">
        <v>402</v>
      </c>
      <c r="Z297" s="30" t="s">
        <v>68</v>
      </c>
      <c r="AA297" s="30" t="s">
        <v>68</v>
      </c>
      <c r="AB297" s="41" t="s">
        <v>1900</v>
      </c>
      <c r="AC297" s="30" t="s">
        <v>1900</v>
      </c>
      <c r="AD297" s="30" t="s">
        <v>1900</v>
      </c>
      <c r="AE297" s="41" t="s">
        <v>68</v>
      </c>
      <c r="AF297" s="30" t="s">
        <v>68</v>
      </c>
    </row>
    <row r="298" spans="1:32" ht="25.5" x14ac:dyDescent="0.2">
      <c r="A298" s="37" t="s">
        <v>1070</v>
      </c>
      <c r="B298" s="38">
        <v>8035</v>
      </c>
      <c r="C298" s="30">
        <v>6</v>
      </c>
      <c r="D298" s="30" t="s">
        <v>410</v>
      </c>
      <c r="E298" s="30" t="s">
        <v>407</v>
      </c>
      <c r="F298" s="31" t="s">
        <v>441</v>
      </c>
      <c r="G298" s="30" t="s">
        <v>28</v>
      </c>
      <c r="H298" s="30">
        <v>23</v>
      </c>
      <c r="I298" s="31" t="s">
        <v>1071</v>
      </c>
      <c r="J298" s="30">
        <v>75015</v>
      </c>
      <c r="K298" s="30" t="s">
        <v>29</v>
      </c>
      <c r="L298" s="31"/>
      <c r="M298" s="31"/>
      <c r="N298" s="31"/>
      <c r="O298" s="31"/>
      <c r="P298" s="31"/>
      <c r="Q298" s="30" t="s">
        <v>1895</v>
      </c>
      <c r="R298" s="30" t="s">
        <v>81</v>
      </c>
      <c r="S298" s="30" t="s">
        <v>81</v>
      </c>
      <c r="T298" s="30" t="s">
        <v>81</v>
      </c>
      <c r="U298" s="30" t="s">
        <v>402</v>
      </c>
      <c r="V298" s="30" t="s">
        <v>68</v>
      </c>
      <c r="W298" s="30" t="s">
        <v>81</v>
      </c>
      <c r="X298" s="30" t="s">
        <v>402</v>
      </c>
      <c r="Y298" s="41" t="s">
        <v>402</v>
      </c>
      <c r="Z298" s="30" t="s">
        <v>68</v>
      </c>
      <c r="AA298" s="30" t="s">
        <v>68</v>
      </c>
      <c r="AB298" s="41" t="s">
        <v>1900</v>
      </c>
      <c r="AC298" s="30" t="s">
        <v>1900</v>
      </c>
      <c r="AD298" s="30" t="s">
        <v>1900</v>
      </c>
      <c r="AE298" s="41" t="s">
        <v>68</v>
      </c>
      <c r="AF298" s="30" t="s">
        <v>68</v>
      </c>
    </row>
    <row r="299" spans="1:32" ht="25.5" x14ac:dyDescent="0.2">
      <c r="A299" s="37" t="s">
        <v>1072</v>
      </c>
      <c r="B299" s="38">
        <v>8035</v>
      </c>
      <c r="C299" s="30">
        <v>6</v>
      </c>
      <c r="D299" s="30" t="s">
        <v>410</v>
      </c>
      <c r="E299" s="30" t="s">
        <v>407</v>
      </c>
      <c r="F299" s="31" t="s">
        <v>441</v>
      </c>
      <c r="G299" s="30" t="s">
        <v>28</v>
      </c>
      <c r="H299" s="30">
        <v>24</v>
      </c>
      <c r="I299" s="31" t="s">
        <v>1071</v>
      </c>
      <c r="J299" s="30">
        <v>75015</v>
      </c>
      <c r="K299" s="30" t="s">
        <v>29</v>
      </c>
      <c r="L299" s="31"/>
      <c r="M299" s="31"/>
      <c r="N299" s="31"/>
      <c r="O299" s="31"/>
      <c r="P299" s="31"/>
      <c r="Q299" s="30" t="s">
        <v>1895</v>
      </c>
      <c r="R299" s="30" t="s">
        <v>81</v>
      </c>
      <c r="S299" s="30" t="s">
        <v>81</v>
      </c>
      <c r="T299" s="30" t="s">
        <v>81</v>
      </c>
      <c r="U299" s="30" t="s">
        <v>402</v>
      </c>
      <c r="V299" s="30" t="s">
        <v>68</v>
      </c>
      <c r="W299" s="30" t="s">
        <v>81</v>
      </c>
      <c r="X299" s="30" t="s">
        <v>402</v>
      </c>
      <c r="Y299" s="41" t="s">
        <v>402</v>
      </c>
      <c r="Z299" s="30" t="s">
        <v>68</v>
      </c>
      <c r="AA299" s="30" t="s">
        <v>68</v>
      </c>
      <c r="AB299" s="41" t="s">
        <v>1900</v>
      </c>
      <c r="AC299" s="30" t="s">
        <v>1900</v>
      </c>
      <c r="AD299" s="30" t="s">
        <v>1900</v>
      </c>
      <c r="AE299" s="41" t="s">
        <v>68</v>
      </c>
      <c r="AF299" s="30" t="s">
        <v>68</v>
      </c>
    </row>
    <row r="300" spans="1:32" ht="25.5" x14ac:dyDescent="0.2">
      <c r="A300" s="37" t="s">
        <v>1073</v>
      </c>
      <c r="B300" s="38">
        <v>8035</v>
      </c>
      <c r="C300" s="30">
        <v>6</v>
      </c>
      <c r="D300" s="30" t="s">
        <v>410</v>
      </c>
      <c r="E300" s="30" t="s">
        <v>407</v>
      </c>
      <c r="F300" s="31" t="s">
        <v>441</v>
      </c>
      <c r="G300" s="30" t="s">
        <v>28</v>
      </c>
      <c r="H300" s="30">
        <v>25</v>
      </c>
      <c r="I300" s="31" t="s">
        <v>1069</v>
      </c>
      <c r="J300" s="30">
        <v>75015</v>
      </c>
      <c r="K300" s="30" t="s">
        <v>29</v>
      </c>
      <c r="L300" s="31"/>
      <c r="M300" s="31"/>
      <c r="N300" s="31"/>
      <c r="O300" s="31"/>
      <c r="P300" s="31"/>
      <c r="Q300" s="30" t="s">
        <v>1895</v>
      </c>
      <c r="R300" s="30" t="s">
        <v>81</v>
      </c>
      <c r="S300" s="30" t="s">
        <v>81</v>
      </c>
      <c r="T300" s="30" t="s">
        <v>81</v>
      </c>
      <c r="U300" s="30" t="s">
        <v>402</v>
      </c>
      <c r="V300" s="30" t="s">
        <v>68</v>
      </c>
      <c r="W300" s="30" t="s">
        <v>81</v>
      </c>
      <c r="X300" s="30" t="s">
        <v>402</v>
      </c>
      <c r="Y300" s="41" t="s">
        <v>402</v>
      </c>
      <c r="Z300" s="30" t="s">
        <v>68</v>
      </c>
      <c r="AA300" s="30" t="s">
        <v>68</v>
      </c>
      <c r="AB300" s="41" t="s">
        <v>1900</v>
      </c>
      <c r="AC300" s="30" t="s">
        <v>1900</v>
      </c>
      <c r="AD300" s="30" t="s">
        <v>1900</v>
      </c>
      <c r="AE300" s="41" t="s">
        <v>68</v>
      </c>
      <c r="AF300" s="30" t="s">
        <v>68</v>
      </c>
    </row>
    <row r="301" spans="1:32" ht="25.5" x14ac:dyDescent="0.2">
      <c r="A301" s="37" t="s">
        <v>712</v>
      </c>
      <c r="B301" s="38">
        <v>8036</v>
      </c>
      <c r="C301" s="30">
        <v>1</v>
      </c>
      <c r="D301" s="30" t="s">
        <v>406</v>
      </c>
      <c r="E301" s="30" t="s">
        <v>407</v>
      </c>
      <c r="F301" s="31" t="s">
        <v>442</v>
      </c>
      <c r="G301" s="30" t="s">
        <v>28</v>
      </c>
      <c r="H301" s="30">
        <v>4</v>
      </c>
      <c r="I301" s="31" t="s">
        <v>713</v>
      </c>
      <c r="J301" s="30">
        <v>75014</v>
      </c>
      <c r="K301" s="30" t="s">
        <v>29</v>
      </c>
      <c r="L301" s="31"/>
      <c r="M301" s="31"/>
      <c r="N301" s="31"/>
      <c r="O301" s="31"/>
      <c r="P301" s="31"/>
      <c r="Q301" s="30" t="s">
        <v>1895</v>
      </c>
      <c r="R301" s="30" t="s">
        <v>1899</v>
      </c>
      <c r="S301" s="30" t="s">
        <v>81</v>
      </c>
      <c r="T301" s="30" t="s">
        <v>81</v>
      </c>
      <c r="U301" s="30" t="s">
        <v>402</v>
      </c>
      <c r="V301" s="30" t="s">
        <v>68</v>
      </c>
      <c r="W301" s="30" t="s">
        <v>81</v>
      </c>
      <c r="X301" s="30" t="s">
        <v>402</v>
      </c>
      <c r="Y301" s="41" t="s">
        <v>402</v>
      </c>
      <c r="Z301" s="30" t="s">
        <v>1901</v>
      </c>
      <c r="AA301" s="30" t="s">
        <v>1900</v>
      </c>
      <c r="AB301" s="41" t="s">
        <v>1900</v>
      </c>
      <c r="AC301" s="30" t="s">
        <v>1900</v>
      </c>
      <c r="AD301" s="30" t="s">
        <v>1900</v>
      </c>
      <c r="AE301" s="41" t="s">
        <v>68</v>
      </c>
      <c r="AF301" s="30" t="s">
        <v>1900</v>
      </c>
    </row>
    <row r="302" spans="1:32" ht="25.5" x14ac:dyDescent="0.2">
      <c r="A302" s="37" t="s">
        <v>714</v>
      </c>
      <c r="B302" s="38">
        <v>8036</v>
      </c>
      <c r="C302" s="30">
        <v>1</v>
      </c>
      <c r="D302" s="30" t="s">
        <v>406</v>
      </c>
      <c r="E302" s="30" t="s">
        <v>407</v>
      </c>
      <c r="F302" s="31" t="s">
        <v>442</v>
      </c>
      <c r="G302" s="30" t="s">
        <v>28</v>
      </c>
      <c r="H302" s="30">
        <v>6</v>
      </c>
      <c r="I302" s="31" t="s">
        <v>715</v>
      </c>
      <c r="J302" s="30">
        <v>75014</v>
      </c>
      <c r="K302" s="30" t="s">
        <v>29</v>
      </c>
      <c r="L302" s="31"/>
      <c r="M302" s="31"/>
      <c r="N302" s="31"/>
      <c r="O302" s="31"/>
      <c r="P302" s="31"/>
      <c r="Q302" s="30" t="s">
        <v>1895</v>
      </c>
      <c r="R302" s="30" t="s">
        <v>1899</v>
      </c>
      <c r="S302" s="30" t="s">
        <v>81</v>
      </c>
      <c r="T302" s="30" t="s">
        <v>81</v>
      </c>
      <c r="U302" s="30" t="s">
        <v>402</v>
      </c>
      <c r="V302" s="30" t="s">
        <v>68</v>
      </c>
      <c r="W302" s="30" t="s">
        <v>81</v>
      </c>
      <c r="X302" s="30" t="s">
        <v>402</v>
      </c>
      <c r="Y302" s="41" t="s">
        <v>402</v>
      </c>
      <c r="Z302" s="30" t="s">
        <v>1901</v>
      </c>
      <c r="AA302" s="30" t="s">
        <v>1900</v>
      </c>
      <c r="AB302" s="41" t="s">
        <v>1900</v>
      </c>
      <c r="AC302" s="30" t="s">
        <v>1900</v>
      </c>
      <c r="AD302" s="30" t="s">
        <v>1900</v>
      </c>
      <c r="AE302" s="41" t="s">
        <v>68</v>
      </c>
      <c r="AF302" s="30" t="s">
        <v>1900</v>
      </c>
    </row>
    <row r="303" spans="1:32" ht="25.5" x14ac:dyDescent="0.2">
      <c r="A303" s="37" t="s">
        <v>716</v>
      </c>
      <c r="B303" s="38">
        <v>8036</v>
      </c>
      <c r="C303" s="30">
        <v>1</v>
      </c>
      <c r="D303" s="30" t="s">
        <v>406</v>
      </c>
      <c r="E303" s="30" t="s">
        <v>407</v>
      </c>
      <c r="F303" s="31" t="s">
        <v>442</v>
      </c>
      <c r="G303" s="30" t="s">
        <v>28</v>
      </c>
      <c r="H303" s="30">
        <v>8</v>
      </c>
      <c r="I303" s="31" t="s">
        <v>717</v>
      </c>
      <c r="J303" s="30">
        <v>75014</v>
      </c>
      <c r="K303" s="30" t="s">
        <v>29</v>
      </c>
      <c r="L303" s="31"/>
      <c r="M303" s="31"/>
      <c r="N303" s="31"/>
      <c r="O303" s="31"/>
      <c r="P303" s="31"/>
      <c r="Q303" s="30" t="s">
        <v>1895</v>
      </c>
      <c r="R303" s="30" t="s">
        <v>1899</v>
      </c>
      <c r="S303" s="30" t="s">
        <v>81</v>
      </c>
      <c r="T303" s="30" t="s">
        <v>81</v>
      </c>
      <c r="U303" s="30" t="s">
        <v>402</v>
      </c>
      <c r="V303" s="30" t="s">
        <v>68</v>
      </c>
      <c r="W303" s="30" t="s">
        <v>81</v>
      </c>
      <c r="X303" s="30" t="s">
        <v>402</v>
      </c>
      <c r="Y303" s="41" t="s">
        <v>402</v>
      </c>
      <c r="Z303" s="30" t="s">
        <v>1901</v>
      </c>
      <c r="AA303" s="30" t="s">
        <v>1900</v>
      </c>
      <c r="AB303" s="41" t="s">
        <v>1900</v>
      </c>
      <c r="AC303" s="30" t="s">
        <v>1900</v>
      </c>
      <c r="AD303" s="30" t="s">
        <v>1900</v>
      </c>
      <c r="AE303" s="41" t="s">
        <v>68</v>
      </c>
      <c r="AF303" s="30" t="s">
        <v>1900</v>
      </c>
    </row>
    <row r="304" spans="1:32" x14ac:dyDescent="0.2">
      <c r="A304" s="37" t="s">
        <v>907</v>
      </c>
      <c r="B304" s="38">
        <v>8037</v>
      </c>
      <c r="C304" s="30">
        <v>3</v>
      </c>
      <c r="D304" s="30" t="s">
        <v>405</v>
      </c>
      <c r="E304" s="30" t="s">
        <v>404</v>
      </c>
      <c r="F304" s="31" t="s">
        <v>45</v>
      </c>
      <c r="G304" s="30" t="s">
        <v>28</v>
      </c>
      <c r="H304" s="30">
        <v>11</v>
      </c>
      <c r="I304" s="31" t="s">
        <v>908</v>
      </c>
      <c r="J304" s="30">
        <v>75010</v>
      </c>
      <c r="K304" s="30" t="s">
        <v>29</v>
      </c>
      <c r="L304" s="33"/>
      <c r="M304" s="31"/>
      <c r="N304" s="31"/>
      <c r="O304" s="31"/>
      <c r="P304" s="31"/>
      <c r="Q304" s="30" t="s">
        <v>68</v>
      </c>
      <c r="R304" s="30" t="s">
        <v>68</v>
      </c>
      <c r="S304" s="30" t="s">
        <v>68</v>
      </c>
      <c r="T304" s="30" t="s">
        <v>68</v>
      </c>
      <c r="U304" s="30" t="s">
        <v>68</v>
      </c>
      <c r="V304" s="30" t="s">
        <v>68</v>
      </c>
      <c r="W304" s="30" t="s">
        <v>68</v>
      </c>
      <c r="X304" s="30" t="s">
        <v>68</v>
      </c>
      <c r="Y304" s="41" t="s">
        <v>68</v>
      </c>
      <c r="Z304" s="30" t="s">
        <v>68</v>
      </c>
      <c r="AA304" s="30" t="s">
        <v>68</v>
      </c>
      <c r="AB304" s="41" t="s">
        <v>68</v>
      </c>
      <c r="AC304" s="30" t="s">
        <v>68</v>
      </c>
      <c r="AD304" s="30" t="s">
        <v>68</v>
      </c>
      <c r="AE304" s="41" t="s">
        <v>68</v>
      </c>
      <c r="AF304" s="30" t="s">
        <v>68</v>
      </c>
    </row>
    <row r="305" spans="1:32" x14ac:dyDescent="0.2">
      <c r="A305" s="37" t="s">
        <v>909</v>
      </c>
      <c r="B305" s="38">
        <v>8037</v>
      </c>
      <c r="C305" s="30">
        <v>3</v>
      </c>
      <c r="D305" s="30" t="s">
        <v>405</v>
      </c>
      <c r="E305" s="30" t="s">
        <v>404</v>
      </c>
      <c r="F305" s="31" t="s">
        <v>45</v>
      </c>
      <c r="G305" s="30" t="s">
        <v>28</v>
      </c>
      <c r="H305" s="30">
        <v>12</v>
      </c>
      <c r="I305" s="31" t="s">
        <v>908</v>
      </c>
      <c r="J305" s="30">
        <v>75010</v>
      </c>
      <c r="K305" s="30" t="s">
        <v>29</v>
      </c>
      <c r="L305" s="33"/>
      <c r="M305" s="31"/>
      <c r="N305" s="31"/>
      <c r="O305" s="31"/>
      <c r="P305" s="31"/>
      <c r="Q305" s="30" t="s">
        <v>68</v>
      </c>
      <c r="R305" s="30" t="s">
        <v>68</v>
      </c>
      <c r="S305" s="30" t="s">
        <v>68</v>
      </c>
      <c r="T305" s="30" t="s">
        <v>68</v>
      </c>
      <c r="U305" s="30" t="s">
        <v>68</v>
      </c>
      <c r="V305" s="30" t="s">
        <v>68</v>
      </c>
      <c r="W305" s="30" t="s">
        <v>68</v>
      </c>
      <c r="X305" s="30" t="s">
        <v>68</v>
      </c>
      <c r="Y305" s="41" t="s">
        <v>68</v>
      </c>
      <c r="Z305" s="30" t="s">
        <v>68</v>
      </c>
      <c r="AA305" s="30" t="s">
        <v>68</v>
      </c>
      <c r="AB305" s="41" t="s">
        <v>68</v>
      </c>
      <c r="AC305" s="30" t="s">
        <v>68</v>
      </c>
      <c r="AD305" s="30" t="s">
        <v>68</v>
      </c>
      <c r="AE305" s="41" t="s">
        <v>68</v>
      </c>
      <c r="AF305" s="30" t="s">
        <v>68</v>
      </c>
    </row>
    <row r="306" spans="1:32" x14ac:dyDescent="0.2">
      <c r="A306" s="37" t="s">
        <v>1313</v>
      </c>
      <c r="B306" s="38">
        <v>8038</v>
      </c>
      <c r="C306" s="30">
        <v>8</v>
      </c>
      <c r="D306" s="30" t="s">
        <v>403</v>
      </c>
      <c r="E306" s="30" t="s">
        <v>404</v>
      </c>
      <c r="F306" s="31" t="s">
        <v>443</v>
      </c>
      <c r="G306" s="30" t="s">
        <v>28</v>
      </c>
      <c r="H306" s="30">
        <v>11</v>
      </c>
      <c r="I306" s="31" t="s">
        <v>1314</v>
      </c>
      <c r="J306" s="30">
        <v>75020</v>
      </c>
      <c r="K306" s="30" t="s">
        <v>29</v>
      </c>
      <c r="L306" s="31"/>
      <c r="M306" s="31"/>
      <c r="N306" s="31"/>
      <c r="O306" s="31"/>
      <c r="P306" s="31"/>
      <c r="Q306" s="30" t="s">
        <v>68</v>
      </c>
      <c r="R306" s="30" t="s">
        <v>68</v>
      </c>
      <c r="S306" s="30" t="s">
        <v>68</v>
      </c>
      <c r="T306" s="30" t="s">
        <v>68</v>
      </c>
      <c r="U306" s="30" t="s">
        <v>68</v>
      </c>
      <c r="V306" s="30" t="s">
        <v>68</v>
      </c>
      <c r="W306" s="30" t="s">
        <v>68</v>
      </c>
      <c r="X306" s="30" t="s">
        <v>68</v>
      </c>
      <c r="Y306" s="41" t="s">
        <v>68</v>
      </c>
      <c r="Z306" s="30" t="s">
        <v>68</v>
      </c>
      <c r="AA306" s="30" t="s">
        <v>68</v>
      </c>
      <c r="AB306" s="41" t="s">
        <v>68</v>
      </c>
      <c r="AC306" s="30" t="s">
        <v>68</v>
      </c>
      <c r="AD306" s="30" t="s">
        <v>68</v>
      </c>
      <c r="AE306" s="41" t="s">
        <v>68</v>
      </c>
      <c r="AF306" s="30" t="s">
        <v>68</v>
      </c>
    </row>
    <row r="307" spans="1:32" x14ac:dyDescent="0.2">
      <c r="A307" s="37" t="s">
        <v>1094</v>
      </c>
      <c r="B307" s="38">
        <v>8039</v>
      </c>
      <c r="C307" s="30">
        <v>7</v>
      </c>
      <c r="D307" s="30" t="s">
        <v>409</v>
      </c>
      <c r="E307" s="30" t="s">
        <v>404</v>
      </c>
      <c r="F307" s="31" t="s">
        <v>444</v>
      </c>
      <c r="G307" s="30" t="s">
        <v>28</v>
      </c>
      <c r="H307" s="30">
        <v>11</v>
      </c>
      <c r="I307" s="31" t="s">
        <v>1095</v>
      </c>
      <c r="J307" s="30">
        <v>75017</v>
      </c>
      <c r="K307" s="30" t="s">
        <v>29</v>
      </c>
      <c r="L307" s="31"/>
      <c r="M307" s="31"/>
      <c r="N307" s="31"/>
      <c r="O307" s="31"/>
      <c r="P307" s="31"/>
      <c r="Q307" s="30" t="s">
        <v>68</v>
      </c>
      <c r="R307" s="30" t="s">
        <v>68</v>
      </c>
      <c r="S307" s="30" t="s">
        <v>68</v>
      </c>
      <c r="T307" s="30" t="s">
        <v>68</v>
      </c>
      <c r="U307" s="30" t="s">
        <v>68</v>
      </c>
      <c r="V307" s="30" t="s">
        <v>68</v>
      </c>
      <c r="W307" s="30" t="s">
        <v>68</v>
      </c>
      <c r="X307" s="30" t="s">
        <v>68</v>
      </c>
      <c r="Y307" s="41" t="s">
        <v>68</v>
      </c>
      <c r="Z307" s="30" t="s">
        <v>68</v>
      </c>
      <c r="AA307" s="30" t="s">
        <v>68</v>
      </c>
      <c r="AB307" s="41" t="s">
        <v>68</v>
      </c>
      <c r="AC307" s="30" t="s">
        <v>68</v>
      </c>
      <c r="AD307" s="30" t="s">
        <v>68</v>
      </c>
      <c r="AE307" s="41" t="s">
        <v>68</v>
      </c>
      <c r="AF307" s="30" t="s">
        <v>68</v>
      </c>
    </row>
    <row r="308" spans="1:32" ht="25.5" x14ac:dyDescent="0.2">
      <c r="A308" s="37" t="s">
        <v>1096</v>
      </c>
      <c r="B308" s="38">
        <v>8040</v>
      </c>
      <c r="C308" s="30">
        <v>7</v>
      </c>
      <c r="D308" s="30" t="s">
        <v>409</v>
      </c>
      <c r="E308" s="30" t="s">
        <v>404</v>
      </c>
      <c r="F308" s="31" t="s">
        <v>445</v>
      </c>
      <c r="G308" s="30" t="s">
        <v>28</v>
      </c>
      <c r="H308" s="30">
        <v>11</v>
      </c>
      <c r="I308" s="31" t="s">
        <v>1097</v>
      </c>
      <c r="J308" s="30">
        <v>75018</v>
      </c>
      <c r="K308" s="30" t="s">
        <v>29</v>
      </c>
      <c r="L308" s="31"/>
      <c r="M308" s="31"/>
      <c r="N308" s="31"/>
      <c r="O308" s="31"/>
      <c r="P308" s="31"/>
      <c r="Q308" s="30" t="s">
        <v>68</v>
      </c>
      <c r="R308" s="30" t="s">
        <v>68</v>
      </c>
      <c r="S308" s="30" t="s">
        <v>68</v>
      </c>
      <c r="T308" s="30" t="s">
        <v>68</v>
      </c>
      <c r="U308" s="30" t="s">
        <v>68</v>
      </c>
      <c r="V308" s="30" t="s">
        <v>68</v>
      </c>
      <c r="W308" s="30" t="s">
        <v>68</v>
      </c>
      <c r="X308" s="30" t="s">
        <v>68</v>
      </c>
      <c r="Y308" s="41" t="s">
        <v>68</v>
      </c>
      <c r="Z308" s="30" t="s">
        <v>68</v>
      </c>
      <c r="AA308" s="30" t="s">
        <v>68</v>
      </c>
      <c r="AB308" s="41" t="s">
        <v>68</v>
      </c>
      <c r="AC308" s="30" t="s">
        <v>68</v>
      </c>
      <c r="AD308" s="30" t="s">
        <v>1902</v>
      </c>
      <c r="AE308" s="41" t="s">
        <v>68</v>
      </c>
      <c r="AF308" s="30" t="s">
        <v>68</v>
      </c>
    </row>
    <row r="309" spans="1:32" ht="25.5" x14ac:dyDescent="0.2">
      <c r="A309" s="37" t="s">
        <v>1098</v>
      </c>
      <c r="B309" s="38">
        <v>8040</v>
      </c>
      <c r="C309" s="30">
        <v>7</v>
      </c>
      <c r="D309" s="30" t="s">
        <v>409</v>
      </c>
      <c r="E309" s="30" t="s">
        <v>404</v>
      </c>
      <c r="F309" s="31" t="s">
        <v>445</v>
      </c>
      <c r="G309" s="30" t="s">
        <v>28</v>
      </c>
      <c r="H309" s="30">
        <v>12</v>
      </c>
      <c r="I309" s="31" t="s">
        <v>50</v>
      </c>
      <c r="J309" s="30">
        <v>75018</v>
      </c>
      <c r="K309" s="30" t="s">
        <v>29</v>
      </c>
      <c r="L309" s="31"/>
      <c r="M309" s="31"/>
      <c r="N309" s="31"/>
      <c r="O309" s="31"/>
      <c r="P309" s="31"/>
      <c r="Q309" s="30" t="s">
        <v>68</v>
      </c>
      <c r="R309" s="30" t="s">
        <v>68</v>
      </c>
      <c r="S309" s="30" t="s">
        <v>68</v>
      </c>
      <c r="T309" s="30" t="s">
        <v>68</v>
      </c>
      <c r="U309" s="30" t="s">
        <v>68</v>
      </c>
      <c r="V309" s="30" t="s">
        <v>68</v>
      </c>
      <c r="W309" s="30" t="s">
        <v>68</v>
      </c>
      <c r="X309" s="30" t="s">
        <v>68</v>
      </c>
      <c r="Y309" s="41" t="s">
        <v>68</v>
      </c>
      <c r="Z309" s="30" t="s">
        <v>68</v>
      </c>
      <c r="AA309" s="30" t="s">
        <v>68</v>
      </c>
      <c r="AB309" s="41" t="s">
        <v>68</v>
      </c>
      <c r="AC309" s="30" t="s">
        <v>68</v>
      </c>
      <c r="AD309" s="30" t="s">
        <v>1902</v>
      </c>
      <c r="AE309" s="41" t="s">
        <v>68</v>
      </c>
      <c r="AF309" s="30" t="s">
        <v>68</v>
      </c>
    </row>
    <row r="310" spans="1:32" ht="25.5" x14ac:dyDescent="0.2">
      <c r="A310" s="37" t="s">
        <v>1099</v>
      </c>
      <c r="B310" s="38">
        <v>8040</v>
      </c>
      <c r="C310" s="30">
        <v>7</v>
      </c>
      <c r="D310" s="30" t="s">
        <v>409</v>
      </c>
      <c r="E310" s="30" t="s">
        <v>404</v>
      </c>
      <c r="F310" s="31" t="s">
        <v>445</v>
      </c>
      <c r="G310" s="30" t="s">
        <v>28</v>
      </c>
      <c r="H310" s="30">
        <v>21</v>
      </c>
      <c r="I310" s="31" t="s">
        <v>1100</v>
      </c>
      <c r="J310" s="30">
        <v>75018</v>
      </c>
      <c r="K310" s="30" t="s">
        <v>29</v>
      </c>
      <c r="L310" s="31"/>
      <c r="M310" s="31"/>
      <c r="N310" s="31"/>
      <c r="O310" s="31"/>
      <c r="P310" s="31"/>
      <c r="Q310" s="30" t="s">
        <v>68</v>
      </c>
      <c r="R310" s="30" t="s">
        <v>68</v>
      </c>
      <c r="S310" s="30" t="s">
        <v>68</v>
      </c>
      <c r="T310" s="30" t="s">
        <v>68</v>
      </c>
      <c r="U310" s="30" t="s">
        <v>68</v>
      </c>
      <c r="V310" s="30" t="s">
        <v>68</v>
      </c>
      <c r="W310" s="30" t="s">
        <v>68</v>
      </c>
      <c r="X310" s="30" t="s">
        <v>68</v>
      </c>
      <c r="Y310" s="41" t="s">
        <v>68</v>
      </c>
      <c r="Z310" s="30" t="s">
        <v>68</v>
      </c>
      <c r="AA310" s="30" t="s">
        <v>68</v>
      </c>
      <c r="AB310" s="41" t="s">
        <v>68</v>
      </c>
      <c r="AC310" s="30" t="s">
        <v>68</v>
      </c>
      <c r="AD310" s="30" t="s">
        <v>1902</v>
      </c>
      <c r="AE310" s="41" t="s">
        <v>68</v>
      </c>
      <c r="AF310" s="30" t="s">
        <v>68</v>
      </c>
    </row>
    <row r="311" spans="1:32" ht="25.5" x14ac:dyDescent="0.2">
      <c r="A311" s="37" t="s">
        <v>1101</v>
      </c>
      <c r="B311" s="38">
        <v>8040</v>
      </c>
      <c r="C311" s="30">
        <v>7</v>
      </c>
      <c r="D311" s="30" t="s">
        <v>409</v>
      </c>
      <c r="E311" s="30" t="s">
        <v>404</v>
      </c>
      <c r="F311" s="31" t="s">
        <v>445</v>
      </c>
      <c r="G311" s="30" t="s">
        <v>28</v>
      </c>
      <c r="H311" s="30">
        <v>22</v>
      </c>
      <c r="I311" s="31" t="s">
        <v>1102</v>
      </c>
      <c r="J311" s="30">
        <v>75018</v>
      </c>
      <c r="K311" s="30" t="s">
        <v>29</v>
      </c>
      <c r="L311" s="31"/>
      <c r="M311" s="31"/>
      <c r="N311" s="31"/>
      <c r="O311" s="31"/>
      <c r="P311" s="31"/>
      <c r="Q311" s="30" t="s">
        <v>68</v>
      </c>
      <c r="R311" s="30" t="s">
        <v>68</v>
      </c>
      <c r="S311" s="30" t="s">
        <v>68</v>
      </c>
      <c r="T311" s="30" t="s">
        <v>68</v>
      </c>
      <c r="U311" s="30" t="s">
        <v>68</v>
      </c>
      <c r="V311" s="30" t="s">
        <v>68</v>
      </c>
      <c r="W311" s="30" t="s">
        <v>68</v>
      </c>
      <c r="X311" s="30" t="s">
        <v>68</v>
      </c>
      <c r="Y311" s="41" t="s">
        <v>68</v>
      </c>
      <c r="Z311" s="30" t="s">
        <v>68</v>
      </c>
      <c r="AA311" s="30" t="s">
        <v>68</v>
      </c>
      <c r="AB311" s="41" t="s">
        <v>68</v>
      </c>
      <c r="AC311" s="30" t="s">
        <v>68</v>
      </c>
      <c r="AD311" s="30" t="s">
        <v>1902</v>
      </c>
      <c r="AE311" s="41" t="s">
        <v>68</v>
      </c>
      <c r="AF311" s="30" t="s">
        <v>68</v>
      </c>
    </row>
    <row r="312" spans="1:32" ht="25.5" x14ac:dyDescent="0.2">
      <c r="A312" s="37" t="s">
        <v>1103</v>
      </c>
      <c r="B312" s="38">
        <v>8040</v>
      </c>
      <c r="C312" s="30">
        <v>7</v>
      </c>
      <c r="D312" s="30" t="s">
        <v>409</v>
      </c>
      <c r="E312" s="30" t="s">
        <v>404</v>
      </c>
      <c r="F312" s="31" t="s">
        <v>445</v>
      </c>
      <c r="G312" s="30" t="s">
        <v>28</v>
      </c>
      <c r="H312" s="30">
        <v>31</v>
      </c>
      <c r="I312" s="31" t="s">
        <v>1104</v>
      </c>
      <c r="J312" s="30">
        <v>75018</v>
      </c>
      <c r="K312" s="30" t="s">
        <v>29</v>
      </c>
      <c r="L312" s="31"/>
      <c r="M312" s="31"/>
      <c r="N312" s="31"/>
      <c r="O312" s="31"/>
      <c r="P312" s="31"/>
      <c r="Q312" s="30" t="s">
        <v>68</v>
      </c>
      <c r="R312" s="30" t="s">
        <v>68</v>
      </c>
      <c r="S312" s="30" t="s">
        <v>68</v>
      </c>
      <c r="T312" s="30" t="s">
        <v>68</v>
      </c>
      <c r="U312" s="30" t="s">
        <v>68</v>
      </c>
      <c r="V312" s="30" t="s">
        <v>68</v>
      </c>
      <c r="W312" s="30" t="s">
        <v>68</v>
      </c>
      <c r="X312" s="30" t="s">
        <v>68</v>
      </c>
      <c r="Y312" s="41" t="s">
        <v>68</v>
      </c>
      <c r="Z312" s="30" t="s">
        <v>68</v>
      </c>
      <c r="AA312" s="30" t="s">
        <v>68</v>
      </c>
      <c r="AB312" s="41" t="s">
        <v>68</v>
      </c>
      <c r="AC312" s="30" t="s">
        <v>68</v>
      </c>
      <c r="AD312" s="30" t="s">
        <v>1902</v>
      </c>
      <c r="AE312" s="41" t="s">
        <v>68</v>
      </c>
      <c r="AF312" s="30" t="s">
        <v>68</v>
      </c>
    </row>
    <row r="313" spans="1:32" x14ac:dyDescent="0.2">
      <c r="A313" s="37" t="s">
        <v>1074</v>
      </c>
      <c r="B313" s="38">
        <v>8041</v>
      </c>
      <c r="C313" s="30">
        <v>6</v>
      </c>
      <c r="D313" s="30" t="s">
        <v>410</v>
      </c>
      <c r="E313" s="30" t="s">
        <v>407</v>
      </c>
      <c r="F313" s="31" t="s">
        <v>446</v>
      </c>
      <c r="G313" s="30" t="s">
        <v>28</v>
      </c>
      <c r="H313" s="30">
        <v>1</v>
      </c>
      <c r="I313" s="31" t="s">
        <v>1075</v>
      </c>
      <c r="J313" s="30">
        <v>75015</v>
      </c>
      <c r="K313" s="30" t="s">
        <v>29</v>
      </c>
      <c r="L313" s="31"/>
      <c r="M313" s="31"/>
      <c r="N313" s="31"/>
      <c r="O313" s="31"/>
      <c r="P313" s="31"/>
      <c r="Q313" s="30" t="s">
        <v>68</v>
      </c>
      <c r="R313" s="30" t="s">
        <v>68</v>
      </c>
      <c r="S313" s="30" t="s">
        <v>68</v>
      </c>
      <c r="T313" s="30" t="s">
        <v>68</v>
      </c>
      <c r="U313" s="30" t="s">
        <v>68</v>
      </c>
      <c r="V313" s="30" t="s">
        <v>68</v>
      </c>
      <c r="W313" s="30" t="s">
        <v>68</v>
      </c>
      <c r="X313" s="30" t="s">
        <v>68</v>
      </c>
      <c r="Y313" s="41" t="s">
        <v>68</v>
      </c>
      <c r="Z313" s="30" t="s">
        <v>68</v>
      </c>
      <c r="AA313" s="30" t="s">
        <v>68</v>
      </c>
      <c r="AB313" s="41" t="s">
        <v>68</v>
      </c>
      <c r="AC313" s="30" t="s">
        <v>68</v>
      </c>
      <c r="AD313" s="30" t="s">
        <v>68</v>
      </c>
      <c r="AE313" s="41" t="s">
        <v>68</v>
      </c>
      <c r="AF313" s="30" t="s">
        <v>68</v>
      </c>
    </row>
    <row r="314" spans="1:32" x14ac:dyDescent="0.2">
      <c r="A314" s="37" t="s">
        <v>1076</v>
      </c>
      <c r="B314" s="38">
        <v>8042</v>
      </c>
      <c r="C314" s="30">
        <v>6</v>
      </c>
      <c r="D314" s="30" t="s">
        <v>410</v>
      </c>
      <c r="E314" s="30" t="s">
        <v>407</v>
      </c>
      <c r="F314" s="31" t="s">
        <v>447</v>
      </c>
      <c r="G314" s="30" t="s">
        <v>28</v>
      </c>
      <c r="H314" s="30">
        <v>13</v>
      </c>
      <c r="I314" s="31" t="s">
        <v>1077</v>
      </c>
      <c r="J314" s="30">
        <v>75015</v>
      </c>
      <c r="K314" s="30" t="s">
        <v>29</v>
      </c>
      <c r="L314" s="31"/>
      <c r="M314" s="31"/>
      <c r="N314" s="31"/>
      <c r="O314" s="31"/>
      <c r="P314" s="31"/>
      <c r="Q314" s="30" t="s">
        <v>68</v>
      </c>
      <c r="R314" s="30" t="s">
        <v>68</v>
      </c>
      <c r="S314" s="30" t="s">
        <v>68</v>
      </c>
      <c r="T314" s="30" t="s">
        <v>68</v>
      </c>
      <c r="U314" s="30" t="s">
        <v>68</v>
      </c>
      <c r="V314" s="30" t="s">
        <v>68</v>
      </c>
      <c r="W314" s="30" t="s">
        <v>68</v>
      </c>
      <c r="X314" s="30" t="s">
        <v>68</v>
      </c>
      <c r="Y314" s="41" t="s">
        <v>68</v>
      </c>
      <c r="Z314" s="30" t="s">
        <v>68</v>
      </c>
      <c r="AA314" s="30" t="s">
        <v>68</v>
      </c>
      <c r="AB314" s="41" t="s">
        <v>68</v>
      </c>
      <c r="AC314" s="30" t="s">
        <v>68</v>
      </c>
      <c r="AD314" s="30" t="s">
        <v>68</v>
      </c>
      <c r="AE314" s="41" t="s">
        <v>68</v>
      </c>
      <c r="AF314" s="30" t="s">
        <v>68</v>
      </c>
    </row>
    <row r="315" spans="1:32" ht="25.5" x14ac:dyDescent="0.2">
      <c r="A315" s="37" t="s">
        <v>1105</v>
      </c>
      <c r="B315" s="38">
        <v>8043</v>
      </c>
      <c r="C315" s="30">
        <v>7</v>
      </c>
      <c r="D315" s="30" t="s">
        <v>409</v>
      </c>
      <c r="E315" s="30" t="s">
        <v>404</v>
      </c>
      <c r="F315" s="31" t="s">
        <v>448</v>
      </c>
      <c r="G315" s="30" t="s">
        <v>28</v>
      </c>
      <c r="H315" s="30">
        <v>11</v>
      </c>
      <c r="I315" s="31" t="s">
        <v>1106</v>
      </c>
      <c r="J315" s="30">
        <v>75018</v>
      </c>
      <c r="K315" s="30" t="s">
        <v>29</v>
      </c>
      <c r="L315" s="31"/>
      <c r="M315" s="31"/>
      <c r="N315" s="31"/>
      <c r="O315" s="31"/>
      <c r="P315" s="31"/>
      <c r="Q315" s="30" t="s">
        <v>68</v>
      </c>
      <c r="R315" s="30" t="s">
        <v>68</v>
      </c>
      <c r="S315" s="30" t="s">
        <v>68</v>
      </c>
      <c r="T315" s="30" t="s">
        <v>68</v>
      </c>
      <c r="U315" s="30" t="s">
        <v>68</v>
      </c>
      <c r="V315" s="30" t="s">
        <v>68</v>
      </c>
      <c r="W315" s="30" t="s">
        <v>68</v>
      </c>
      <c r="X315" s="30" t="s">
        <v>68</v>
      </c>
      <c r="Y315" s="41" t="s">
        <v>68</v>
      </c>
      <c r="Z315" s="30" t="s">
        <v>68</v>
      </c>
      <c r="AA315" s="30" t="s">
        <v>68</v>
      </c>
      <c r="AB315" s="41" t="s">
        <v>68</v>
      </c>
      <c r="AC315" s="30" t="s">
        <v>68</v>
      </c>
      <c r="AD315" s="30" t="s">
        <v>1902</v>
      </c>
      <c r="AE315" s="41" t="s">
        <v>68</v>
      </c>
      <c r="AF315" s="30" t="s">
        <v>68</v>
      </c>
    </row>
    <row r="316" spans="1:32" ht="25.5" x14ac:dyDescent="0.2">
      <c r="A316" s="37" t="s">
        <v>1107</v>
      </c>
      <c r="B316" s="38">
        <v>8043</v>
      </c>
      <c r="C316" s="30">
        <v>7</v>
      </c>
      <c r="D316" s="30" t="s">
        <v>409</v>
      </c>
      <c r="E316" s="30" t="s">
        <v>404</v>
      </c>
      <c r="F316" s="31" t="s">
        <v>448</v>
      </c>
      <c r="G316" s="30" t="s">
        <v>28</v>
      </c>
      <c r="H316" s="30">
        <v>12</v>
      </c>
      <c r="I316" s="31" t="s">
        <v>1108</v>
      </c>
      <c r="J316" s="30">
        <v>75018</v>
      </c>
      <c r="K316" s="30" t="s">
        <v>29</v>
      </c>
      <c r="L316" s="31"/>
      <c r="M316" s="31"/>
      <c r="N316" s="31"/>
      <c r="O316" s="31"/>
      <c r="P316" s="31"/>
      <c r="Q316" s="30" t="s">
        <v>68</v>
      </c>
      <c r="R316" s="30" t="s">
        <v>68</v>
      </c>
      <c r="S316" s="30" t="s">
        <v>68</v>
      </c>
      <c r="T316" s="30" t="s">
        <v>68</v>
      </c>
      <c r="U316" s="30" t="s">
        <v>68</v>
      </c>
      <c r="V316" s="30" t="s">
        <v>68</v>
      </c>
      <c r="W316" s="30" t="s">
        <v>68</v>
      </c>
      <c r="X316" s="30" t="s">
        <v>68</v>
      </c>
      <c r="Y316" s="41" t="s">
        <v>68</v>
      </c>
      <c r="Z316" s="30" t="s">
        <v>68</v>
      </c>
      <c r="AA316" s="30" t="s">
        <v>68</v>
      </c>
      <c r="AB316" s="41" t="s">
        <v>68</v>
      </c>
      <c r="AC316" s="30" t="s">
        <v>68</v>
      </c>
      <c r="AD316" s="30" t="s">
        <v>1902</v>
      </c>
      <c r="AE316" s="41" t="s">
        <v>68</v>
      </c>
      <c r="AF316" s="30" t="s">
        <v>68</v>
      </c>
    </row>
    <row r="317" spans="1:32" ht="25.5" x14ac:dyDescent="0.2">
      <c r="A317" s="37" t="s">
        <v>1109</v>
      </c>
      <c r="B317" s="38">
        <v>8043</v>
      </c>
      <c r="C317" s="30">
        <v>7</v>
      </c>
      <c r="D317" s="30" t="s">
        <v>409</v>
      </c>
      <c r="E317" s="30" t="s">
        <v>404</v>
      </c>
      <c r="F317" s="31" t="s">
        <v>448</v>
      </c>
      <c r="G317" s="30" t="s">
        <v>28</v>
      </c>
      <c r="H317" s="30">
        <v>21</v>
      </c>
      <c r="I317" s="31" t="s">
        <v>1110</v>
      </c>
      <c r="J317" s="30">
        <v>75018</v>
      </c>
      <c r="K317" s="30" t="s">
        <v>29</v>
      </c>
      <c r="L317" s="31"/>
      <c r="M317" s="31"/>
      <c r="N317" s="31"/>
      <c r="O317" s="31"/>
      <c r="P317" s="31"/>
      <c r="Q317" s="30" t="s">
        <v>68</v>
      </c>
      <c r="R317" s="30" t="s">
        <v>68</v>
      </c>
      <c r="S317" s="30" t="s">
        <v>68</v>
      </c>
      <c r="T317" s="30" t="s">
        <v>68</v>
      </c>
      <c r="U317" s="30" t="s">
        <v>68</v>
      </c>
      <c r="V317" s="30" t="s">
        <v>68</v>
      </c>
      <c r="W317" s="30" t="s">
        <v>68</v>
      </c>
      <c r="X317" s="30" t="s">
        <v>68</v>
      </c>
      <c r="Y317" s="41" t="s">
        <v>68</v>
      </c>
      <c r="Z317" s="30" t="s">
        <v>68</v>
      </c>
      <c r="AA317" s="30" t="s">
        <v>68</v>
      </c>
      <c r="AB317" s="41" t="s">
        <v>68</v>
      </c>
      <c r="AC317" s="30" t="s">
        <v>68</v>
      </c>
      <c r="AD317" s="30" t="s">
        <v>1902</v>
      </c>
      <c r="AE317" s="41" t="s">
        <v>68</v>
      </c>
      <c r="AF317" s="30" t="s">
        <v>68</v>
      </c>
    </row>
    <row r="318" spans="1:32" x14ac:dyDescent="0.2">
      <c r="A318" s="37" t="s">
        <v>1111</v>
      </c>
      <c r="B318" s="38">
        <v>8044</v>
      </c>
      <c r="C318" s="30">
        <v>7</v>
      </c>
      <c r="D318" s="30" t="s">
        <v>409</v>
      </c>
      <c r="E318" s="30" t="s">
        <v>404</v>
      </c>
      <c r="F318" s="31" t="s">
        <v>449</v>
      </c>
      <c r="G318" s="30" t="s">
        <v>28</v>
      </c>
      <c r="H318" s="30">
        <v>1</v>
      </c>
      <c r="I318" s="31" t="s">
        <v>449</v>
      </c>
      <c r="J318" s="30">
        <v>75018</v>
      </c>
      <c r="K318" s="30" t="s">
        <v>29</v>
      </c>
      <c r="L318" s="31"/>
      <c r="M318" s="31"/>
      <c r="N318" s="31"/>
      <c r="O318" s="31"/>
      <c r="P318" s="31"/>
      <c r="Q318" s="30" t="s">
        <v>68</v>
      </c>
      <c r="R318" s="30" t="s">
        <v>68</v>
      </c>
      <c r="S318" s="30" t="s">
        <v>68</v>
      </c>
      <c r="T318" s="30" t="s">
        <v>68</v>
      </c>
      <c r="U318" s="30" t="s">
        <v>68</v>
      </c>
      <c r="V318" s="30" t="s">
        <v>68</v>
      </c>
      <c r="W318" s="30" t="s">
        <v>68</v>
      </c>
      <c r="X318" s="30" t="s">
        <v>68</v>
      </c>
      <c r="Y318" s="41" t="s">
        <v>68</v>
      </c>
      <c r="Z318" s="30" t="s">
        <v>68</v>
      </c>
      <c r="AA318" s="30" t="s">
        <v>68</v>
      </c>
      <c r="AB318" s="41" t="s">
        <v>68</v>
      </c>
      <c r="AC318" s="30" t="s">
        <v>68</v>
      </c>
      <c r="AD318" s="30" t="s">
        <v>68</v>
      </c>
      <c r="AE318" s="41" t="s">
        <v>68</v>
      </c>
      <c r="AF318" s="30" t="s">
        <v>68</v>
      </c>
    </row>
    <row r="319" spans="1:32" x14ac:dyDescent="0.2">
      <c r="A319" s="37" t="s">
        <v>768</v>
      </c>
      <c r="B319" s="38">
        <v>8045</v>
      </c>
      <c r="C319" s="30">
        <v>2</v>
      </c>
      <c r="D319" s="30" t="s">
        <v>411</v>
      </c>
      <c r="E319" s="30" t="s">
        <v>404</v>
      </c>
      <c r="F319" s="31" t="s">
        <v>450</v>
      </c>
      <c r="G319" s="30" t="s">
        <v>28</v>
      </c>
      <c r="H319" s="30">
        <v>1</v>
      </c>
      <c r="I319" s="31" t="s">
        <v>769</v>
      </c>
      <c r="J319" s="30">
        <v>75019</v>
      </c>
      <c r="K319" s="30" t="s">
        <v>29</v>
      </c>
      <c r="L319" s="31"/>
      <c r="M319" s="31"/>
      <c r="N319" s="31"/>
      <c r="O319" s="31"/>
      <c r="P319" s="31"/>
      <c r="Q319" s="30" t="s">
        <v>1895</v>
      </c>
      <c r="R319" s="30" t="s">
        <v>81</v>
      </c>
      <c r="S319" s="30" t="s">
        <v>81</v>
      </c>
      <c r="T319" s="30" t="s">
        <v>81</v>
      </c>
      <c r="U319" s="30" t="s">
        <v>85</v>
      </c>
      <c r="V319" s="30" t="s">
        <v>68</v>
      </c>
      <c r="W319" s="30" t="s">
        <v>160</v>
      </c>
      <c r="X319" s="30" t="s">
        <v>1900</v>
      </c>
      <c r="Y319" s="41" t="s">
        <v>68</v>
      </c>
      <c r="Z319" s="30" t="s">
        <v>68</v>
      </c>
      <c r="AA319" s="30" t="s">
        <v>68</v>
      </c>
      <c r="AB319" s="41" t="s">
        <v>1900</v>
      </c>
      <c r="AC319" s="30" t="s">
        <v>1900</v>
      </c>
      <c r="AD319" s="30" t="s">
        <v>1900</v>
      </c>
      <c r="AE319" s="41" t="s">
        <v>68</v>
      </c>
      <c r="AF319" s="30" t="s">
        <v>68</v>
      </c>
    </row>
    <row r="320" spans="1:32" x14ac:dyDescent="0.2">
      <c r="A320" s="37" t="s">
        <v>770</v>
      </c>
      <c r="B320" s="38">
        <v>8045</v>
      </c>
      <c r="C320" s="30">
        <v>2</v>
      </c>
      <c r="D320" s="30" t="s">
        <v>411</v>
      </c>
      <c r="E320" s="30" t="s">
        <v>404</v>
      </c>
      <c r="F320" s="31" t="s">
        <v>450</v>
      </c>
      <c r="G320" s="30" t="s">
        <v>28</v>
      </c>
      <c r="H320" s="30">
        <v>2</v>
      </c>
      <c r="I320" s="31" t="s">
        <v>769</v>
      </c>
      <c r="J320" s="30">
        <v>75019</v>
      </c>
      <c r="K320" s="30" t="s">
        <v>29</v>
      </c>
      <c r="L320" s="31"/>
      <c r="M320" s="31"/>
      <c r="N320" s="31"/>
      <c r="O320" s="31"/>
      <c r="P320" s="31"/>
      <c r="Q320" s="30" t="s">
        <v>1895</v>
      </c>
      <c r="R320" s="30" t="s">
        <v>81</v>
      </c>
      <c r="S320" s="30" t="s">
        <v>81</v>
      </c>
      <c r="T320" s="30" t="s">
        <v>81</v>
      </c>
      <c r="U320" s="30" t="s">
        <v>85</v>
      </c>
      <c r="V320" s="30" t="s">
        <v>68</v>
      </c>
      <c r="W320" s="30" t="s">
        <v>160</v>
      </c>
      <c r="X320" s="30" t="s">
        <v>1900</v>
      </c>
      <c r="Y320" s="41" t="s">
        <v>68</v>
      </c>
      <c r="Z320" s="30" t="s">
        <v>68</v>
      </c>
      <c r="AA320" s="30" t="s">
        <v>68</v>
      </c>
      <c r="AB320" s="41" t="s">
        <v>1900</v>
      </c>
      <c r="AC320" s="30" t="s">
        <v>1900</v>
      </c>
      <c r="AD320" s="30" t="s">
        <v>1900</v>
      </c>
      <c r="AE320" s="41" t="s">
        <v>68</v>
      </c>
      <c r="AF320" s="30" t="s">
        <v>68</v>
      </c>
    </row>
    <row r="321" spans="1:32" x14ac:dyDescent="0.2">
      <c r="A321" s="37" t="s">
        <v>771</v>
      </c>
      <c r="B321" s="38">
        <v>8045</v>
      </c>
      <c r="C321" s="30">
        <v>2</v>
      </c>
      <c r="D321" s="30" t="s">
        <v>411</v>
      </c>
      <c r="E321" s="30" t="s">
        <v>404</v>
      </c>
      <c r="F321" s="31" t="s">
        <v>450</v>
      </c>
      <c r="G321" s="30" t="s">
        <v>28</v>
      </c>
      <c r="H321" s="30">
        <v>3</v>
      </c>
      <c r="I321" s="31" t="s">
        <v>772</v>
      </c>
      <c r="J321" s="30">
        <v>75019</v>
      </c>
      <c r="K321" s="30" t="s">
        <v>29</v>
      </c>
      <c r="L321" s="31"/>
      <c r="M321" s="31"/>
      <c r="N321" s="31"/>
      <c r="O321" s="31"/>
      <c r="P321" s="31"/>
      <c r="Q321" s="30" t="s">
        <v>1895</v>
      </c>
      <c r="R321" s="30" t="s">
        <v>81</v>
      </c>
      <c r="S321" s="30" t="s">
        <v>81</v>
      </c>
      <c r="T321" s="30" t="s">
        <v>81</v>
      </c>
      <c r="U321" s="30" t="s">
        <v>85</v>
      </c>
      <c r="V321" s="30" t="s">
        <v>68</v>
      </c>
      <c r="W321" s="30" t="s">
        <v>160</v>
      </c>
      <c r="X321" s="30" t="s">
        <v>1900</v>
      </c>
      <c r="Y321" s="41" t="s">
        <v>68</v>
      </c>
      <c r="Z321" s="30" t="s">
        <v>68</v>
      </c>
      <c r="AA321" s="30" t="s">
        <v>68</v>
      </c>
      <c r="AB321" s="41" t="s">
        <v>1900</v>
      </c>
      <c r="AC321" s="30" t="s">
        <v>1900</v>
      </c>
      <c r="AD321" s="30" t="s">
        <v>1900</v>
      </c>
      <c r="AE321" s="41" t="s">
        <v>68</v>
      </c>
      <c r="AF321" s="30" t="s">
        <v>68</v>
      </c>
    </row>
    <row r="322" spans="1:32" x14ac:dyDescent="0.2">
      <c r="A322" s="37" t="s">
        <v>773</v>
      </c>
      <c r="B322" s="38">
        <v>8045</v>
      </c>
      <c r="C322" s="30">
        <v>2</v>
      </c>
      <c r="D322" s="30" t="s">
        <v>411</v>
      </c>
      <c r="E322" s="30" t="s">
        <v>404</v>
      </c>
      <c r="F322" s="31" t="s">
        <v>450</v>
      </c>
      <c r="G322" s="30" t="s">
        <v>28</v>
      </c>
      <c r="H322" s="30">
        <v>4</v>
      </c>
      <c r="I322" s="31" t="s">
        <v>774</v>
      </c>
      <c r="J322" s="30">
        <v>75019</v>
      </c>
      <c r="K322" s="30" t="s">
        <v>29</v>
      </c>
      <c r="L322" s="31"/>
      <c r="M322" s="31"/>
      <c r="N322" s="31"/>
      <c r="O322" s="31"/>
      <c r="P322" s="31"/>
      <c r="Q322" s="30" t="s">
        <v>1895</v>
      </c>
      <c r="R322" s="30" t="s">
        <v>81</v>
      </c>
      <c r="S322" s="30" t="s">
        <v>81</v>
      </c>
      <c r="T322" s="30" t="s">
        <v>81</v>
      </c>
      <c r="U322" s="30" t="s">
        <v>85</v>
      </c>
      <c r="V322" s="30" t="s">
        <v>68</v>
      </c>
      <c r="W322" s="30" t="s">
        <v>160</v>
      </c>
      <c r="X322" s="30" t="s">
        <v>1900</v>
      </c>
      <c r="Y322" s="41" t="s">
        <v>68</v>
      </c>
      <c r="Z322" s="30" t="s">
        <v>68</v>
      </c>
      <c r="AA322" s="30" t="s">
        <v>68</v>
      </c>
      <c r="AB322" s="41" t="s">
        <v>1900</v>
      </c>
      <c r="AC322" s="30" t="s">
        <v>1900</v>
      </c>
      <c r="AD322" s="30" t="s">
        <v>1900</v>
      </c>
      <c r="AE322" s="41" t="s">
        <v>68</v>
      </c>
      <c r="AF322" s="30" t="s">
        <v>68</v>
      </c>
    </row>
    <row r="323" spans="1:32" x14ac:dyDescent="0.2">
      <c r="A323" s="37" t="s">
        <v>1005</v>
      </c>
      <c r="B323" s="38">
        <v>8046</v>
      </c>
      <c r="C323" s="30">
        <v>4</v>
      </c>
      <c r="D323" s="30" t="s">
        <v>412</v>
      </c>
      <c r="E323" s="30" t="s">
        <v>407</v>
      </c>
      <c r="F323" s="31" t="s">
        <v>451</v>
      </c>
      <c r="G323" s="30" t="s">
        <v>28</v>
      </c>
      <c r="H323" s="30">
        <v>18</v>
      </c>
      <c r="I323" s="31" t="s">
        <v>1006</v>
      </c>
      <c r="J323" s="30">
        <v>75012</v>
      </c>
      <c r="K323" s="30" t="s">
        <v>29</v>
      </c>
      <c r="L323" s="31"/>
      <c r="M323" s="31"/>
      <c r="N323" s="31"/>
      <c r="O323" s="31"/>
      <c r="P323" s="31"/>
      <c r="Q323" s="30" t="s">
        <v>68</v>
      </c>
      <c r="R323" s="30" t="s">
        <v>68</v>
      </c>
      <c r="S323" s="30" t="s">
        <v>68</v>
      </c>
      <c r="T323" s="30" t="s">
        <v>68</v>
      </c>
      <c r="U323" s="30" t="s">
        <v>68</v>
      </c>
      <c r="V323" s="30" t="s">
        <v>68</v>
      </c>
      <c r="W323" s="30" t="s">
        <v>68</v>
      </c>
      <c r="X323" s="30" t="s">
        <v>68</v>
      </c>
      <c r="Y323" s="41" t="s">
        <v>68</v>
      </c>
      <c r="Z323" s="30" t="s">
        <v>68</v>
      </c>
      <c r="AA323" s="30" t="s">
        <v>68</v>
      </c>
      <c r="AB323" s="41" t="s">
        <v>68</v>
      </c>
      <c r="AC323" s="30" t="s">
        <v>68</v>
      </c>
      <c r="AD323" s="30" t="s">
        <v>68</v>
      </c>
      <c r="AE323" s="41" t="s">
        <v>68</v>
      </c>
      <c r="AF323" s="30" t="s">
        <v>68</v>
      </c>
    </row>
    <row r="324" spans="1:32" x14ac:dyDescent="0.2">
      <c r="A324" s="37" t="s">
        <v>1007</v>
      </c>
      <c r="B324" s="38">
        <v>8046</v>
      </c>
      <c r="C324" s="30">
        <v>4</v>
      </c>
      <c r="D324" s="30" t="s">
        <v>412</v>
      </c>
      <c r="E324" s="30" t="s">
        <v>407</v>
      </c>
      <c r="F324" s="31" t="s">
        <v>451</v>
      </c>
      <c r="G324" s="30" t="s">
        <v>28</v>
      </c>
      <c r="H324" s="30">
        <v>80</v>
      </c>
      <c r="I324" s="31" t="s">
        <v>1008</v>
      </c>
      <c r="J324" s="30">
        <v>75012</v>
      </c>
      <c r="K324" s="30" t="s">
        <v>29</v>
      </c>
      <c r="L324" s="31"/>
      <c r="M324" s="31"/>
      <c r="N324" s="31"/>
      <c r="O324" s="31"/>
      <c r="P324" s="31"/>
      <c r="Q324" s="30" t="s">
        <v>68</v>
      </c>
      <c r="R324" s="30" t="s">
        <v>68</v>
      </c>
      <c r="S324" s="30" t="s">
        <v>68</v>
      </c>
      <c r="T324" s="30" t="s">
        <v>68</v>
      </c>
      <c r="U324" s="30" t="s">
        <v>68</v>
      </c>
      <c r="V324" s="30" t="s">
        <v>68</v>
      </c>
      <c r="W324" s="30" t="s">
        <v>68</v>
      </c>
      <c r="X324" s="30" t="s">
        <v>68</v>
      </c>
      <c r="Y324" s="41" t="s">
        <v>68</v>
      </c>
      <c r="Z324" s="30" t="s">
        <v>68</v>
      </c>
      <c r="AA324" s="30" t="s">
        <v>68</v>
      </c>
      <c r="AB324" s="41" t="s">
        <v>68</v>
      </c>
      <c r="AC324" s="30" t="s">
        <v>68</v>
      </c>
      <c r="AD324" s="30" t="s">
        <v>68</v>
      </c>
      <c r="AE324" s="41" t="s">
        <v>68</v>
      </c>
      <c r="AF324" s="30" t="s">
        <v>68</v>
      </c>
    </row>
    <row r="325" spans="1:32" x14ac:dyDescent="0.2">
      <c r="A325" s="37" t="s">
        <v>1009</v>
      </c>
      <c r="B325" s="38">
        <v>8046</v>
      </c>
      <c r="C325" s="30">
        <v>4</v>
      </c>
      <c r="D325" s="30" t="s">
        <v>412</v>
      </c>
      <c r="E325" s="30" t="s">
        <v>407</v>
      </c>
      <c r="F325" s="31" t="s">
        <v>451</v>
      </c>
      <c r="G325" s="30" t="s">
        <v>28</v>
      </c>
      <c r="H325" s="30">
        <v>84</v>
      </c>
      <c r="I325" s="31" t="s">
        <v>1010</v>
      </c>
      <c r="J325" s="30">
        <v>75012</v>
      </c>
      <c r="K325" s="30" t="s">
        <v>29</v>
      </c>
      <c r="L325" s="31"/>
      <c r="M325" s="31"/>
      <c r="N325" s="31"/>
      <c r="O325" s="31"/>
      <c r="P325" s="31"/>
      <c r="Q325" s="30" t="s">
        <v>68</v>
      </c>
      <c r="R325" s="30" t="s">
        <v>68</v>
      </c>
      <c r="S325" s="30" t="s">
        <v>68</v>
      </c>
      <c r="T325" s="30" t="s">
        <v>68</v>
      </c>
      <c r="U325" s="30" t="s">
        <v>68</v>
      </c>
      <c r="V325" s="30" t="s">
        <v>68</v>
      </c>
      <c r="W325" s="30" t="s">
        <v>68</v>
      </c>
      <c r="X325" s="30" t="s">
        <v>68</v>
      </c>
      <c r="Y325" s="41" t="s">
        <v>68</v>
      </c>
      <c r="Z325" s="30" t="s">
        <v>68</v>
      </c>
      <c r="AA325" s="30" t="s">
        <v>68</v>
      </c>
      <c r="AB325" s="41" t="s">
        <v>68</v>
      </c>
      <c r="AC325" s="30" t="s">
        <v>68</v>
      </c>
      <c r="AD325" s="30" t="s">
        <v>68</v>
      </c>
      <c r="AE325" s="41" t="s">
        <v>68</v>
      </c>
      <c r="AF325" s="30" t="s">
        <v>68</v>
      </c>
    </row>
    <row r="326" spans="1:32" x14ac:dyDescent="0.2">
      <c r="A326" s="37" t="s">
        <v>1012</v>
      </c>
      <c r="B326" s="38">
        <v>8046</v>
      </c>
      <c r="C326" s="30">
        <v>4</v>
      </c>
      <c r="D326" s="30" t="s">
        <v>412</v>
      </c>
      <c r="E326" s="30" t="s">
        <v>407</v>
      </c>
      <c r="F326" s="31" t="s">
        <v>451</v>
      </c>
      <c r="G326" s="30" t="s">
        <v>28</v>
      </c>
      <c r="H326" s="30">
        <v>87</v>
      </c>
      <c r="I326" s="31" t="s">
        <v>1011</v>
      </c>
      <c r="J326" s="30">
        <v>75012</v>
      </c>
      <c r="K326" s="30" t="s">
        <v>29</v>
      </c>
      <c r="L326" s="31"/>
      <c r="M326" s="31"/>
      <c r="N326" s="31"/>
      <c r="O326" s="31"/>
      <c r="P326" s="31"/>
      <c r="Q326" s="30" t="s">
        <v>68</v>
      </c>
      <c r="R326" s="30" t="s">
        <v>68</v>
      </c>
      <c r="S326" s="30" t="s">
        <v>68</v>
      </c>
      <c r="T326" s="30" t="s">
        <v>68</v>
      </c>
      <c r="U326" s="30" t="s">
        <v>68</v>
      </c>
      <c r="V326" s="30" t="s">
        <v>68</v>
      </c>
      <c r="W326" s="30" t="s">
        <v>68</v>
      </c>
      <c r="X326" s="30" t="s">
        <v>68</v>
      </c>
      <c r="Y326" s="41" t="s">
        <v>68</v>
      </c>
      <c r="Z326" s="30" t="s">
        <v>68</v>
      </c>
      <c r="AA326" s="30" t="s">
        <v>68</v>
      </c>
      <c r="AB326" s="41" t="s">
        <v>68</v>
      </c>
      <c r="AC326" s="30" t="s">
        <v>68</v>
      </c>
      <c r="AD326" s="30" t="s">
        <v>68</v>
      </c>
      <c r="AE326" s="41" t="s">
        <v>68</v>
      </c>
      <c r="AF326" s="30" t="s">
        <v>68</v>
      </c>
    </row>
    <row r="327" spans="1:32" x14ac:dyDescent="0.2">
      <c r="A327" s="37" t="s">
        <v>1013</v>
      </c>
      <c r="B327" s="38">
        <v>8046</v>
      </c>
      <c r="C327" s="30">
        <v>4</v>
      </c>
      <c r="D327" s="30" t="s">
        <v>412</v>
      </c>
      <c r="E327" s="30" t="s">
        <v>407</v>
      </c>
      <c r="F327" s="31" t="s">
        <v>451</v>
      </c>
      <c r="G327" s="30" t="s">
        <v>28</v>
      </c>
      <c r="H327" s="30">
        <v>88</v>
      </c>
      <c r="I327" s="31" t="s">
        <v>1011</v>
      </c>
      <c r="J327" s="30">
        <v>75012</v>
      </c>
      <c r="K327" s="30" t="s">
        <v>29</v>
      </c>
      <c r="L327" s="31"/>
      <c r="M327" s="31"/>
      <c r="N327" s="31"/>
      <c r="O327" s="31"/>
      <c r="P327" s="31"/>
      <c r="Q327" s="30" t="s">
        <v>68</v>
      </c>
      <c r="R327" s="30" t="s">
        <v>68</v>
      </c>
      <c r="S327" s="30" t="s">
        <v>68</v>
      </c>
      <c r="T327" s="30" t="s">
        <v>68</v>
      </c>
      <c r="U327" s="30" t="s">
        <v>68</v>
      </c>
      <c r="V327" s="30" t="s">
        <v>68</v>
      </c>
      <c r="W327" s="30" t="s">
        <v>68</v>
      </c>
      <c r="X327" s="30" t="s">
        <v>68</v>
      </c>
      <c r="Y327" s="41" t="s">
        <v>68</v>
      </c>
      <c r="Z327" s="30" t="s">
        <v>68</v>
      </c>
      <c r="AA327" s="30" t="s">
        <v>68</v>
      </c>
      <c r="AB327" s="41" t="s">
        <v>68</v>
      </c>
      <c r="AC327" s="30" t="s">
        <v>68</v>
      </c>
      <c r="AD327" s="30" t="s">
        <v>68</v>
      </c>
      <c r="AE327" s="41" t="s">
        <v>68</v>
      </c>
      <c r="AF327" s="30" t="s">
        <v>68</v>
      </c>
    </row>
    <row r="328" spans="1:32" x14ac:dyDescent="0.2">
      <c r="A328" s="37" t="s">
        <v>1014</v>
      </c>
      <c r="B328" s="38">
        <v>8047</v>
      </c>
      <c r="C328" s="30">
        <v>4</v>
      </c>
      <c r="D328" s="30" t="s">
        <v>412</v>
      </c>
      <c r="E328" s="30" t="s">
        <v>407</v>
      </c>
      <c r="F328" s="31" t="s">
        <v>452</v>
      </c>
      <c r="G328" s="30" t="s">
        <v>28</v>
      </c>
      <c r="H328" s="30">
        <v>40</v>
      </c>
      <c r="I328" s="31" t="s">
        <v>1015</v>
      </c>
      <c r="J328" s="30">
        <v>75012</v>
      </c>
      <c r="K328" s="30" t="s">
        <v>29</v>
      </c>
      <c r="L328" s="31"/>
      <c r="M328" s="31"/>
      <c r="N328" s="31"/>
      <c r="O328" s="31"/>
      <c r="P328" s="31"/>
      <c r="Q328" s="30" t="s">
        <v>68</v>
      </c>
      <c r="R328" s="30" t="s">
        <v>68</v>
      </c>
      <c r="S328" s="30" t="s">
        <v>68</v>
      </c>
      <c r="T328" s="30" t="s">
        <v>68</v>
      </c>
      <c r="U328" s="30" t="s">
        <v>68</v>
      </c>
      <c r="V328" s="30" t="s">
        <v>68</v>
      </c>
      <c r="W328" s="30" t="s">
        <v>68</v>
      </c>
      <c r="X328" s="30" t="s">
        <v>402</v>
      </c>
      <c r="Y328" s="41" t="s">
        <v>68</v>
      </c>
      <c r="Z328" s="30" t="s">
        <v>68</v>
      </c>
      <c r="AA328" s="30" t="s">
        <v>68</v>
      </c>
      <c r="AB328" s="41" t="s">
        <v>1900</v>
      </c>
      <c r="AC328" s="30" t="s">
        <v>1900</v>
      </c>
      <c r="AD328" s="30" t="s">
        <v>1900</v>
      </c>
      <c r="AE328" s="41" t="s">
        <v>68</v>
      </c>
      <c r="AF328" s="30" t="s">
        <v>68</v>
      </c>
    </row>
    <row r="329" spans="1:32" x14ac:dyDescent="0.2">
      <c r="A329" s="37" t="s">
        <v>1016</v>
      </c>
      <c r="B329" s="38">
        <v>8047</v>
      </c>
      <c r="C329" s="30">
        <v>4</v>
      </c>
      <c r="D329" s="30" t="s">
        <v>412</v>
      </c>
      <c r="E329" s="30" t="s">
        <v>407</v>
      </c>
      <c r="F329" s="31" t="s">
        <v>452</v>
      </c>
      <c r="G329" s="30" t="s">
        <v>28</v>
      </c>
      <c r="H329" s="30">
        <v>42</v>
      </c>
      <c r="I329" s="31" t="s">
        <v>1017</v>
      </c>
      <c r="J329" s="30">
        <v>75012</v>
      </c>
      <c r="K329" s="30" t="s">
        <v>29</v>
      </c>
      <c r="L329" s="31"/>
      <c r="M329" s="31"/>
      <c r="N329" s="31"/>
      <c r="O329" s="31"/>
      <c r="P329" s="31"/>
      <c r="Q329" s="30" t="s">
        <v>68</v>
      </c>
      <c r="R329" s="30" t="s">
        <v>68</v>
      </c>
      <c r="S329" s="30" t="s">
        <v>68</v>
      </c>
      <c r="T329" s="30" t="s">
        <v>68</v>
      </c>
      <c r="U329" s="30" t="s">
        <v>68</v>
      </c>
      <c r="V329" s="30" t="s">
        <v>68</v>
      </c>
      <c r="W329" s="30" t="s">
        <v>68</v>
      </c>
      <c r="X329" s="30" t="s">
        <v>402</v>
      </c>
      <c r="Y329" s="41" t="s">
        <v>68</v>
      </c>
      <c r="Z329" s="30" t="s">
        <v>68</v>
      </c>
      <c r="AA329" s="30" t="s">
        <v>68</v>
      </c>
      <c r="AB329" s="41" t="s">
        <v>1900</v>
      </c>
      <c r="AC329" s="30" t="s">
        <v>1900</v>
      </c>
      <c r="AD329" s="30" t="s">
        <v>1900</v>
      </c>
      <c r="AE329" s="41" t="s">
        <v>68</v>
      </c>
      <c r="AF329" s="30" t="s">
        <v>68</v>
      </c>
    </row>
    <row r="330" spans="1:32" x14ac:dyDescent="0.2">
      <c r="A330" s="37" t="s">
        <v>1079</v>
      </c>
      <c r="B330" s="38">
        <v>8048</v>
      </c>
      <c r="C330" s="30">
        <v>6</v>
      </c>
      <c r="D330" s="30" t="s">
        <v>410</v>
      </c>
      <c r="E330" s="30" t="s">
        <v>407</v>
      </c>
      <c r="F330" s="31" t="s">
        <v>453</v>
      </c>
      <c r="G330" s="30" t="s">
        <v>28</v>
      </c>
      <c r="H330" s="30">
        <v>11</v>
      </c>
      <c r="I330" s="31" t="s">
        <v>1078</v>
      </c>
      <c r="J330" s="30">
        <v>75016</v>
      </c>
      <c r="K330" s="30" t="s">
        <v>29</v>
      </c>
      <c r="L330" s="31"/>
      <c r="M330" s="31"/>
      <c r="N330" s="31"/>
      <c r="O330" s="31"/>
      <c r="P330" s="31"/>
      <c r="Q330" s="30" t="s">
        <v>68</v>
      </c>
      <c r="R330" s="30" t="s">
        <v>68</v>
      </c>
      <c r="S330" s="30" t="s">
        <v>68</v>
      </c>
      <c r="T330" s="30" t="s">
        <v>68</v>
      </c>
      <c r="U330" s="30" t="s">
        <v>68</v>
      </c>
      <c r="V330" s="30" t="s">
        <v>68</v>
      </c>
      <c r="W330" s="30" t="s">
        <v>68</v>
      </c>
      <c r="X330" s="30" t="s">
        <v>68</v>
      </c>
      <c r="Y330" s="41" t="s">
        <v>68</v>
      </c>
      <c r="Z330" s="30" t="s">
        <v>68</v>
      </c>
      <c r="AA330" s="30" t="s">
        <v>68</v>
      </c>
      <c r="AB330" s="41" t="s">
        <v>68</v>
      </c>
      <c r="AC330" s="30" t="s">
        <v>68</v>
      </c>
      <c r="AD330" s="30" t="s">
        <v>68</v>
      </c>
      <c r="AE330" s="41" t="s">
        <v>68</v>
      </c>
      <c r="AF330" s="30" t="s">
        <v>68</v>
      </c>
    </row>
    <row r="331" spans="1:32" x14ac:dyDescent="0.2">
      <c r="A331" s="37" t="s">
        <v>1080</v>
      </c>
      <c r="B331" s="38">
        <v>8048</v>
      </c>
      <c r="C331" s="30">
        <v>6</v>
      </c>
      <c r="D331" s="30" t="s">
        <v>410</v>
      </c>
      <c r="E331" s="30" t="s">
        <v>407</v>
      </c>
      <c r="F331" s="31" t="s">
        <v>453</v>
      </c>
      <c r="G331" s="30" t="s">
        <v>28</v>
      </c>
      <c r="H331" s="30">
        <v>12</v>
      </c>
      <c r="I331" s="31" t="s">
        <v>1078</v>
      </c>
      <c r="J331" s="30">
        <v>75016</v>
      </c>
      <c r="K331" s="30" t="s">
        <v>29</v>
      </c>
      <c r="L331" s="31"/>
      <c r="M331" s="31"/>
      <c r="N331" s="31"/>
      <c r="O331" s="31"/>
      <c r="P331" s="31"/>
      <c r="Q331" s="30" t="s">
        <v>68</v>
      </c>
      <c r="R331" s="30" t="s">
        <v>68</v>
      </c>
      <c r="S331" s="30" t="s">
        <v>68</v>
      </c>
      <c r="T331" s="30" t="s">
        <v>68</v>
      </c>
      <c r="U331" s="30" t="s">
        <v>68</v>
      </c>
      <c r="V331" s="30" t="s">
        <v>68</v>
      </c>
      <c r="W331" s="30" t="s">
        <v>68</v>
      </c>
      <c r="X331" s="30" t="s">
        <v>68</v>
      </c>
      <c r="Y331" s="41" t="s">
        <v>68</v>
      </c>
      <c r="Z331" s="30" t="s">
        <v>68</v>
      </c>
      <c r="AA331" s="30" t="s">
        <v>68</v>
      </c>
      <c r="AB331" s="41" t="s">
        <v>68</v>
      </c>
      <c r="AC331" s="30" t="s">
        <v>68</v>
      </c>
      <c r="AD331" s="30" t="s">
        <v>68</v>
      </c>
      <c r="AE331" s="41" t="s">
        <v>68</v>
      </c>
      <c r="AF331" s="30" t="s">
        <v>68</v>
      </c>
    </row>
    <row r="332" spans="1:32" x14ac:dyDescent="0.2">
      <c r="A332" s="37" t="s">
        <v>1112</v>
      </c>
      <c r="B332" s="38">
        <v>8049</v>
      </c>
      <c r="C332" s="30">
        <v>7</v>
      </c>
      <c r="D332" s="30" t="s">
        <v>409</v>
      </c>
      <c r="E332" s="30" t="s">
        <v>404</v>
      </c>
      <c r="F332" s="31" t="s">
        <v>49</v>
      </c>
      <c r="G332" s="30" t="s">
        <v>28</v>
      </c>
      <c r="H332" s="30">
        <v>1</v>
      </c>
      <c r="I332" s="31" t="s">
        <v>49</v>
      </c>
      <c r="J332" s="30">
        <v>75018</v>
      </c>
      <c r="K332" s="30" t="s">
        <v>29</v>
      </c>
      <c r="L332" s="31"/>
      <c r="M332" s="31"/>
      <c r="N332" s="31"/>
      <c r="O332" s="31"/>
      <c r="P332" s="31"/>
      <c r="Q332" s="30" t="s">
        <v>68</v>
      </c>
      <c r="R332" s="30" t="s">
        <v>68</v>
      </c>
      <c r="S332" s="30" t="s">
        <v>68</v>
      </c>
      <c r="T332" s="30" t="s">
        <v>68</v>
      </c>
      <c r="U332" s="30" t="s">
        <v>68</v>
      </c>
      <c r="V332" s="30" t="s">
        <v>68</v>
      </c>
      <c r="W332" s="30" t="s">
        <v>68</v>
      </c>
      <c r="X332" s="30" t="s">
        <v>68</v>
      </c>
      <c r="Y332" s="41" t="s">
        <v>68</v>
      </c>
      <c r="Z332" s="30" t="s">
        <v>68</v>
      </c>
      <c r="AA332" s="30" t="s">
        <v>68</v>
      </c>
      <c r="AB332" s="41" t="s">
        <v>68</v>
      </c>
      <c r="AC332" s="30" t="s">
        <v>68</v>
      </c>
      <c r="AD332" s="30" t="s">
        <v>68</v>
      </c>
      <c r="AE332" s="41" t="s">
        <v>68</v>
      </c>
      <c r="AF332" s="30" t="s">
        <v>68</v>
      </c>
    </row>
    <row r="333" spans="1:32" x14ac:dyDescent="0.2">
      <c r="A333" s="37" t="s">
        <v>1315</v>
      </c>
      <c r="B333" s="38">
        <v>8050</v>
      </c>
      <c r="C333" s="30">
        <v>8</v>
      </c>
      <c r="D333" s="30" t="s">
        <v>403</v>
      </c>
      <c r="E333" s="30" t="s">
        <v>404</v>
      </c>
      <c r="F333" s="31" t="s">
        <v>43</v>
      </c>
      <c r="G333" s="30" t="s">
        <v>28</v>
      </c>
      <c r="H333" s="30">
        <v>1</v>
      </c>
      <c r="I333" s="31" t="s">
        <v>1316</v>
      </c>
      <c r="J333" s="30">
        <v>75020</v>
      </c>
      <c r="K333" s="30" t="s">
        <v>29</v>
      </c>
      <c r="L333" s="31"/>
      <c r="M333" s="31"/>
      <c r="N333" s="31"/>
      <c r="O333" s="31"/>
      <c r="P333" s="31"/>
      <c r="Q333" s="30" t="s">
        <v>68</v>
      </c>
      <c r="R333" s="30" t="s">
        <v>68</v>
      </c>
      <c r="S333" s="30" t="s">
        <v>68</v>
      </c>
      <c r="T333" s="30" t="s">
        <v>68</v>
      </c>
      <c r="U333" s="30" t="s">
        <v>68</v>
      </c>
      <c r="V333" s="30" t="s">
        <v>68</v>
      </c>
      <c r="W333" s="30" t="s">
        <v>68</v>
      </c>
      <c r="X333" s="30" t="s">
        <v>68</v>
      </c>
      <c r="Y333" s="41" t="s">
        <v>68</v>
      </c>
      <c r="Z333" s="30" t="s">
        <v>68</v>
      </c>
      <c r="AA333" s="30" t="s">
        <v>68</v>
      </c>
      <c r="AB333" s="41" t="s">
        <v>68</v>
      </c>
      <c r="AC333" s="30" t="s">
        <v>68</v>
      </c>
      <c r="AD333" s="30" t="s">
        <v>68</v>
      </c>
      <c r="AE333" s="41" t="s">
        <v>68</v>
      </c>
      <c r="AF333" s="30" t="s">
        <v>68</v>
      </c>
    </row>
    <row r="334" spans="1:32" x14ac:dyDescent="0.2">
      <c r="A334" s="37" t="s">
        <v>1317</v>
      </c>
      <c r="B334" s="38">
        <v>8050</v>
      </c>
      <c r="C334" s="30">
        <v>8</v>
      </c>
      <c r="D334" s="30" t="s">
        <v>403</v>
      </c>
      <c r="E334" s="30" t="s">
        <v>404</v>
      </c>
      <c r="F334" s="31" t="s">
        <v>43</v>
      </c>
      <c r="G334" s="30" t="s">
        <v>28</v>
      </c>
      <c r="H334" s="30">
        <v>2</v>
      </c>
      <c r="I334" s="31" t="s">
        <v>1318</v>
      </c>
      <c r="J334" s="30">
        <v>75020</v>
      </c>
      <c r="K334" s="30" t="s">
        <v>29</v>
      </c>
      <c r="L334" s="31"/>
      <c r="M334" s="31"/>
      <c r="N334" s="31"/>
      <c r="O334" s="31"/>
      <c r="P334" s="31"/>
      <c r="Q334" s="30" t="s">
        <v>68</v>
      </c>
      <c r="R334" s="30" t="s">
        <v>68</v>
      </c>
      <c r="S334" s="30" t="s">
        <v>68</v>
      </c>
      <c r="T334" s="30" t="s">
        <v>68</v>
      </c>
      <c r="U334" s="30" t="s">
        <v>68</v>
      </c>
      <c r="V334" s="30" t="s">
        <v>68</v>
      </c>
      <c r="W334" s="30" t="s">
        <v>68</v>
      </c>
      <c r="X334" s="30" t="s">
        <v>68</v>
      </c>
      <c r="Y334" s="41" t="s">
        <v>68</v>
      </c>
      <c r="Z334" s="30" t="s">
        <v>68</v>
      </c>
      <c r="AA334" s="30" t="s">
        <v>68</v>
      </c>
      <c r="AB334" s="41" t="s">
        <v>68</v>
      </c>
      <c r="AC334" s="30" t="s">
        <v>68</v>
      </c>
      <c r="AD334" s="30" t="s">
        <v>68</v>
      </c>
      <c r="AE334" s="41" t="s">
        <v>68</v>
      </c>
      <c r="AF334" s="30" t="s">
        <v>68</v>
      </c>
    </row>
    <row r="335" spans="1:32" x14ac:dyDescent="0.2">
      <c r="A335" s="37" t="s">
        <v>1319</v>
      </c>
      <c r="B335" s="38">
        <v>8050</v>
      </c>
      <c r="C335" s="30">
        <v>8</v>
      </c>
      <c r="D335" s="30" t="s">
        <v>403</v>
      </c>
      <c r="E335" s="30" t="s">
        <v>404</v>
      </c>
      <c r="F335" s="31" t="s">
        <v>43</v>
      </c>
      <c r="G335" s="30" t="s">
        <v>28</v>
      </c>
      <c r="H335" s="30">
        <v>3</v>
      </c>
      <c r="I335" s="31" t="s">
        <v>1320</v>
      </c>
      <c r="J335" s="30">
        <v>75020</v>
      </c>
      <c r="K335" s="30" t="s">
        <v>29</v>
      </c>
      <c r="L335" s="31"/>
      <c r="M335" s="31"/>
      <c r="N335" s="31"/>
      <c r="O335" s="31"/>
      <c r="P335" s="31"/>
      <c r="Q335" s="30" t="s">
        <v>68</v>
      </c>
      <c r="R335" s="30" t="s">
        <v>68</v>
      </c>
      <c r="S335" s="30" t="s">
        <v>68</v>
      </c>
      <c r="T335" s="30" t="s">
        <v>68</v>
      </c>
      <c r="U335" s="30" t="s">
        <v>68</v>
      </c>
      <c r="V335" s="30" t="s">
        <v>68</v>
      </c>
      <c r="W335" s="30" t="s">
        <v>68</v>
      </c>
      <c r="X335" s="30" t="s">
        <v>68</v>
      </c>
      <c r="Y335" s="41" t="s">
        <v>68</v>
      </c>
      <c r="Z335" s="30" t="s">
        <v>68</v>
      </c>
      <c r="AA335" s="30" t="s">
        <v>68</v>
      </c>
      <c r="AB335" s="41" t="s">
        <v>68</v>
      </c>
      <c r="AC335" s="30" t="s">
        <v>68</v>
      </c>
      <c r="AD335" s="30" t="s">
        <v>68</v>
      </c>
      <c r="AE335" s="41" t="s">
        <v>68</v>
      </c>
      <c r="AF335" s="30" t="s">
        <v>68</v>
      </c>
    </row>
    <row r="336" spans="1:32" ht="25.5" x14ac:dyDescent="0.2">
      <c r="A336" s="37" t="s">
        <v>910</v>
      </c>
      <c r="B336" s="38">
        <v>8051</v>
      </c>
      <c r="C336" s="30">
        <v>3</v>
      </c>
      <c r="D336" s="30" t="s">
        <v>405</v>
      </c>
      <c r="E336" s="30" t="s">
        <v>404</v>
      </c>
      <c r="F336" s="31" t="s">
        <v>454</v>
      </c>
      <c r="G336" s="30" t="s">
        <v>28</v>
      </c>
      <c r="H336" s="30">
        <v>1</v>
      </c>
      <c r="I336" s="31" t="s">
        <v>911</v>
      </c>
      <c r="J336" s="30">
        <v>75010</v>
      </c>
      <c r="K336" s="30" t="s">
        <v>29</v>
      </c>
      <c r="L336" s="31"/>
      <c r="M336" s="31"/>
      <c r="N336" s="31"/>
      <c r="O336" s="31"/>
      <c r="P336" s="31"/>
      <c r="Q336" s="30" t="s">
        <v>1895</v>
      </c>
      <c r="R336" s="30" t="s">
        <v>81</v>
      </c>
      <c r="S336" s="30" t="s">
        <v>81</v>
      </c>
      <c r="T336" s="30" t="s">
        <v>81</v>
      </c>
      <c r="U336" s="30" t="s">
        <v>402</v>
      </c>
      <c r="V336" s="30" t="s">
        <v>68</v>
      </c>
      <c r="W336" s="30" t="s">
        <v>81</v>
      </c>
      <c r="X336" s="30" t="s">
        <v>402</v>
      </c>
      <c r="Y336" s="41" t="s">
        <v>68</v>
      </c>
      <c r="Z336" s="30" t="s">
        <v>68</v>
      </c>
      <c r="AA336" s="30" t="s">
        <v>68</v>
      </c>
      <c r="AB336" s="41" t="s">
        <v>402</v>
      </c>
      <c r="AC336" s="30" t="s">
        <v>402</v>
      </c>
      <c r="AD336" s="30" t="s">
        <v>402</v>
      </c>
      <c r="AE336" s="41" t="s">
        <v>68</v>
      </c>
      <c r="AF336" s="30" t="s">
        <v>68</v>
      </c>
    </row>
    <row r="337" spans="1:32" ht="25.5" x14ac:dyDescent="0.2">
      <c r="A337" s="37" t="s">
        <v>912</v>
      </c>
      <c r="B337" s="38">
        <v>8051</v>
      </c>
      <c r="C337" s="30">
        <v>3</v>
      </c>
      <c r="D337" s="30" t="s">
        <v>405</v>
      </c>
      <c r="E337" s="30" t="s">
        <v>404</v>
      </c>
      <c r="F337" s="31" t="s">
        <v>454</v>
      </c>
      <c r="G337" s="30" t="s">
        <v>28</v>
      </c>
      <c r="H337" s="30">
        <v>2</v>
      </c>
      <c r="I337" s="31" t="s">
        <v>911</v>
      </c>
      <c r="J337" s="30">
        <v>75010</v>
      </c>
      <c r="K337" s="30" t="s">
        <v>29</v>
      </c>
      <c r="L337" s="31"/>
      <c r="M337" s="31"/>
      <c r="N337" s="31"/>
      <c r="O337" s="31"/>
      <c r="P337" s="31"/>
      <c r="Q337" s="30" t="s">
        <v>1895</v>
      </c>
      <c r="R337" s="30" t="s">
        <v>81</v>
      </c>
      <c r="S337" s="30" t="s">
        <v>81</v>
      </c>
      <c r="T337" s="30" t="s">
        <v>81</v>
      </c>
      <c r="U337" s="30" t="s">
        <v>402</v>
      </c>
      <c r="V337" s="30" t="s">
        <v>68</v>
      </c>
      <c r="W337" s="30" t="s">
        <v>81</v>
      </c>
      <c r="X337" s="30" t="s">
        <v>402</v>
      </c>
      <c r="Y337" s="41" t="s">
        <v>68</v>
      </c>
      <c r="Z337" s="30" t="s">
        <v>68</v>
      </c>
      <c r="AA337" s="30" t="s">
        <v>68</v>
      </c>
      <c r="AB337" s="41" t="s">
        <v>402</v>
      </c>
      <c r="AC337" s="30" t="s">
        <v>402</v>
      </c>
      <c r="AD337" s="30" t="s">
        <v>402</v>
      </c>
      <c r="AE337" s="41" t="s">
        <v>68</v>
      </c>
      <c r="AF337" s="30" t="s">
        <v>68</v>
      </c>
    </row>
    <row r="338" spans="1:32" ht="25.5" x14ac:dyDescent="0.2">
      <c r="A338" s="37" t="s">
        <v>913</v>
      </c>
      <c r="B338" s="38">
        <v>8051</v>
      </c>
      <c r="C338" s="30">
        <v>3</v>
      </c>
      <c r="D338" s="30" t="s">
        <v>405</v>
      </c>
      <c r="E338" s="30" t="s">
        <v>404</v>
      </c>
      <c r="F338" s="31" t="s">
        <v>454</v>
      </c>
      <c r="G338" s="30" t="s">
        <v>28</v>
      </c>
      <c r="H338" s="30">
        <v>3</v>
      </c>
      <c r="I338" s="31" t="s">
        <v>911</v>
      </c>
      <c r="J338" s="30">
        <v>75010</v>
      </c>
      <c r="K338" s="30" t="s">
        <v>29</v>
      </c>
      <c r="L338" s="31"/>
      <c r="M338" s="31"/>
      <c r="N338" s="31"/>
      <c r="O338" s="31"/>
      <c r="P338" s="31"/>
      <c r="Q338" s="30" t="s">
        <v>1895</v>
      </c>
      <c r="R338" s="30" t="s">
        <v>81</v>
      </c>
      <c r="S338" s="30" t="s">
        <v>81</v>
      </c>
      <c r="T338" s="30" t="s">
        <v>81</v>
      </c>
      <c r="U338" s="30" t="s">
        <v>402</v>
      </c>
      <c r="V338" s="30" t="s">
        <v>68</v>
      </c>
      <c r="W338" s="30" t="s">
        <v>81</v>
      </c>
      <c r="X338" s="30" t="s">
        <v>402</v>
      </c>
      <c r="Y338" s="41" t="s">
        <v>68</v>
      </c>
      <c r="Z338" s="30" t="s">
        <v>68</v>
      </c>
      <c r="AA338" s="30" t="s">
        <v>68</v>
      </c>
      <c r="AB338" s="41" t="s">
        <v>402</v>
      </c>
      <c r="AC338" s="30" t="s">
        <v>402</v>
      </c>
      <c r="AD338" s="30" t="s">
        <v>402</v>
      </c>
      <c r="AE338" s="41" t="s">
        <v>68</v>
      </c>
      <c r="AF338" s="30" t="s">
        <v>68</v>
      </c>
    </row>
    <row r="339" spans="1:32" x14ac:dyDescent="0.2">
      <c r="A339" s="37" t="s">
        <v>1113</v>
      </c>
      <c r="B339" s="38">
        <v>8052</v>
      </c>
      <c r="C339" s="30">
        <v>7</v>
      </c>
      <c r="D339" s="30" t="s">
        <v>409</v>
      </c>
      <c r="E339" s="30" t="s">
        <v>404</v>
      </c>
      <c r="F339" s="31" t="s">
        <v>455</v>
      </c>
      <c r="G339" s="30" t="s">
        <v>28</v>
      </c>
      <c r="H339" s="30">
        <v>1</v>
      </c>
      <c r="I339" s="31" t="s">
        <v>1114</v>
      </c>
      <c r="J339" s="30">
        <v>75018</v>
      </c>
      <c r="K339" s="30" t="s">
        <v>29</v>
      </c>
      <c r="L339" s="31"/>
      <c r="M339" s="31"/>
      <c r="N339" s="31"/>
      <c r="O339" s="31"/>
      <c r="P339" s="31"/>
      <c r="Q339" s="30" t="s">
        <v>68</v>
      </c>
      <c r="R339" s="30" t="s">
        <v>68</v>
      </c>
      <c r="S339" s="30" t="s">
        <v>68</v>
      </c>
      <c r="T339" s="30" t="s">
        <v>68</v>
      </c>
      <c r="U339" s="30" t="s">
        <v>68</v>
      </c>
      <c r="V339" s="30" t="s">
        <v>68</v>
      </c>
      <c r="W339" s="30" t="s">
        <v>68</v>
      </c>
      <c r="X339" s="30" t="s">
        <v>68</v>
      </c>
      <c r="Y339" s="41" t="s">
        <v>68</v>
      </c>
      <c r="Z339" s="30" t="s">
        <v>68</v>
      </c>
      <c r="AA339" s="30" t="s">
        <v>68</v>
      </c>
      <c r="AB339" s="41" t="s">
        <v>68</v>
      </c>
      <c r="AC339" s="30" t="s">
        <v>68</v>
      </c>
      <c r="AD339" s="30" t="s">
        <v>68</v>
      </c>
      <c r="AE339" s="41" t="s">
        <v>68</v>
      </c>
      <c r="AF339" s="30" t="s">
        <v>68</v>
      </c>
    </row>
    <row r="340" spans="1:32" x14ac:dyDescent="0.2">
      <c r="A340" s="37" t="s">
        <v>1115</v>
      </c>
      <c r="B340" s="38">
        <v>8052</v>
      </c>
      <c r="C340" s="30">
        <v>7</v>
      </c>
      <c r="D340" s="30" t="s">
        <v>409</v>
      </c>
      <c r="E340" s="30" t="s">
        <v>404</v>
      </c>
      <c r="F340" s="31" t="s">
        <v>455</v>
      </c>
      <c r="G340" s="30" t="s">
        <v>28</v>
      </c>
      <c r="H340" s="30">
        <v>2</v>
      </c>
      <c r="I340" s="31" t="s">
        <v>1116</v>
      </c>
      <c r="J340" s="30">
        <v>75018</v>
      </c>
      <c r="K340" s="30" t="s">
        <v>29</v>
      </c>
      <c r="L340" s="31"/>
      <c r="M340" s="31"/>
      <c r="N340" s="31"/>
      <c r="O340" s="31"/>
      <c r="P340" s="31"/>
      <c r="Q340" s="30" t="s">
        <v>68</v>
      </c>
      <c r="R340" s="30" t="s">
        <v>68</v>
      </c>
      <c r="S340" s="30" t="s">
        <v>68</v>
      </c>
      <c r="T340" s="30" t="s">
        <v>68</v>
      </c>
      <c r="U340" s="30" t="s">
        <v>68</v>
      </c>
      <c r="V340" s="30" t="s">
        <v>68</v>
      </c>
      <c r="W340" s="30" t="s">
        <v>68</v>
      </c>
      <c r="X340" s="30" t="s">
        <v>68</v>
      </c>
      <c r="Y340" s="41" t="s">
        <v>68</v>
      </c>
      <c r="Z340" s="30" t="s">
        <v>68</v>
      </c>
      <c r="AA340" s="30" t="s">
        <v>68</v>
      </c>
      <c r="AB340" s="41" t="s">
        <v>68</v>
      </c>
      <c r="AC340" s="30" t="s">
        <v>68</v>
      </c>
      <c r="AD340" s="30" t="s">
        <v>68</v>
      </c>
      <c r="AE340" s="41" t="s">
        <v>68</v>
      </c>
      <c r="AF340" s="30" t="s">
        <v>68</v>
      </c>
    </row>
    <row r="341" spans="1:32" x14ac:dyDescent="0.2">
      <c r="A341" s="37" t="s">
        <v>1117</v>
      </c>
      <c r="B341" s="38">
        <v>8053</v>
      </c>
      <c r="C341" s="30">
        <v>7</v>
      </c>
      <c r="D341" s="30" t="s">
        <v>409</v>
      </c>
      <c r="E341" s="30" t="s">
        <v>404</v>
      </c>
      <c r="F341" s="31" t="s">
        <v>456</v>
      </c>
      <c r="G341" s="30" t="s">
        <v>28</v>
      </c>
      <c r="H341" s="30">
        <v>1</v>
      </c>
      <c r="I341" s="31" t="s">
        <v>1118</v>
      </c>
      <c r="J341" s="30">
        <v>75018</v>
      </c>
      <c r="K341" s="30" t="s">
        <v>29</v>
      </c>
      <c r="L341" s="31"/>
      <c r="M341" s="31"/>
      <c r="N341" s="31"/>
      <c r="O341" s="31"/>
      <c r="P341" s="31"/>
      <c r="Q341" s="30" t="s">
        <v>85</v>
      </c>
      <c r="R341" s="30" t="s">
        <v>81</v>
      </c>
      <c r="S341" s="30" t="s">
        <v>81</v>
      </c>
      <c r="T341" s="30" t="s">
        <v>81</v>
      </c>
      <c r="U341" s="30" t="s">
        <v>85</v>
      </c>
      <c r="V341" s="30" t="s">
        <v>68</v>
      </c>
      <c r="W341" s="30" t="s">
        <v>81</v>
      </c>
      <c r="X341" s="30" t="s">
        <v>354</v>
      </c>
      <c r="Y341" s="41" t="s">
        <v>81</v>
      </c>
      <c r="Z341" s="30" t="s">
        <v>1901</v>
      </c>
      <c r="AA341" s="30" t="s">
        <v>81</v>
      </c>
      <c r="AB341" s="41" t="s">
        <v>84</v>
      </c>
      <c r="AC341" s="30" t="s">
        <v>402</v>
      </c>
      <c r="AD341" s="30" t="s">
        <v>1900</v>
      </c>
      <c r="AE341" s="41" t="s">
        <v>402</v>
      </c>
      <c r="AF341" s="30" t="s">
        <v>1900</v>
      </c>
    </row>
    <row r="342" spans="1:32" x14ac:dyDescent="0.2">
      <c r="A342" s="37" t="s">
        <v>1119</v>
      </c>
      <c r="B342" s="38">
        <v>8053</v>
      </c>
      <c r="C342" s="30">
        <v>7</v>
      </c>
      <c r="D342" s="30" t="s">
        <v>409</v>
      </c>
      <c r="E342" s="30" t="s">
        <v>404</v>
      </c>
      <c r="F342" s="31" t="s">
        <v>456</v>
      </c>
      <c r="G342" s="30" t="s">
        <v>28</v>
      </c>
      <c r="H342" s="30">
        <v>2</v>
      </c>
      <c r="I342" s="31" t="s">
        <v>1120</v>
      </c>
      <c r="J342" s="30">
        <v>75018</v>
      </c>
      <c r="K342" s="30" t="s">
        <v>29</v>
      </c>
      <c r="L342" s="31"/>
      <c r="M342" s="31"/>
      <c r="N342" s="31"/>
      <c r="O342" s="31"/>
      <c r="P342" s="31"/>
      <c r="Q342" s="30" t="s">
        <v>85</v>
      </c>
      <c r="R342" s="30" t="s">
        <v>81</v>
      </c>
      <c r="S342" s="30" t="s">
        <v>81</v>
      </c>
      <c r="T342" s="30" t="s">
        <v>81</v>
      </c>
      <c r="U342" s="30" t="s">
        <v>85</v>
      </c>
      <c r="V342" s="30" t="s">
        <v>68</v>
      </c>
      <c r="W342" s="30" t="s">
        <v>81</v>
      </c>
      <c r="X342" s="30" t="s">
        <v>354</v>
      </c>
      <c r="Y342" s="41" t="s">
        <v>81</v>
      </c>
      <c r="Z342" s="30" t="s">
        <v>1901</v>
      </c>
      <c r="AA342" s="30" t="s">
        <v>81</v>
      </c>
      <c r="AB342" s="41" t="s">
        <v>84</v>
      </c>
      <c r="AC342" s="30" t="s">
        <v>402</v>
      </c>
      <c r="AD342" s="30" t="s">
        <v>1900</v>
      </c>
      <c r="AE342" s="41" t="s">
        <v>402</v>
      </c>
      <c r="AF342" s="30" t="s">
        <v>1900</v>
      </c>
    </row>
    <row r="343" spans="1:32" ht="25.5" x14ac:dyDescent="0.2">
      <c r="A343" s="37" t="s">
        <v>914</v>
      </c>
      <c r="B343" s="38">
        <v>8054</v>
      </c>
      <c r="C343" s="30">
        <v>3</v>
      </c>
      <c r="D343" s="30" t="s">
        <v>405</v>
      </c>
      <c r="E343" s="30" t="s">
        <v>404</v>
      </c>
      <c r="F343" s="31" t="s">
        <v>32</v>
      </c>
      <c r="G343" s="30" t="s">
        <v>28</v>
      </c>
      <c r="H343" s="30">
        <v>1</v>
      </c>
      <c r="I343" s="31" t="s">
        <v>915</v>
      </c>
      <c r="J343" s="30">
        <v>75010</v>
      </c>
      <c r="K343" s="30" t="s">
        <v>29</v>
      </c>
      <c r="L343" s="31"/>
      <c r="M343" s="31"/>
      <c r="N343" s="31"/>
      <c r="O343" s="31"/>
      <c r="P343" s="31"/>
      <c r="Q343" s="30" t="s">
        <v>1895</v>
      </c>
      <c r="R343" s="30" t="s">
        <v>81</v>
      </c>
      <c r="S343" s="30" t="s">
        <v>81</v>
      </c>
      <c r="T343" s="30" t="s">
        <v>81</v>
      </c>
      <c r="U343" s="30" t="s">
        <v>402</v>
      </c>
      <c r="V343" s="30" t="s">
        <v>68</v>
      </c>
      <c r="W343" s="30" t="s">
        <v>81</v>
      </c>
      <c r="X343" s="30" t="s">
        <v>402</v>
      </c>
      <c r="Y343" s="41" t="s">
        <v>68</v>
      </c>
      <c r="Z343" s="30" t="s">
        <v>68</v>
      </c>
      <c r="AA343" s="30" t="s">
        <v>68</v>
      </c>
      <c r="AB343" s="41" t="s">
        <v>402</v>
      </c>
      <c r="AC343" s="30" t="s">
        <v>402</v>
      </c>
      <c r="AD343" s="30" t="s">
        <v>402</v>
      </c>
      <c r="AE343" s="41" t="s">
        <v>68</v>
      </c>
      <c r="AF343" s="30" t="s">
        <v>68</v>
      </c>
    </row>
    <row r="344" spans="1:32" x14ac:dyDescent="0.2">
      <c r="A344" s="37" t="s">
        <v>775</v>
      </c>
      <c r="B344" s="38">
        <v>8055</v>
      </c>
      <c r="C344" s="30">
        <v>2</v>
      </c>
      <c r="D344" s="30" t="s">
        <v>411</v>
      </c>
      <c r="E344" s="30" t="s">
        <v>404</v>
      </c>
      <c r="F344" s="31" t="s">
        <v>457</v>
      </c>
      <c r="G344" s="30" t="s">
        <v>28</v>
      </c>
      <c r="H344" s="30">
        <v>1</v>
      </c>
      <c r="I344" s="31" t="s">
        <v>776</v>
      </c>
      <c r="J344" s="30">
        <v>75019</v>
      </c>
      <c r="K344" s="30" t="s">
        <v>29</v>
      </c>
      <c r="L344" s="31"/>
      <c r="M344" s="31"/>
      <c r="N344" s="31"/>
      <c r="O344" s="31"/>
      <c r="P344" s="31"/>
      <c r="Q344" s="30" t="s">
        <v>1895</v>
      </c>
      <c r="R344" s="30" t="s">
        <v>81</v>
      </c>
      <c r="S344" s="30" t="s">
        <v>81</v>
      </c>
      <c r="T344" s="30" t="s">
        <v>81</v>
      </c>
      <c r="U344" s="30" t="s">
        <v>85</v>
      </c>
      <c r="V344" s="30" t="s">
        <v>68</v>
      </c>
      <c r="W344" s="30" t="s">
        <v>160</v>
      </c>
      <c r="X344" s="30" t="s">
        <v>402</v>
      </c>
      <c r="Y344" s="41" t="s">
        <v>81</v>
      </c>
      <c r="Z344" s="30" t="s">
        <v>1901</v>
      </c>
      <c r="AA344" s="30" t="s">
        <v>81</v>
      </c>
      <c r="AB344" s="41" t="s">
        <v>402</v>
      </c>
      <c r="AC344" s="30" t="s">
        <v>1900</v>
      </c>
      <c r="AD344" s="30" t="s">
        <v>402</v>
      </c>
      <c r="AE344" s="41" t="s">
        <v>68</v>
      </c>
      <c r="AF344" s="30" t="s">
        <v>68</v>
      </c>
    </row>
    <row r="345" spans="1:32" x14ac:dyDescent="0.2">
      <c r="A345" s="37" t="s">
        <v>777</v>
      </c>
      <c r="B345" s="38">
        <v>8055</v>
      </c>
      <c r="C345" s="30">
        <v>2</v>
      </c>
      <c r="D345" s="30" t="s">
        <v>411</v>
      </c>
      <c r="E345" s="30" t="s">
        <v>404</v>
      </c>
      <c r="F345" s="31" t="s">
        <v>457</v>
      </c>
      <c r="G345" s="30" t="s">
        <v>28</v>
      </c>
      <c r="H345" s="30">
        <v>2</v>
      </c>
      <c r="I345" s="31" t="s">
        <v>776</v>
      </c>
      <c r="J345" s="30">
        <v>75019</v>
      </c>
      <c r="K345" s="30" t="s">
        <v>29</v>
      </c>
      <c r="L345" s="31"/>
      <c r="M345" s="31"/>
      <c r="N345" s="31"/>
      <c r="O345" s="31"/>
      <c r="P345" s="31"/>
      <c r="Q345" s="30" t="s">
        <v>1895</v>
      </c>
      <c r="R345" s="30" t="s">
        <v>81</v>
      </c>
      <c r="S345" s="30" t="s">
        <v>81</v>
      </c>
      <c r="T345" s="30" t="s">
        <v>81</v>
      </c>
      <c r="U345" s="30" t="s">
        <v>85</v>
      </c>
      <c r="V345" s="30" t="s">
        <v>68</v>
      </c>
      <c r="W345" s="30" t="s">
        <v>160</v>
      </c>
      <c r="X345" s="30" t="s">
        <v>402</v>
      </c>
      <c r="Y345" s="41" t="s">
        <v>81</v>
      </c>
      <c r="Z345" s="30" t="s">
        <v>1901</v>
      </c>
      <c r="AA345" s="30" t="s">
        <v>81</v>
      </c>
      <c r="AB345" s="41" t="s">
        <v>402</v>
      </c>
      <c r="AC345" s="30" t="s">
        <v>1900</v>
      </c>
      <c r="AD345" s="30" t="s">
        <v>402</v>
      </c>
      <c r="AE345" s="41" t="s">
        <v>68</v>
      </c>
      <c r="AF345" s="30" t="s">
        <v>68</v>
      </c>
    </row>
    <row r="346" spans="1:32" ht="25.5" x14ac:dyDescent="0.2">
      <c r="A346" s="37" t="s">
        <v>718</v>
      </c>
      <c r="B346" s="38">
        <v>8056</v>
      </c>
      <c r="C346" s="30">
        <v>1</v>
      </c>
      <c r="D346" s="30" t="s">
        <v>406</v>
      </c>
      <c r="E346" s="30" t="s">
        <v>407</v>
      </c>
      <c r="F346" s="31" t="s">
        <v>458</v>
      </c>
      <c r="G346" s="30" t="s">
        <v>28</v>
      </c>
      <c r="H346" s="30">
        <v>1</v>
      </c>
      <c r="I346" s="31" t="s">
        <v>719</v>
      </c>
      <c r="J346" s="30">
        <v>75014</v>
      </c>
      <c r="K346" s="30" t="s">
        <v>29</v>
      </c>
      <c r="L346" s="31"/>
      <c r="M346" s="31"/>
      <c r="N346" s="31"/>
      <c r="O346" s="31"/>
      <c r="P346" s="31"/>
      <c r="Q346" s="30" t="s">
        <v>1895</v>
      </c>
      <c r="R346" s="30" t="s">
        <v>1899</v>
      </c>
      <c r="S346" s="30" t="s">
        <v>81</v>
      </c>
      <c r="T346" s="30" t="s">
        <v>81</v>
      </c>
      <c r="U346" s="30" t="s">
        <v>402</v>
      </c>
      <c r="V346" s="30" t="s">
        <v>68</v>
      </c>
      <c r="W346" s="30" t="s">
        <v>81</v>
      </c>
      <c r="X346" s="30" t="s">
        <v>402</v>
      </c>
      <c r="Y346" s="41" t="s">
        <v>402</v>
      </c>
      <c r="Z346" s="30" t="s">
        <v>1901</v>
      </c>
      <c r="AA346" s="30" t="s">
        <v>1900</v>
      </c>
      <c r="AB346" s="41" t="s">
        <v>1900</v>
      </c>
      <c r="AC346" s="30" t="s">
        <v>1900</v>
      </c>
      <c r="AD346" s="30" t="s">
        <v>1900</v>
      </c>
      <c r="AE346" s="41" t="s">
        <v>68</v>
      </c>
      <c r="AF346" s="30" t="s">
        <v>1900</v>
      </c>
    </row>
    <row r="347" spans="1:32" ht="25.5" x14ac:dyDescent="0.2">
      <c r="A347" s="37" t="s">
        <v>916</v>
      </c>
      <c r="B347" s="38">
        <v>8057</v>
      </c>
      <c r="C347" s="30">
        <v>3</v>
      </c>
      <c r="D347" s="30" t="s">
        <v>405</v>
      </c>
      <c r="E347" s="30" t="s">
        <v>404</v>
      </c>
      <c r="F347" s="31" t="s">
        <v>459</v>
      </c>
      <c r="G347" s="30" t="s">
        <v>28</v>
      </c>
      <c r="H347" s="30">
        <v>1</v>
      </c>
      <c r="I347" s="31" t="s">
        <v>917</v>
      </c>
      <c r="J347" s="30">
        <v>75010</v>
      </c>
      <c r="K347" s="30" t="s">
        <v>29</v>
      </c>
      <c r="L347" s="31"/>
      <c r="M347" s="31"/>
      <c r="N347" s="31"/>
      <c r="O347" s="31"/>
      <c r="P347" s="31"/>
      <c r="Q347" s="30" t="s">
        <v>1895</v>
      </c>
      <c r="R347" s="30" t="s">
        <v>81</v>
      </c>
      <c r="S347" s="30" t="s">
        <v>81</v>
      </c>
      <c r="T347" s="30" t="s">
        <v>81</v>
      </c>
      <c r="U347" s="30" t="s">
        <v>402</v>
      </c>
      <c r="V347" s="30" t="s">
        <v>68</v>
      </c>
      <c r="W347" s="30" t="s">
        <v>81</v>
      </c>
      <c r="X347" s="30" t="s">
        <v>402</v>
      </c>
      <c r="Y347" s="41" t="s">
        <v>68</v>
      </c>
      <c r="Z347" s="30" t="s">
        <v>68</v>
      </c>
      <c r="AA347" s="30" t="s">
        <v>68</v>
      </c>
      <c r="AB347" s="41" t="s">
        <v>402</v>
      </c>
      <c r="AC347" s="30" t="s">
        <v>402</v>
      </c>
      <c r="AD347" s="30" t="s">
        <v>402</v>
      </c>
      <c r="AE347" s="41" t="s">
        <v>68</v>
      </c>
      <c r="AF347" s="30" t="s">
        <v>68</v>
      </c>
    </row>
    <row r="348" spans="1:32" x14ac:dyDescent="0.2">
      <c r="A348" s="37" t="s">
        <v>778</v>
      </c>
      <c r="B348" s="38">
        <v>8058</v>
      </c>
      <c r="C348" s="30">
        <v>2</v>
      </c>
      <c r="D348" s="30" t="s">
        <v>411</v>
      </c>
      <c r="E348" s="30" t="s">
        <v>404</v>
      </c>
      <c r="F348" s="31" t="s">
        <v>460</v>
      </c>
      <c r="G348" s="30" t="s">
        <v>28</v>
      </c>
      <c r="H348" s="30">
        <v>1</v>
      </c>
      <c r="I348" s="31" t="s">
        <v>460</v>
      </c>
      <c r="J348" s="30">
        <v>75019</v>
      </c>
      <c r="K348" s="30" t="s">
        <v>29</v>
      </c>
      <c r="L348" s="31"/>
      <c r="M348" s="31"/>
      <c r="N348" s="31"/>
      <c r="O348" s="31"/>
      <c r="P348" s="31"/>
      <c r="Q348" s="30" t="s">
        <v>68</v>
      </c>
      <c r="R348" s="30" t="s">
        <v>68</v>
      </c>
      <c r="S348" s="30" t="s">
        <v>68</v>
      </c>
      <c r="T348" s="30" t="s">
        <v>68</v>
      </c>
      <c r="U348" s="30" t="s">
        <v>68</v>
      </c>
      <c r="V348" s="30" t="s">
        <v>68</v>
      </c>
      <c r="W348" s="30" t="s">
        <v>160</v>
      </c>
      <c r="X348" s="30" t="s">
        <v>68</v>
      </c>
      <c r="Y348" s="41" t="s">
        <v>68</v>
      </c>
      <c r="Z348" s="30" t="s">
        <v>68</v>
      </c>
      <c r="AA348" s="30" t="s">
        <v>68</v>
      </c>
      <c r="AB348" s="41" t="s">
        <v>68</v>
      </c>
      <c r="AC348" s="30" t="s">
        <v>68</v>
      </c>
      <c r="AD348" s="30" t="s">
        <v>68</v>
      </c>
      <c r="AE348" s="41" t="s">
        <v>68</v>
      </c>
      <c r="AF348" s="30" t="s">
        <v>68</v>
      </c>
    </row>
    <row r="349" spans="1:32" x14ac:dyDescent="0.2">
      <c r="A349" s="37" t="s">
        <v>779</v>
      </c>
      <c r="B349" s="38">
        <v>8058</v>
      </c>
      <c r="C349" s="30">
        <v>2</v>
      </c>
      <c r="D349" s="30" t="s">
        <v>411</v>
      </c>
      <c r="E349" s="30" t="s">
        <v>404</v>
      </c>
      <c r="F349" s="31" t="s">
        <v>460</v>
      </c>
      <c r="G349" s="30" t="s">
        <v>28</v>
      </c>
      <c r="H349" s="30">
        <v>2</v>
      </c>
      <c r="I349" s="31" t="s">
        <v>460</v>
      </c>
      <c r="J349" s="30">
        <v>75019</v>
      </c>
      <c r="K349" s="30" t="s">
        <v>29</v>
      </c>
      <c r="L349" s="31"/>
      <c r="M349" s="31"/>
      <c r="N349" s="31"/>
      <c r="O349" s="31"/>
      <c r="P349" s="31"/>
      <c r="Q349" s="30" t="s">
        <v>68</v>
      </c>
      <c r="R349" s="30" t="s">
        <v>68</v>
      </c>
      <c r="S349" s="30" t="s">
        <v>68</v>
      </c>
      <c r="T349" s="30" t="s">
        <v>68</v>
      </c>
      <c r="U349" s="30" t="s">
        <v>68</v>
      </c>
      <c r="V349" s="30" t="s">
        <v>68</v>
      </c>
      <c r="W349" s="30" t="s">
        <v>68</v>
      </c>
      <c r="X349" s="30" t="s">
        <v>68</v>
      </c>
      <c r="Y349" s="41" t="s">
        <v>68</v>
      </c>
      <c r="Z349" s="30" t="s">
        <v>68</v>
      </c>
      <c r="AA349" s="30" t="s">
        <v>68</v>
      </c>
      <c r="AB349" s="41" t="s">
        <v>68</v>
      </c>
      <c r="AC349" s="30" t="s">
        <v>68</v>
      </c>
      <c r="AD349" s="30" t="s">
        <v>68</v>
      </c>
      <c r="AE349" s="41" t="s">
        <v>68</v>
      </c>
      <c r="AF349" s="30" t="s">
        <v>68</v>
      </c>
    </row>
    <row r="350" spans="1:32" ht="25.5" x14ac:dyDescent="0.2">
      <c r="A350" s="37" t="s">
        <v>1321</v>
      </c>
      <c r="B350" s="38">
        <v>8059</v>
      </c>
      <c r="C350" s="30">
        <v>8</v>
      </c>
      <c r="D350" s="30" t="s">
        <v>403</v>
      </c>
      <c r="E350" s="30" t="s">
        <v>404</v>
      </c>
      <c r="F350" s="31" t="s">
        <v>461</v>
      </c>
      <c r="G350" s="30" t="s">
        <v>28</v>
      </c>
      <c r="H350" s="30">
        <v>1</v>
      </c>
      <c r="I350" s="31" t="s">
        <v>1322</v>
      </c>
      <c r="J350" s="30">
        <v>75020</v>
      </c>
      <c r="K350" s="30" t="s">
        <v>29</v>
      </c>
      <c r="L350" s="31"/>
      <c r="M350" s="31"/>
      <c r="N350" s="31"/>
      <c r="O350" s="31"/>
      <c r="P350" s="31"/>
      <c r="Q350" s="30" t="s">
        <v>354</v>
      </c>
      <c r="R350" s="30" t="s">
        <v>84</v>
      </c>
      <c r="S350" s="30" t="s">
        <v>81</v>
      </c>
      <c r="T350" s="30" t="s">
        <v>81</v>
      </c>
      <c r="U350" s="30" t="s">
        <v>402</v>
      </c>
      <c r="V350" s="30" t="s">
        <v>68</v>
      </c>
      <c r="W350" s="30" t="s">
        <v>81</v>
      </c>
      <c r="X350" s="30" t="s">
        <v>402</v>
      </c>
      <c r="Y350" s="41" t="s">
        <v>1900</v>
      </c>
      <c r="Z350" s="30" t="s">
        <v>1901</v>
      </c>
      <c r="AA350" s="30" t="s">
        <v>402</v>
      </c>
      <c r="AB350" s="41" t="s">
        <v>1900</v>
      </c>
      <c r="AC350" s="30" t="s">
        <v>1900</v>
      </c>
      <c r="AD350" s="30" t="s">
        <v>1900</v>
      </c>
      <c r="AE350" s="41" t="s">
        <v>68</v>
      </c>
      <c r="AF350" s="30" t="s">
        <v>68</v>
      </c>
    </row>
    <row r="351" spans="1:32" ht="25.5" x14ac:dyDescent="0.2">
      <c r="A351" s="37" t="s">
        <v>1323</v>
      </c>
      <c r="B351" s="38">
        <v>8059</v>
      </c>
      <c r="C351" s="30">
        <v>8</v>
      </c>
      <c r="D351" s="30" t="s">
        <v>403</v>
      </c>
      <c r="E351" s="30" t="s">
        <v>404</v>
      </c>
      <c r="F351" s="31" t="s">
        <v>461</v>
      </c>
      <c r="G351" s="30" t="s">
        <v>28</v>
      </c>
      <c r="H351" s="30">
        <v>2</v>
      </c>
      <c r="I351" s="31" t="s">
        <v>1324</v>
      </c>
      <c r="J351" s="30">
        <v>75020</v>
      </c>
      <c r="K351" s="30" t="s">
        <v>29</v>
      </c>
      <c r="L351" s="31"/>
      <c r="M351" s="31"/>
      <c r="N351" s="31"/>
      <c r="O351" s="31"/>
      <c r="P351" s="31"/>
      <c r="Q351" s="30" t="s">
        <v>354</v>
      </c>
      <c r="R351" s="30" t="s">
        <v>84</v>
      </c>
      <c r="S351" s="30" t="s">
        <v>81</v>
      </c>
      <c r="T351" s="30" t="s">
        <v>81</v>
      </c>
      <c r="U351" s="30" t="s">
        <v>402</v>
      </c>
      <c r="V351" s="30" t="s">
        <v>68</v>
      </c>
      <c r="W351" s="30" t="s">
        <v>81</v>
      </c>
      <c r="X351" s="30" t="s">
        <v>402</v>
      </c>
      <c r="Y351" s="41" t="s">
        <v>1900</v>
      </c>
      <c r="Z351" s="30" t="s">
        <v>1901</v>
      </c>
      <c r="AA351" s="30" t="s">
        <v>402</v>
      </c>
      <c r="AB351" s="41" t="s">
        <v>1900</v>
      </c>
      <c r="AC351" s="30" t="s">
        <v>402</v>
      </c>
      <c r="AD351" s="30" t="s">
        <v>1900</v>
      </c>
      <c r="AE351" s="41" t="s">
        <v>68</v>
      </c>
      <c r="AF351" s="30" t="s">
        <v>68</v>
      </c>
    </row>
    <row r="352" spans="1:32" x14ac:dyDescent="0.2">
      <c r="A352" s="37" t="s">
        <v>918</v>
      </c>
      <c r="B352" s="38">
        <v>8060</v>
      </c>
      <c r="C352" s="30">
        <v>3</v>
      </c>
      <c r="D352" s="30" t="s">
        <v>405</v>
      </c>
      <c r="E352" s="30" t="s">
        <v>404</v>
      </c>
      <c r="F352" s="31" t="s">
        <v>462</v>
      </c>
      <c r="G352" s="30" t="s">
        <v>28</v>
      </c>
      <c r="H352" s="30">
        <v>1</v>
      </c>
      <c r="I352" s="31" t="s">
        <v>919</v>
      </c>
      <c r="J352" s="30">
        <v>75011</v>
      </c>
      <c r="K352" s="30" t="s">
        <v>29</v>
      </c>
      <c r="L352" s="31"/>
      <c r="M352" s="31"/>
      <c r="N352" s="31"/>
      <c r="O352" s="31"/>
      <c r="P352" s="31"/>
      <c r="Q352" s="30" t="s">
        <v>68</v>
      </c>
      <c r="R352" s="30" t="s">
        <v>68</v>
      </c>
      <c r="S352" s="30" t="s">
        <v>68</v>
      </c>
      <c r="T352" s="30" t="s">
        <v>68</v>
      </c>
      <c r="U352" s="30" t="s">
        <v>68</v>
      </c>
      <c r="V352" s="30" t="s">
        <v>68</v>
      </c>
      <c r="W352" s="30" t="s">
        <v>68</v>
      </c>
      <c r="X352" s="30" t="s">
        <v>68</v>
      </c>
      <c r="Y352" s="41" t="s">
        <v>68</v>
      </c>
      <c r="Z352" s="30" t="s">
        <v>68</v>
      </c>
      <c r="AA352" s="30" t="s">
        <v>68</v>
      </c>
      <c r="AB352" s="41" t="s">
        <v>68</v>
      </c>
      <c r="AC352" s="30" t="s">
        <v>68</v>
      </c>
      <c r="AD352" s="30" t="s">
        <v>68</v>
      </c>
      <c r="AE352" s="41" t="s">
        <v>68</v>
      </c>
      <c r="AF352" s="30" t="s">
        <v>68</v>
      </c>
    </row>
    <row r="353" spans="1:32" x14ac:dyDescent="0.2">
      <c r="A353" s="37" t="s">
        <v>920</v>
      </c>
      <c r="B353" s="38">
        <v>8061</v>
      </c>
      <c r="C353" s="30">
        <v>3</v>
      </c>
      <c r="D353" s="30" t="s">
        <v>405</v>
      </c>
      <c r="E353" s="30" t="s">
        <v>404</v>
      </c>
      <c r="F353" s="31" t="s">
        <v>463</v>
      </c>
      <c r="G353" s="30" t="s">
        <v>28</v>
      </c>
      <c r="H353" s="30">
        <v>1</v>
      </c>
      <c r="I353" s="31" t="s">
        <v>921</v>
      </c>
      <c r="J353" s="30">
        <v>75010</v>
      </c>
      <c r="K353" s="30" t="s">
        <v>29</v>
      </c>
      <c r="L353" s="31"/>
      <c r="M353" s="31"/>
      <c r="N353" s="31"/>
      <c r="O353" s="31"/>
      <c r="P353" s="31"/>
      <c r="Q353" s="30" t="s">
        <v>68</v>
      </c>
      <c r="R353" s="30" t="s">
        <v>68</v>
      </c>
      <c r="S353" s="30" t="s">
        <v>68</v>
      </c>
      <c r="T353" s="30" t="s">
        <v>68</v>
      </c>
      <c r="U353" s="30" t="s">
        <v>68</v>
      </c>
      <c r="V353" s="30" t="s">
        <v>68</v>
      </c>
      <c r="W353" s="30" t="s">
        <v>68</v>
      </c>
      <c r="X353" s="30" t="s">
        <v>68</v>
      </c>
      <c r="Y353" s="41" t="s">
        <v>68</v>
      </c>
      <c r="Z353" s="30" t="s">
        <v>68</v>
      </c>
      <c r="AA353" s="30" t="s">
        <v>68</v>
      </c>
      <c r="AB353" s="41" t="s">
        <v>68</v>
      </c>
      <c r="AC353" s="30" t="s">
        <v>68</v>
      </c>
      <c r="AD353" s="30" t="s">
        <v>68</v>
      </c>
      <c r="AE353" s="41" t="s">
        <v>68</v>
      </c>
      <c r="AF353" s="30" t="s">
        <v>68</v>
      </c>
    </row>
    <row r="354" spans="1:32" x14ac:dyDescent="0.2">
      <c r="A354" s="37" t="s">
        <v>1018</v>
      </c>
      <c r="B354" s="38">
        <v>8062</v>
      </c>
      <c r="C354" s="30">
        <v>4</v>
      </c>
      <c r="D354" s="30" t="s">
        <v>412</v>
      </c>
      <c r="E354" s="30" t="s">
        <v>407</v>
      </c>
      <c r="F354" s="31" t="s">
        <v>464</v>
      </c>
      <c r="G354" s="30" t="s">
        <v>28</v>
      </c>
      <c r="H354" s="30">
        <v>1</v>
      </c>
      <c r="I354" s="31" t="s">
        <v>464</v>
      </c>
      <c r="J354" s="30">
        <v>75012</v>
      </c>
      <c r="K354" s="30" t="s">
        <v>29</v>
      </c>
      <c r="L354" s="31"/>
      <c r="M354" s="31"/>
      <c r="N354" s="31"/>
      <c r="O354" s="31"/>
      <c r="P354" s="31"/>
      <c r="Q354" s="30" t="s">
        <v>68</v>
      </c>
      <c r="R354" s="30" t="s">
        <v>68</v>
      </c>
      <c r="S354" s="30" t="s">
        <v>68</v>
      </c>
      <c r="T354" s="30" t="s">
        <v>68</v>
      </c>
      <c r="U354" s="30" t="s">
        <v>68</v>
      </c>
      <c r="V354" s="30" t="s">
        <v>68</v>
      </c>
      <c r="W354" s="30" t="s">
        <v>68</v>
      </c>
      <c r="X354" s="30" t="s">
        <v>402</v>
      </c>
      <c r="Y354" s="41" t="s">
        <v>68</v>
      </c>
      <c r="Z354" s="30" t="s">
        <v>68</v>
      </c>
      <c r="AA354" s="30" t="s">
        <v>68</v>
      </c>
      <c r="AB354" s="41" t="s">
        <v>1900</v>
      </c>
      <c r="AC354" s="30" t="s">
        <v>1900</v>
      </c>
      <c r="AD354" s="30" t="s">
        <v>1900</v>
      </c>
      <c r="AE354" s="41" t="s">
        <v>68</v>
      </c>
      <c r="AF354" s="30" t="s">
        <v>68</v>
      </c>
    </row>
    <row r="355" spans="1:32" x14ac:dyDescent="0.2">
      <c r="A355" s="37" t="s">
        <v>1030</v>
      </c>
      <c r="B355" s="38">
        <v>8063</v>
      </c>
      <c r="C355" s="30">
        <v>5</v>
      </c>
      <c r="D355" s="30" t="s">
        <v>408</v>
      </c>
      <c r="E355" s="30" t="s">
        <v>407</v>
      </c>
      <c r="F355" s="31" t="s">
        <v>465</v>
      </c>
      <c r="G355" s="30" t="s">
        <v>28</v>
      </c>
      <c r="H355" s="30">
        <v>1</v>
      </c>
      <c r="I355" s="31" t="s">
        <v>1031</v>
      </c>
      <c r="J355" s="30">
        <v>75013</v>
      </c>
      <c r="K355" s="30" t="s">
        <v>29</v>
      </c>
      <c r="L355" s="31"/>
      <c r="M355" s="31"/>
      <c r="N355" s="31"/>
      <c r="O355" s="31"/>
      <c r="P355" s="31"/>
      <c r="Q355" s="30" t="s">
        <v>68</v>
      </c>
      <c r="R355" s="30" t="s">
        <v>68</v>
      </c>
      <c r="S355" s="30" t="s">
        <v>68</v>
      </c>
      <c r="T355" s="30" t="s">
        <v>68</v>
      </c>
      <c r="U355" s="30" t="s">
        <v>68</v>
      </c>
      <c r="V355" s="30" t="s">
        <v>68</v>
      </c>
      <c r="W355" s="30" t="s">
        <v>68</v>
      </c>
      <c r="X355" s="30" t="s">
        <v>68</v>
      </c>
      <c r="Y355" s="41" t="s">
        <v>68</v>
      </c>
      <c r="Z355" s="30" t="s">
        <v>68</v>
      </c>
      <c r="AA355" s="30" t="s">
        <v>68</v>
      </c>
      <c r="AB355" s="41" t="s">
        <v>68</v>
      </c>
      <c r="AC355" s="30" t="s">
        <v>68</v>
      </c>
      <c r="AD355" s="30" t="s">
        <v>68</v>
      </c>
      <c r="AE355" s="41" t="s">
        <v>68</v>
      </c>
      <c r="AF355" s="30" t="s">
        <v>68</v>
      </c>
    </row>
    <row r="356" spans="1:32" x14ac:dyDescent="0.2">
      <c r="A356" s="37" t="s">
        <v>1032</v>
      </c>
      <c r="B356" s="38">
        <v>8063</v>
      </c>
      <c r="C356" s="30">
        <v>5</v>
      </c>
      <c r="D356" s="30" t="s">
        <v>408</v>
      </c>
      <c r="E356" s="30" t="s">
        <v>407</v>
      </c>
      <c r="F356" s="31" t="s">
        <v>465</v>
      </c>
      <c r="G356" s="30" t="s">
        <v>28</v>
      </c>
      <c r="H356" s="30">
        <v>2</v>
      </c>
      <c r="I356" s="31" t="s">
        <v>1033</v>
      </c>
      <c r="J356" s="30">
        <v>75013</v>
      </c>
      <c r="K356" s="30" t="s">
        <v>29</v>
      </c>
      <c r="L356" s="31"/>
      <c r="M356" s="31"/>
      <c r="N356" s="31"/>
      <c r="O356" s="31"/>
      <c r="P356" s="31"/>
      <c r="Q356" s="30" t="s">
        <v>68</v>
      </c>
      <c r="R356" s="30" t="s">
        <v>68</v>
      </c>
      <c r="S356" s="30" t="s">
        <v>68</v>
      </c>
      <c r="T356" s="30" t="s">
        <v>68</v>
      </c>
      <c r="U356" s="30" t="s">
        <v>68</v>
      </c>
      <c r="V356" s="30" t="s">
        <v>68</v>
      </c>
      <c r="W356" s="30" t="s">
        <v>68</v>
      </c>
      <c r="X356" s="30" t="s">
        <v>68</v>
      </c>
      <c r="Y356" s="41" t="s">
        <v>68</v>
      </c>
      <c r="Z356" s="30" t="s">
        <v>68</v>
      </c>
      <c r="AA356" s="30" t="s">
        <v>68</v>
      </c>
      <c r="AB356" s="41" t="s">
        <v>68</v>
      </c>
      <c r="AC356" s="30" t="s">
        <v>68</v>
      </c>
      <c r="AD356" s="30" t="s">
        <v>68</v>
      </c>
      <c r="AE356" s="41" t="s">
        <v>68</v>
      </c>
      <c r="AF356" s="30" t="s">
        <v>68</v>
      </c>
    </row>
    <row r="357" spans="1:32" x14ac:dyDescent="0.2">
      <c r="A357" s="37" t="s">
        <v>1325</v>
      </c>
      <c r="B357" s="38">
        <v>8064</v>
      </c>
      <c r="C357" s="30">
        <v>8</v>
      </c>
      <c r="D357" s="30" t="s">
        <v>403</v>
      </c>
      <c r="E357" s="30" t="s">
        <v>404</v>
      </c>
      <c r="F357" s="31" t="s">
        <v>466</v>
      </c>
      <c r="G357" s="30" t="s">
        <v>28</v>
      </c>
      <c r="H357" s="30">
        <v>1</v>
      </c>
      <c r="I357" s="31" t="s">
        <v>1326</v>
      </c>
      <c r="J357" s="30">
        <v>75020</v>
      </c>
      <c r="K357" s="30" t="s">
        <v>29</v>
      </c>
      <c r="L357" s="31"/>
      <c r="M357" s="31"/>
      <c r="N357" s="31"/>
      <c r="O357" s="31"/>
      <c r="P357" s="31"/>
      <c r="Q357" s="30" t="s">
        <v>68</v>
      </c>
      <c r="R357" s="30" t="s">
        <v>68</v>
      </c>
      <c r="S357" s="30" t="s">
        <v>68</v>
      </c>
      <c r="T357" s="30" t="s">
        <v>68</v>
      </c>
      <c r="U357" s="30" t="s">
        <v>68</v>
      </c>
      <c r="V357" s="30" t="s">
        <v>68</v>
      </c>
      <c r="W357" s="30" t="s">
        <v>68</v>
      </c>
      <c r="X357" s="30" t="s">
        <v>68</v>
      </c>
      <c r="Y357" s="41" t="s">
        <v>68</v>
      </c>
      <c r="Z357" s="30" t="s">
        <v>68</v>
      </c>
      <c r="AA357" s="30" t="s">
        <v>68</v>
      </c>
      <c r="AB357" s="41" t="s">
        <v>68</v>
      </c>
      <c r="AC357" s="30" t="s">
        <v>68</v>
      </c>
      <c r="AD357" s="30" t="s">
        <v>68</v>
      </c>
      <c r="AE357" s="41" t="s">
        <v>68</v>
      </c>
      <c r="AF357" s="30" t="s">
        <v>68</v>
      </c>
    </row>
    <row r="358" spans="1:32" ht="25.5" x14ac:dyDescent="0.2">
      <c r="A358" s="37" t="s">
        <v>1327</v>
      </c>
      <c r="B358" s="38">
        <v>8065</v>
      </c>
      <c r="C358" s="30">
        <v>8</v>
      </c>
      <c r="D358" s="30" t="s">
        <v>403</v>
      </c>
      <c r="E358" s="30" t="s">
        <v>404</v>
      </c>
      <c r="F358" s="31" t="s">
        <v>467</v>
      </c>
      <c r="G358" s="30" t="s">
        <v>28</v>
      </c>
      <c r="H358" s="30">
        <v>1</v>
      </c>
      <c r="I358" s="31" t="s">
        <v>1328</v>
      </c>
      <c r="J358" s="30">
        <v>75020</v>
      </c>
      <c r="K358" s="30" t="s">
        <v>29</v>
      </c>
      <c r="L358" s="31"/>
      <c r="M358" s="31"/>
      <c r="N358" s="31"/>
      <c r="O358" s="31"/>
      <c r="P358" s="31"/>
      <c r="Q358" s="30" t="s">
        <v>354</v>
      </c>
      <c r="R358" s="30" t="s">
        <v>84</v>
      </c>
      <c r="S358" s="30" t="s">
        <v>81</v>
      </c>
      <c r="T358" s="30" t="s">
        <v>81</v>
      </c>
      <c r="U358" s="30" t="s">
        <v>402</v>
      </c>
      <c r="V358" s="30" t="s">
        <v>68</v>
      </c>
      <c r="W358" s="30" t="s">
        <v>81</v>
      </c>
      <c r="X358" s="30" t="s">
        <v>402</v>
      </c>
      <c r="Y358" s="41" t="s">
        <v>1900</v>
      </c>
      <c r="Z358" s="30" t="s">
        <v>1901</v>
      </c>
      <c r="AA358" s="30" t="s">
        <v>402</v>
      </c>
      <c r="AB358" s="41" t="s">
        <v>1900</v>
      </c>
      <c r="AC358" s="30" t="s">
        <v>1900</v>
      </c>
      <c r="AD358" s="30" t="s">
        <v>1900</v>
      </c>
      <c r="AE358" s="41" t="s">
        <v>68</v>
      </c>
      <c r="AF358" s="30" t="s">
        <v>68</v>
      </c>
    </row>
    <row r="359" spans="1:32" ht="25.5" x14ac:dyDescent="0.2">
      <c r="A359" s="37" t="s">
        <v>1329</v>
      </c>
      <c r="B359" s="38">
        <v>8065</v>
      </c>
      <c r="C359" s="30">
        <v>8</v>
      </c>
      <c r="D359" s="30" t="s">
        <v>403</v>
      </c>
      <c r="E359" s="30" t="s">
        <v>404</v>
      </c>
      <c r="F359" s="31" t="s">
        <v>467</v>
      </c>
      <c r="G359" s="30" t="s">
        <v>28</v>
      </c>
      <c r="H359" s="30">
        <v>2</v>
      </c>
      <c r="I359" s="31" t="s">
        <v>1330</v>
      </c>
      <c r="J359" s="30">
        <v>75020</v>
      </c>
      <c r="K359" s="30" t="s">
        <v>29</v>
      </c>
      <c r="L359" s="31"/>
      <c r="M359" s="31"/>
      <c r="N359" s="31"/>
      <c r="O359" s="31"/>
      <c r="P359" s="31"/>
      <c r="Q359" s="30" t="s">
        <v>354</v>
      </c>
      <c r="R359" s="30" t="s">
        <v>84</v>
      </c>
      <c r="S359" s="30" t="s">
        <v>81</v>
      </c>
      <c r="T359" s="30" t="s">
        <v>81</v>
      </c>
      <c r="U359" s="30" t="s">
        <v>402</v>
      </c>
      <c r="V359" s="30" t="s">
        <v>68</v>
      </c>
      <c r="W359" s="30" t="s">
        <v>81</v>
      </c>
      <c r="X359" s="30" t="s">
        <v>402</v>
      </c>
      <c r="Y359" s="41" t="s">
        <v>1900</v>
      </c>
      <c r="Z359" s="30" t="s">
        <v>1901</v>
      </c>
      <c r="AA359" s="30" t="s">
        <v>402</v>
      </c>
      <c r="AB359" s="41" t="s">
        <v>1900</v>
      </c>
      <c r="AC359" s="30" t="s">
        <v>1900</v>
      </c>
      <c r="AD359" s="30" t="s">
        <v>1900</v>
      </c>
      <c r="AE359" s="41" t="s">
        <v>68</v>
      </c>
      <c r="AF359" s="30" t="s">
        <v>68</v>
      </c>
    </row>
    <row r="360" spans="1:32" x14ac:dyDescent="0.2">
      <c r="A360" s="37" t="s">
        <v>1121</v>
      </c>
      <c r="B360" s="38">
        <v>8066</v>
      </c>
      <c r="C360" s="30">
        <v>7</v>
      </c>
      <c r="D360" s="30" t="s">
        <v>409</v>
      </c>
      <c r="E360" s="30" t="s">
        <v>404</v>
      </c>
      <c r="F360" s="31" t="s">
        <v>468</v>
      </c>
      <c r="G360" s="30" t="s">
        <v>28</v>
      </c>
      <c r="H360" s="30">
        <v>1</v>
      </c>
      <c r="I360" s="31" t="s">
        <v>1122</v>
      </c>
      <c r="J360" s="30">
        <v>75018</v>
      </c>
      <c r="K360" s="30" t="s">
        <v>29</v>
      </c>
      <c r="L360" s="31"/>
      <c r="M360" s="31"/>
      <c r="N360" s="31"/>
      <c r="O360" s="31"/>
      <c r="P360" s="31"/>
      <c r="Q360" s="30" t="s">
        <v>68</v>
      </c>
      <c r="R360" s="30" t="s">
        <v>68</v>
      </c>
      <c r="S360" s="30" t="s">
        <v>68</v>
      </c>
      <c r="T360" s="30" t="s">
        <v>68</v>
      </c>
      <c r="U360" s="30" t="s">
        <v>68</v>
      </c>
      <c r="V360" s="30" t="s">
        <v>68</v>
      </c>
      <c r="W360" s="30" t="s">
        <v>68</v>
      </c>
      <c r="X360" s="30" t="s">
        <v>68</v>
      </c>
      <c r="Y360" s="41" t="s">
        <v>68</v>
      </c>
      <c r="Z360" s="30" t="s">
        <v>68</v>
      </c>
      <c r="AA360" s="30" t="s">
        <v>68</v>
      </c>
      <c r="AB360" s="41" t="s">
        <v>68</v>
      </c>
      <c r="AC360" s="30" t="s">
        <v>68</v>
      </c>
      <c r="AD360" s="30" t="s">
        <v>68</v>
      </c>
      <c r="AE360" s="41" t="s">
        <v>68</v>
      </c>
      <c r="AF360" s="30" t="s">
        <v>68</v>
      </c>
    </row>
    <row r="361" spans="1:32" ht="25.5" x14ac:dyDescent="0.2">
      <c r="A361" s="37" t="s">
        <v>922</v>
      </c>
      <c r="B361" s="38">
        <v>8067</v>
      </c>
      <c r="C361" s="30">
        <v>3</v>
      </c>
      <c r="D361" s="30" t="s">
        <v>405</v>
      </c>
      <c r="E361" s="30" t="s">
        <v>404</v>
      </c>
      <c r="F361" s="31" t="s">
        <v>469</v>
      </c>
      <c r="G361" s="30" t="s">
        <v>28</v>
      </c>
      <c r="H361" s="30">
        <v>1</v>
      </c>
      <c r="I361" s="31" t="s">
        <v>923</v>
      </c>
      <c r="J361" s="30">
        <v>75011</v>
      </c>
      <c r="K361" s="30" t="s">
        <v>29</v>
      </c>
      <c r="L361" s="31"/>
      <c r="M361" s="31"/>
      <c r="N361" s="31"/>
      <c r="O361" s="31"/>
      <c r="P361" s="31"/>
      <c r="Q361" s="30" t="s">
        <v>1895</v>
      </c>
      <c r="R361" s="30" t="s">
        <v>81</v>
      </c>
      <c r="S361" s="30" t="s">
        <v>81</v>
      </c>
      <c r="T361" s="30" t="s">
        <v>81</v>
      </c>
      <c r="U361" s="30" t="s">
        <v>402</v>
      </c>
      <c r="V361" s="30" t="s">
        <v>68</v>
      </c>
      <c r="W361" s="30" t="s">
        <v>81</v>
      </c>
      <c r="X361" s="30" t="s">
        <v>402</v>
      </c>
      <c r="Y361" s="41" t="s">
        <v>68</v>
      </c>
      <c r="Z361" s="30" t="s">
        <v>68</v>
      </c>
      <c r="AA361" s="30" t="s">
        <v>68</v>
      </c>
      <c r="AB361" s="41" t="s">
        <v>402</v>
      </c>
      <c r="AC361" s="30" t="s">
        <v>402</v>
      </c>
      <c r="AD361" s="30" t="s">
        <v>402</v>
      </c>
      <c r="AE361" s="41" t="s">
        <v>68</v>
      </c>
      <c r="AF361" s="30" t="s">
        <v>68</v>
      </c>
    </row>
    <row r="362" spans="1:32" ht="25.5" x14ac:dyDescent="0.2">
      <c r="A362" s="37" t="s">
        <v>720</v>
      </c>
      <c r="B362" s="38">
        <v>8068</v>
      </c>
      <c r="C362" s="30">
        <v>1</v>
      </c>
      <c r="D362" s="30" t="s">
        <v>406</v>
      </c>
      <c r="E362" s="30" t="s">
        <v>407</v>
      </c>
      <c r="F362" s="31" t="s">
        <v>470</v>
      </c>
      <c r="G362" s="30" t="s">
        <v>28</v>
      </c>
      <c r="H362" s="30">
        <v>1</v>
      </c>
      <c r="I362" s="31" t="s">
        <v>401</v>
      </c>
      <c r="J362" s="30">
        <v>75014</v>
      </c>
      <c r="K362" s="30" t="s">
        <v>29</v>
      </c>
      <c r="L362" s="31"/>
      <c r="M362" s="31"/>
      <c r="N362" s="31"/>
      <c r="O362" s="31"/>
      <c r="P362" s="31"/>
      <c r="Q362" s="30" t="s">
        <v>1895</v>
      </c>
      <c r="R362" s="30" t="s">
        <v>160</v>
      </c>
      <c r="S362" s="30" t="s">
        <v>81</v>
      </c>
      <c r="T362" s="30" t="s">
        <v>81</v>
      </c>
      <c r="U362" s="30" t="s">
        <v>402</v>
      </c>
      <c r="V362" s="30" t="s">
        <v>68</v>
      </c>
      <c r="W362" s="30" t="s">
        <v>81</v>
      </c>
      <c r="X362" s="30" t="s">
        <v>402</v>
      </c>
      <c r="Y362" s="41" t="s">
        <v>402</v>
      </c>
      <c r="Z362" s="30" t="s">
        <v>1901</v>
      </c>
      <c r="AA362" s="30" t="s">
        <v>402</v>
      </c>
      <c r="AB362" s="41" t="s">
        <v>1900</v>
      </c>
      <c r="AC362" s="30" t="s">
        <v>1900</v>
      </c>
      <c r="AD362" s="30" t="s">
        <v>1900</v>
      </c>
      <c r="AE362" s="41" t="s">
        <v>68</v>
      </c>
      <c r="AF362" s="30" t="s">
        <v>1900</v>
      </c>
    </row>
    <row r="363" spans="1:32" ht="25.5" x14ac:dyDescent="0.2">
      <c r="A363" s="37" t="s">
        <v>721</v>
      </c>
      <c r="B363" s="38">
        <v>8068</v>
      </c>
      <c r="C363" s="30">
        <v>1</v>
      </c>
      <c r="D363" s="30" t="s">
        <v>406</v>
      </c>
      <c r="E363" s="30" t="s">
        <v>407</v>
      </c>
      <c r="F363" s="31" t="s">
        <v>470</v>
      </c>
      <c r="G363" s="30" t="s">
        <v>28</v>
      </c>
      <c r="H363" s="30">
        <v>2</v>
      </c>
      <c r="I363" s="31" t="s">
        <v>722</v>
      </c>
      <c r="J363" s="30">
        <v>75014</v>
      </c>
      <c r="K363" s="30" t="s">
        <v>29</v>
      </c>
      <c r="L363" s="31"/>
      <c r="M363" s="31"/>
      <c r="N363" s="31"/>
      <c r="O363" s="31"/>
      <c r="P363" s="31"/>
      <c r="Q363" s="30" t="s">
        <v>1895</v>
      </c>
      <c r="R363" s="30" t="s">
        <v>160</v>
      </c>
      <c r="S363" s="30" t="s">
        <v>81</v>
      </c>
      <c r="T363" s="30" t="s">
        <v>81</v>
      </c>
      <c r="U363" s="30" t="s">
        <v>402</v>
      </c>
      <c r="V363" s="30" t="s">
        <v>68</v>
      </c>
      <c r="W363" s="30" t="s">
        <v>81</v>
      </c>
      <c r="X363" s="30" t="s">
        <v>402</v>
      </c>
      <c r="Y363" s="41" t="s">
        <v>402</v>
      </c>
      <c r="Z363" s="30" t="s">
        <v>1901</v>
      </c>
      <c r="AA363" s="30" t="s">
        <v>402</v>
      </c>
      <c r="AB363" s="41" t="s">
        <v>1900</v>
      </c>
      <c r="AC363" s="30" t="s">
        <v>1900</v>
      </c>
      <c r="AD363" s="30" t="s">
        <v>1900</v>
      </c>
      <c r="AE363" s="41" t="s">
        <v>68</v>
      </c>
      <c r="AF363" s="30" t="s">
        <v>1900</v>
      </c>
    </row>
    <row r="364" spans="1:32" ht="25.5" x14ac:dyDescent="0.2">
      <c r="A364" s="37" t="s">
        <v>723</v>
      </c>
      <c r="B364" s="38">
        <v>8068</v>
      </c>
      <c r="C364" s="30">
        <v>1</v>
      </c>
      <c r="D364" s="30" t="s">
        <v>406</v>
      </c>
      <c r="E364" s="30" t="s">
        <v>407</v>
      </c>
      <c r="F364" s="31" t="s">
        <v>470</v>
      </c>
      <c r="G364" s="30" t="s">
        <v>28</v>
      </c>
      <c r="H364" s="30">
        <v>3</v>
      </c>
      <c r="I364" s="31" t="s">
        <v>724</v>
      </c>
      <c r="J364" s="30">
        <v>75014</v>
      </c>
      <c r="K364" s="30" t="s">
        <v>29</v>
      </c>
      <c r="L364" s="31"/>
      <c r="M364" s="31"/>
      <c r="N364" s="31"/>
      <c r="O364" s="31"/>
      <c r="P364" s="31"/>
      <c r="Q364" s="30" t="s">
        <v>1895</v>
      </c>
      <c r="R364" s="30" t="s">
        <v>160</v>
      </c>
      <c r="S364" s="30" t="s">
        <v>81</v>
      </c>
      <c r="T364" s="30" t="s">
        <v>81</v>
      </c>
      <c r="U364" s="30" t="s">
        <v>402</v>
      </c>
      <c r="V364" s="30" t="s">
        <v>68</v>
      </c>
      <c r="W364" s="30" t="s">
        <v>81</v>
      </c>
      <c r="X364" s="30" t="s">
        <v>402</v>
      </c>
      <c r="Y364" s="41" t="s">
        <v>402</v>
      </c>
      <c r="Z364" s="30" t="s">
        <v>1901</v>
      </c>
      <c r="AA364" s="30" t="s">
        <v>402</v>
      </c>
      <c r="AB364" s="41" t="s">
        <v>1900</v>
      </c>
      <c r="AC364" s="30" t="s">
        <v>1900</v>
      </c>
      <c r="AD364" s="30" t="s">
        <v>1900</v>
      </c>
      <c r="AE364" s="41" t="s">
        <v>68</v>
      </c>
      <c r="AF364" s="30" t="s">
        <v>1900</v>
      </c>
    </row>
    <row r="365" spans="1:32" x14ac:dyDescent="0.2">
      <c r="A365" s="37" t="s">
        <v>781</v>
      </c>
      <c r="B365" s="38">
        <v>8069</v>
      </c>
      <c r="C365" s="30">
        <v>2</v>
      </c>
      <c r="D365" s="30" t="s">
        <v>411</v>
      </c>
      <c r="E365" s="30" t="s">
        <v>404</v>
      </c>
      <c r="F365" s="31" t="s">
        <v>471</v>
      </c>
      <c r="G365" s="30" t="s">
        <v>28</v>
      </c>
      <c r="H365" s="30">
        <v>3</v>
      </c>
      <c r="I365" s="31" t="s">
        <v>780</v>
      </c>
      <c r="J365" s="30">
        <v>75009</v>
      </c>
      <c r="K365" s="30" t="s">
        <v>29</v>
      </c>
      <c r="L365" s="31"/>
      <c r="M365" s="31"/>
      <c r="N365" s="31"/>
      <c r="O365" s="31"/>
      <c r="P365" s="31"/>
      <c r="Q365" s="30" t="s">
        <v>1895</v>
      </c>
      <c r="R365" s="30" t="s">
        <v>81</v>
      </c>
      <c r="S365" s="30" t="s">
        <v>81</v>
      </c>
      <c r="T365" s="30" t="s">
        <v>81</v>
      </c>
      <c r="U365" s="30" t="s">
        <v>85</v>
      </c>
      <c r="V365" s="30" t="s">
        <v>68</v>
      </c>
      <c r="W365" s="30" t="s">
        <v>160</v>
      </c>
      <c r="X365" s="30" t="s">
        <v>1900</v>
      </c>
      <c r="Y365" s="41" t="s">
        <v>81</v>
      </c>
      <c r="Z365" s="30" t="s">
        <v>1901</v>
      </c>
      <c r="AA365" s="30" t="s">
        <v>81</v>
      </c>
      <c r="AB365" s="41" t="s">
        <v>68</v>
      </c>
      <c r="AC365" s="30" t="s">
        <v>68</v>
      </c>
      <c r="AD365" s="30" t="s">
        <v>68</v>
      </c>
      <c r="AE365" s="41" t="s">
        <v>68</v>
      </c>
      <c r="AF365" s="30" t="s">
        <v>68</v>
      </c>
    </row>
    <row r="366" spans="1:32" x14ac:dyDescent="0.2">
      <c r="A366" s="37" t="s">
        <v>782</v>
      </c>
      <c r="B366" s="38">
        <v>8069</v>
      </c>
      <c r="C366" s="30">
        <v>2</v>
      </c>
      <c r="D366" s="30" t="s">
        <v>411</v>
      </c>
      <c r="E366" s="30" t="s">
        <v>404</v>
      </c>
      <c r="F366" s="31" t="s">
        <v>471</v>
      </c>
      <c r="G366" s="30" t="s">
        <v>28</v>
      </c>
      <c r="H366" s="30">
        <v>4</v>
      </c>
      <c r="I366" s="31" t="s">
        <v>780</v>
      </c>
      <c r="J366" s="30">
        <v>75009</v>
      </c>
      <c r="K366" s="30" t="s">
        <v>29</v>
      </c>
      <c r="L366" s="31"/>
      <c r="M366" s="31"/>
      <c r="N366" s="31"/>
      <c r="O366" s="31"/>
      <c r="P366" s="31"/>
      <c r="Q366" s="30" t="s">
        <v>1895</v>
      </c>
      <c r="R366" s="30" t="s">
        <v>81</v>
      </c>
      <c r="S366" s="30" t="s">
        <v>81</v>
      </c>
      <c r="T366" s="30" t="s">
        <v>81</v>
      </c>
      <c r="U366" s="30" t="s">
        <v>85</v>
      </c>
      <c r="V366" s="30" t="s">
        <v>68</v>
      </c>
      <c r="W366" s="30" t="s">
        <v>160</v>
      </c>
      <c r="X366" s="30" t="s">
        <v>1900</v>
      </c>
      <c r="Y366" s="41" t="s">
        <v>81</v>
      </c>
      <c r="Z366" s="30" t="s">
        <v>1901</v>
      </c>
      <c r="AA366" s="30" t="s">
        <v>81</v>
      </c>
      <c r="AB366" s="41" t="s">
        <v>68</v>
      </c>
      <c r="AC366" s="30" t="s">
        <v>68</v>
      </c>
      <c r="AD366" s="30" t="s">
        <v>68</v>
      </c>
      <c r="AE366" s="41" t="s">
        <v>68</v>
      </c>
      <c r="AF366" s="30" t="s">
        <v>68</v>
      </c>
    </row>
    <row r="367" spans="1:32" x14ac:dyDescent="0.2">
      <c r="A367" s="37" t="s">
        <v>783</v>
      </c>
      <c r="B367" s="38">
        <v>8069</v>
      </c>
      <c r="C367" s="30">
        <v>2</v>
      </c>
      <c r="D367" s="30" t="s">
        <v>411</v>
      </c>
      <c r="E367" s="30" t="s">
        <v>404</v>
      </c>
      <c r="F367" s="31" t="s">
        <v>471</v>
      </c>
      <c r="G367" s="30" t="s">
        <v>28</v>
      </c>
      <c r="H367" s="30">
        <v>5</v>
      </c>
      <c r="I367" s="31" t="s">
        <v>780</v>
      </c>
      <c r="J367" s="30">
        <v>75009</v>
      </c>
      <c r="K367" s="30" t="s">
        <v>29</v>
      </c>
      <c r="L367" s="31"/>
      <c r="M367" s="31"/>
      <c r="N367" s="31"/>
      <c r="O367" s="31"/>
      <c r="P367" s="31"/>
      <c r="Q367" s="30" t="s">
        <v>1895</v>
      </c>
      <c r="R367" s="30" t="s">
        <v>81</v>
      </c>
      <c r="S367" s="30" t="s">
        <v>81</v>
      </c>
      <c r="T367" s="30" t="s">
        <v>81</v>
      </c>
      <c r="U367" s="30" t="s">
        <v>85</v>
      </c>
      <c r="V367" s="30" t="s">
        <v>68</v>
      </c>
      <c r="W367" s="30" t="s">
        <v>160</v>
      </c>
      <c r="X367" s="30" t="s">
        <v>1900</v>
      </c>
      <c r="Y367" s="41" t="s">
        <v>81</v>
      </c>
      <c r="Z367" s="30" t="s">
        <v>1901</v>
      </c>
      <c r="AA367" s="30" t="s">
        <v>81</v>
      </c>
      <c r="AB367" s="41" t="s">
        <v>68</v>
      </c>
      <c r="AC367" s="30" t="s">
        <v>68</v>
      </c>
      <c r="AD367" s="30" t="s">
        <v>68</v>
      </c>
      <c r="AE367" s="41" t="s">
        <v>68</v>
      </c>
      <c r="AF367" s="30" t="s">
        <v>68</v>
      </c>
    </row>
    <row r="368" spans="1:32" x14ac:dyDescent="0.2">
      <c r="A368" s="37" t="s">
        <v>784</v>
      </c>
      <c r="B368" s="38">
        <v>8069</v>
      </c>
      <c r="C368" s="30">
        <v>2</v>
      </c>
      <c r="D368" s="30" t="s">
        <v>411</v>
      </c>
      <c r="E368" s="30" t="s">
        <v>404</v>
      </c>
      <c r="F368" s="31" t="s">
        <v>471</v>
      </c>
      <c r="G368" s="30" t="s">
        <v>28</v>
      </c>
      <c r="H368" s="30">
        <v>6</v>
      </c>
      <c r="I368" s="31" t="s">
        <v>780</v>
      </c>
      <c r="J368" s="30">
        <v>75009</v>
      </c>
      <c r="K368" s="30" t="s">
        <v>29</v>
      </c>
      <c r="L368" s="31"/>
      <c r="M368" s="31"/>
      <c r="N368" s="31"/>
      <c r="O368" s="31"/>
      <c r="P368" s="31"/>
      <c r="Q368" s="30" t="s">
        <v>1895</v>
      </c>
      <c r="R368" s="30" t="s">
        <v>81</v>
      </c>
      <c r="S368" s="30" t="s">
        <v>81</v>
      </c>
      <c r="T368" s="30" t="s">
        <v>81</v>
      </c>
      <c r="U368" s="30" t="s">
        <v>85</v>
      </c>
      <c r="V368" s="30" t="s">
        <v>68</v>
      </c>
      <c r="W368" s="30" t="s">
        <v>160</v>
      </c>
      <c r="X368" s="30" t="s">
        <v>1900</v>
      </c>
      <c r="Y368" s="41" t="s">
        <v>81</v>
      </c>
      <c r="Z368" s="30" t="s">
        <v>1901</v>
      </c>
      <c r="AA368" s="30" t="s">
        <v>81</v>
      </c>
      <c r="AB368" s="41" t="s">
        <v>68</v>
      </c>
      <c r="AC368" s="30" t="s">
        <v>68</v>
      </c>
      <c r="AD368" s="30" t="s">
        <v>68</v>
      </c>
      <c r="AE368" s="41" t="s">
        <v>68</v>
      </c>
      <c r="AF368" s="30" t="s">
        <v>68</v>
      </c>
    </row>
    <row r="369" spans="1:32" x14ac:dyDescent="0.2">
      <c r="A369" s="37" t="s">
        <v>785</v>
      </c>
      <c r="B369" s="38">
        <v>8069</v>
      </c>
      <c r="C369" s="30">
        <v>2</v>
      </c>
      <c r="D369" s="30" t="s">
        <v>411</v>
      </c>
      <c r="E369" s="30" t="s">
        <v>404</v>
      </c>
      <c r="F369" s="31" t="s">
        <v>471</v>
      </c>
      <c r="G369" s="30" t="s">
        <v>28</v>
      </c>
      <c r="H369" s="30">
        <v>7</v>
      </c>
      <c r="I369" s="31" t="s">
        <v>780</v>
      </c>
      <c r="J369" s="30">
        <v>75009</v>
      </c>
      <c r="K369" s="30" t="s">
        <v>29</v>
      </c>
      <c r="L369" s="31"/>
      <c r="M369" s="31"/>
      <c r="N369" s="31"/>
      <c r="O369" s="31"/>
      <c r="P369" s="31"/>
      <c r="Q369" s="30" t="s">
        <v>1895</v>
      </c>
      <c r="R369" s="30" t="s">
        <v>81</v>
      </c>
      <c r="S369" s="30" t="s">
        <v>81</v>
      </c>
      <c r="T369" s="30" t="s">
        <v>81</v>
      </c>
      <c r="U369" s="30" t="s">
        <v>85</v>
      </c>
      <c r="V369" s="30" t="s">
        <v>68</v>
      </c>
      <c r="W369" s="30" t="s">
        <v>160</v>
      </c>
      <c r="X369" s="30" t="s">
        <v>1900</v>
      </c>
      <c r="Y369" s="41" t="s">
        <v>81</v>
      </c>
      <c r="Z369" s="30" t="s">
        <v>1901</v>
      </c>
      <c r="AA369" s="30" t="s">
        <v>81</v>
      </c>
      <c r="AB369" s="41" t="s">
        <v>68</v>
      </c>
      <c r="AC369" s="30" t="s">
        <v>68</v>
      </c>
      <c r="AD369" s="30" t="s">
        <v>68</v>
      </c>
      <c r="AE369" s="41" t="s">
        <v>68</v>
      </c>
      <c r="AF369" s="30" t="s">
        <v>68</v>
      </c>
    </row>
    <row r="370" spans="1:32" x14ac:dyDescent="0.2">
      <c r="A370" s="37" t="s">
        <v>786</v>
      </c>
      <c r="B370" s="38">
        <v>8069</v>
      </c>
      <c r="C370" s="30">
        <v>2</v>
      </c>
      <c r="D370" s="30" t="s">
        <v>411</v>
      </c>
      <c r="E370" s="30" t="s">
        <v>404</v>
      </c>
      <c r="F370" s="31" t="s">
        <v>471</v>
      </c>
      <c r="G370" s="30" t="s">
        <v>28</v>
      </c>
      <c r="H370" s="30">
        <v>8</v>
      </c>
      <c r="I370" s="31" t="s">
        <v>780</v>
      </c>
      <c r="J370" s="30">
        <v>75009</v>
      </c>
      <c r="K370" s="30" t="s">
        <v>29</v>
      </c>
      <c r="L370" s="31"/>
      <c r="M370" s="31"/>
      <c r="N370" s="31"/>
      <c r="O370" s="31"/>
      <c r="P370" s="31"/>
      <c r="Q370" s="30" t="s">
        <v>1895</v>
      </c>
      <c r="R370" s="30" t="s">
        <v>81</v>
      </c>
      <c r="S370" s="30" t="s">
        <v>81</v>
      </c>
      <c r="T370" s="30" t="s">
        <v>81</v>
      </c>
      <c r="U370" s="30" t="s">
        <v>85</v>
      </c>
      <c r="V370" s="30" t="s">
        <v>68</v>
      </c>
      <c r="W370" s="30" t="s">
        <v>160</v>
      </c>
      <c r="X370" s="30" t="s">
        <v>1900</v>
      </c>
      <c r="Y370" s="41" t="s">
        <v>81</v>
      </c>
      <c r="Z370" s="30" t="s">
        <v>1901</v>
      </c>
      <c r="AA370" s="30" t="s">
        <v>81</v>
      </c>
      <c r="AB370" s="41" t="s">
        <v>68</v>
      </c>
      <c r="AC370" s="30" t="s">
        <v>68</v>
      </c>
      <c r="AD370" s="30" t="s">
        <v>68</v>
      </c>
      <c r="AE370" s="41" t="s">
        <v>68</v>
      </c>
      <c r="AF370" s="30" t="s">
        <v>68</v>
      </c>
    </row>
    <row r="371" spans="1:32" x14ac:dyDescent="0.2">
      <c r="A371" s="37" t="s">
        <v>787</v>
      </c>
      <c r="B371" s="38">
        <v>8069</v>
      </c>
      <c r="C371" s="30">
        <v>2</v>
      </c>
      <c r="D371" s="30" t="s">
        <v>411</v>
      </c>
      <c r="E371" s="30" t="s">
        <v>404</v>
      </c>
      <c r="F371" s="31" t="s">
        <v>471</v>
      </c>
      <c r="G371" s="30" t="s">
        <v>28</v>
      </c>
      <c r="H371" s="30">
        <v>9</v>
      </c>
      <c r="I371" s="31" t="s">
        <v>780</v>
      </c>
      <c r="J371" s="30">
        <v>75009</v>
      </c>
      <c r="K371" s="30" t="s">
        <v>29</v>
      </c>
      <c r="L371" s="31"/>
      <c r="M371" s="31"/>
      <c r="N371" s="31"/>
      <c r="O371" s="31"/>
      <c r="P371" s="31"/>
      <c r="Q371" s="30" t="s">
        <v>1895</v>
      </c>
      <c r="R371" s="30" t="s">
        <v>81</v>
      </c>
      <c r="S371" s="30" t="s">
        <v>81</v>
      </c>
      <c r="T371" s="30" t="s">
        <v>81</v>
      </c>
      <c r="U371" s="30" t="s">
        <v>85</v>
      </c>
      <c r="V371" s="30" t="s">
        <v>68</v>
      </c>
      <c r="W371" s="30" t="s">
        <v>160</v>
      </c>
      <c r="X371" s="30" t="s">
        <v>1900</v>
      </c>
      <c r="Y371" s="41" t="s">
        <v>81</v>
      </c>
      <c r="Z371" s="30" t="s">
        <v>1901</v>
      </c>
      <c r="AA371" s="30" t="s">
        <v>81</v>
      </c>
      <c r="AB371" s="41" t="s">
        <v>68</v>
      </c>
      <c r="AC371" s="30" t="s">
        <v>68</v>
      </c>
      <c r="AD371" s="30" t="s">
        <v>68</v>
      </c>
      <c r="AE371" s="41" t="s">
        <v>68</v>
      </c>
      <c r="AF371" s="30" t="s">
        <v>68</v>
      </c>
    </row>
    <row r="372" spans="1:32" ht="25.5" x14ac:dyDescent="0.2">
      <c r="A372" s="37" t="s">
        <v>725</v>
      </c>
      <c r="B372" s="38">
        <v>8070</v>
      </c>
      <c r="C372" s="30">
        <v>1</v>
      </c>
      <c r="D372" s="30" t="s">
        <v>406</v>
      </c>
      <c r="E372" s="30" t="s">
        <v>407</v>
      </c>
      <c r="F372" s="31" t="s">
        <v>472</v>
      </c>
      <c r="G372" s="30" t="s">
        <v>28</v>
      </c>
      <c r="H372" s="30">
        <v>1</v>
      </c>
      <c r="I372" s="31" t="s">
        <v>726</v>
      </c>
      <c r="J372" s="30">
        <v>75014</v>
      </c>
      <c r="K372" s="30" t="s">
        <v>29</v>
      </c>
      <c r="L372" s="31"/>
      <c r="M372" s="31"/>
      <c r="N372" s="31"/>
      <c r="O372" s="31"/>
      <c r="P372" s="31"/>
      <c r="Q372" s="30" t="s">
        <v>1895</v>
      </c>
      <c r="R372" s="30" t="s">
        <v>1899</v>
      </c>
      <c r="S372" s="30" t="s">
        <v>81</v>
      </c>
      <c r="T372" s="30" t="s">
        <v>81</v>
      </c>
      <c r="U372" s="30" t="s">
        <v>402</v>
      </c>
      <c r="V372" s="30" t="s">
        <v>68</v>
      </c>
      <c r="W372" s="30" t="s">
        <v>68</v>
      </c>
      <c r="X372" s="30" t="s">
        <v>402</v>
      </c>
      <c r="Y372" s="41" t="s">
        <v>402</v>
      </c>
      <c r="Z372" s="30" t="s">
        <v>1901</v>
      </c>
      <c r="AA372" s="30" t="s">
        <v>402</v>
      </c>
      <c r="AB372" s="41" t="s">
        <v>68</v>
      </c>
      <c r="AC372" s="30" t="s">
        <v>68</v>
      </c>
      <c r="AD372" s="30" t="s">
        <v>68</v>
      </c>
      <c r="AE372" s="41" t="s">
        <v>68</v>
      </c>
      <c r="AF372" s="30" t="s">
        <v>68</v>
      </c>
    </row>
    <row r="373" spans="1:32" x14ac:dyDescent="0.2">
      <c r="A373" s="37" t="s">
        <v>924</v>
      </c>
      <c r="B373" s="38">
        <v>8071</v>
      </c>
      <c r="C373" s="30">
        <v>3</v>
      </c>
      <c r="D373" s="30" t="s">
        <v>405</v>
      </c>
      <c r="E373" s="30" t="s">
        <v>404</v>
      </c>
      <c r="F373" s="31" t="s">
        <v>473</v>
      </c>
      <c r="G373" s="30" t="s">
        <v>28</v>
      </c>
      <c r="H373" s="30">
        <v>1</v>
      </c>
      <c r="I373" s="31" t="s">
        <v>925</v>
      </c>
      <c r="J373" s="30">
        <v>75011</v>
      </c>
      <c r="K373" s="30" t="s">
        <v>29</v>
      </c>
      <c r="L373" s="31"/>
      <c r="M373" s="31"/>
      <c r="N373" s="31"/>
      <c r="O373" s="31"/>
      <c r="P373" s="31"/>
      <c r="Q373" s="30" t="s">
        <v>68</v>
      </c>
      <c r="R373" s="30" t="s">
        <v>68</v>
      </c>
      <c r="S373" s="30" t="s">
        <v>68</v>
      </c>
      <c r="T373" s="30" t="s">
        <v>68</v>
      </c>
      <c r="U373" s="30" t="s">
        <v>68</v>
      </c>
      <c r="V373" s="30" t="s">
        <v>68</v>
      </c>
      <c r="W373" s="30" t="s">
        <v>68</v>
      </c>
      <c r="X373" s="30" t="s">
        <v>68</v>
      </c>
      <c r="Y373" s="41" t="s">
        <v>68</v>
      </c>
      <c r="Z373" s="30" t="s">
        <v>68</v>
      </c>
      <c r="AA373" s="30" t="s">
        <v>68</v>
      </c>
      <c r="AB373" s="41" t="s">
        <v>68</v>
      </c>
      <c r="AC373" s="30" t="s">
        <v>68</v>
      </c>
      <c r="AD373" s="30" t="s">
        <v>68</v>
      </c>
      <c r="AE373" s="41" t="s">
        <v>68</v>
      </c>
      <c r="AF373" s="30" t="s">
        <v>68</v>
      </c>
    </row>
    <row r="374" spans="1:32" x14ac:dyDescent="0.2">
      <c r="A374" s="37" t="s">
        <v>1123</v>
      </c>
      <c r="B374" s="38">
        <v>8072</v>
      </c>
      <c r="C374" s="30">
        <v>7</v>
      </c>
      <c r="D374" s="30" t="s">
        <v>409</v>
      </c>
      <c r="E374" s="30" t="s">
        <v>404</v>
      </c>
      <c r="F374" s="31" t="s">
        <v>474</v>
      </c>
      <c r="G374" s="30" t="s">
        <v>28</v>
      </c>
      <c r="H374" s="30">
        <v>1</v>
      </c>
      <c r="I374" s="31" t="s">
        <v>474</v>
      </c>
      <c r="J374" s="30">
        <v>75018</v>
      </c>
      <c r="K374" s="30" t="s">
        <v>29</v>
      </c>
      <c r="L374" s="31"/>
      <c r="M374" s="31"/>
      <c r="N374" s="31"/>
      <c r="O374" s="31"/>
      <c r="P374" s="31"/>
      <c r="Q374" s="30" t="s">
        <v>1895</v>
      </c>
      <c r="R374" s="30" t="s">
        <v>81</v>
      </c>
      <c r="S374" s="30" t="s">
        <v>81</v>
      </c>
      <c r="T374" s="30" t="s">
        <v>81</v>
      </c>
      <c r="U374" s="30" t="s">
        <v>68</v>
      </c>
      <c r="V374" s="30" t="s">
        <v>68</v>
      </c>
      <c r="W374" s="30" t="s">
        <v>81</v>
      </c>
      <c r="X374" s="30" t="s">
        <v>68</v>
      </c>
      <c r="Y374" s="41" t="s">
        <v>68</v>
      </c>
      <c r="Z374" s="30" t="s">
        <v>68</v>
      </c>
      <c r="AA374" s="30" t="s">
        <v>68</v>
      </c>
      <c r="AB374" s="41" t="s">
        <v>68</v>
      </c>
      <c r="AC374" s="30" t="s">
        <v>68</v>
      </c>
      <c r="AD374" s="30" t="s">
        <v>68</v>
      </c>
      <c r="AE374" s="41" t="s">
        <v>68</v>
      </c>
      <c r="AF374" s="30" t="s">
        <v>68</v>
      </c>
    </row>
    <row r="375" spans="1:32" x14ac:dyDescent="0.2">
      <c r="A375" s="37" t="s">
        <v>1124</v>
      </c>
      <c r="B375" s="38">
        <v>8073</v>
      </c>
      <c r="C375" s="30">
        <v>7</v>
      </c>
      <c r="D375" s="30" t="s">
        <v>409</v>
      </c>
      <c r="E375" s="30" t="s">
        <v>404</v>
      </c>
      <c r="F375" s="31" t="s">
        <v>475</v>
      </c>
      <c r="G375" s="30" t="s">
        <v>28</v>
      </c>
      <c r="H375" s="30">
        <v>1</v>
      </c>
      <c r="I375" s="31" t="s">
        <v>1125</v>
      </c>
      <c r="J375" s="30">
        <v>75018</v>
      </c>
      <c r="K375" s="30" t="s">
        <v>29</v>
      </c>
      <c r="L375" s="31"/>
      <c r="M375" s="31"/>
      <c r="N375" s="31"/>
      <c r="O375" s="31"/>
      <c r="P375" s="31"/>
      <c r="Q375" s="30" t="s">
        <v>68</v>
      </c>
      <c r="R375" s="30" t="s">
        <v>68</v>
      </c>
      <c r="S375" s="30" t="s">
        <v>68</v>
      </c>
      <c r="T375" s="30" t="s">
        <v>68</v>
      </c>
      <c r="U375" s="30" t="s">
        <v>68</v>
      </c>
      <c r="V375" s="30" t="s">
        <v>68</v>
      </c>
      <c r="W375" s="30" t="s">
        <v>68</v>
      </c>
      <c r="X375" s="30" t="s">
        <v>68</v>
      </c>
      <c r="Y375" s="41" t="s">
        <v>68</v>
      </c>
      <c r="Z375" s="30" t="s">
        <v>68</v>
      </c>
      <c r="AA375" s="30" t="s">
        <v>68</v>
      </c>
      <c r="AB375" s="41" t="s">
        <v>68</v>
      </c>
      <c r="AC375" s="30" t="s">
        <v>68</v>
      </c>
      <c r="AD375" s="30" t="s">
        <v>68</v>
      </c>
      <c r="AE375" s="41" t="s">
        <v>68</v>
      </c>
      <c r="AF375" s="30" t="s">
        <v>68</v>
      </c>
    </row>
    <row r="376" spans="1:32" x14ac:dyDescent="0.2">
      <c r="A376" s="37" t="s">
        <v>926</v>
      </c>
      <c r="B376" s="38">
        <v>8074</v>
      </c>
      <c r="C376" s="30">
        <v>3</v>
      </c>
      <c r="D376" s="30" t="s">
        <v>405</v>
      </c>
      <c r="E376" s="30" t="s">
        <v>404</v>
      </c>
      <c r="F376" s="31" t="s">
        <v>476</v>
      </c>
      <c r="G376" s="30" t="s">
        <v>28</v>
      </c>
      <c r="H376" s="30">
        <v>1</v>
      </c>
      <c r="I376" s="31" t="s">
        <v>927</v>
      </c>
      <c r="J376" s="30">
        <v>75011</v>
      </c>
      <c r="K376" s="30" t="s">
        <v>29</v>
      </c>
      <c r="L376" s="31"/>
      <c r="M376" s="31"/>
      <c r="N376" s="31"/>
      <c r="O376" s="31"/>
      <c r="P376" s="31"/>
      <c r="Q376" s="30" t="s">
        <v>68</v>
      </c>
      <c r="R376" s="30" t="s">
        <v>68</v>
      </c>
      <c r="S376" s="30" t="s">
        <v>68</v>
      </c>
      <c r="T376" s="30" t="s">
        <v>68</v>
      </c>
      <c r="U376" s="30" t="s">
        <v>68</v>
      </c>
      <c r="V376" s="30" t="s">
        <v>68</v>
      </c>
      <c r="W376" s="30" t="s">
        <v>68</v>
      </c>
      <c r="X376" s="30" t="s">
        <v>68</v>
      </c>
      <c r="Y376" s="41" t="s">
        <v>68</v>
      </c>
      <c r="Z376" s="30" t="s">
        <v>68</v>
      </c>
      <c r="AA376" s="30" t="s">
        <v>68</v>
      </c>
      <c r="AB376" s="41" t="s">
        <v>68</v>
      </c>
      <c r="AC376" s="30" t="s">
        <v>68</v>
      </c>
      <c r="AD376" s="30" t="s">
        <v>68</v>
      </c>
      <c r="AE376" s="41" t="s">
        <v>68</v>
      </c>
      <c r="AF376" s="30" t="s">
        <v>68</v>
      </c>
    </row>
    <row r="377" spans="1:32" x14ac:dyDescent="0.2">
      <c r="A377" s="37" t="s">
        <v>928</v>
      </c>
      <c r="B377" s="38">
        <v>8074</v>
      </c>
      <c r="C377" s="30">
        <v>3</v>
      </c>
      <c r="D377" s="30" t="s">
        <v>405</v>
      </c>
      <c r="E377" s="30" t="s">
        <v>404</v>
      </c>
      <c r="F377" s="31" t="s">
        <v>476</v>
      </c>
      <c r="G377" s="30" t="s">
        <v>28</v>
      </c>
      <c r="H377" s="30">
        <v>2</v>
      </c>
      <c r="I377" s="31" t="s">
        <v>927</v>
      </c>
      <c r="J377" s="30">
        <v>75011</v>
      </c>
      <c r="K377" s="30" t="s">
        <v>29</v>
      </c>
      <c r="L377" s="31"/>
      <c r="M377" s="31"/>
      <c r="N377" s="31"/>
      <c r="O377" s="31"/>
      <c r="P377" s="31"/>
      <c r="Q377" s="30" t="s">
        <v>68</v>
      </c>
      <c r="R377" s="30" t="s">
        <v>68</v>
      </c>
      <c r="S377" s="30" t="s">
        <v>68</v>
      </c>
      <c r="T377" s="30" t="s">
        <v>68</v>
      </c>
      <c r="U377" s="30" t="s">
        <v>68</v>
      </c>
      <c r="V377" s="30" t="s">
        <v>68</v>
      </c>
      <c r="W377" s="30" t="s">
        <v>68</v>
      </c>
      <c r="X377" s="30" t="s">
        <v>68</v>
      </c>
      <c r="Y377" s="41" t="s">
        <v>68</v>
      </c>
      <c r="Z377" s="30" t="s">
        <v>68</v>
      </c>
      <c r="AA377" s="30" t="s">
        <v>68</v>
      </c>
      <c r="AB377" s="41" t="s">
        <v>68</v>
      </c>
      <c r="AC377" s="30" t="s">
        <v>68</v>
      </c>
      <c r="AD377" s="30" t="s">
        <v>68</v>
      </c>
      <c r="AE377" s="41" t="s">
        <v>68</v>
      </c>
      <c r="AF377" s="30" t="s">
        <v>68</v>
      </c>
    </row>
    <row r="378" spans="1:32" x14ac:dyDescent="0.2">
      <c r="A378" s="37" t="s">
        <v>929</v>
      </c>
      <c r="B378" s="38">
        <v>8075</v>
      </c>
      <c r="C378" s="30">
        <v>3</v>
      </c>
      <c r="D378" s="30" t="s">
        <v>405</v>
      </c>
      <c r="E378" s="30" t="s">
        <v>404</v>
      </c>
      <c r="F378" s="31" t="s">
        <v>477</v>
      </c>
      <c r="G378" s="30" t="s">
        <v>28</v>
      </c>
      <c r="H378" s="30">
        <v>1</v>
      </c>
      <c r="I378" s="31" t="s">
        <v>930</v>
      </c>
      <c r="J378" s="30">
        <v>75011</v>
      </c>
      <c r="K378" s="30" t="s">
        <v>29</v>
      </c>
      <c r="L378" s="31"/>
      <c r="M378" s="31"/>
      <c r="N378" s="31"/>
      <c r="O378" s="31"/>
      <c r="P378" s="31"/>
      <c r="Q378" s="30" t="s">
        <v>68</v>
      </c>
      <c r="R378" s="30" t="s">
        <v>68</v>
      </c>
      <c r="S378" s="30" t="s">
        <v>68</v>
      </c>
      <c r="T378" s="30" t="s">
        <v>68</v>
      </c>
      <c r="U378" s="30" t="s">
        <v>68</v>
      </c>
      <c r="V378" s="30" t="s">
        <v>68</v>
      </c>
      <c r="W378" s="30" t="s">
        <v>68</v>
      </c>
      <c r="X378" s="30" t="s">
        <v>68</v>
      </c>
      <c r="Y378" s="41" t="s">
        <v>68</v>
      </c>
      <c r="Z378" s="30" t="s">
        <v>68</v>
      </c>
      <c r="AA378" s="30" t="s">
        <v>68</v>
      </c>
      <c r="AB378" s="41" t="s">
        <v>68</v>
      </c>
      <c r="AC378" s="30" t="s">
        <v>68</v>
      </c>
      <c r="AD378" s="30" t="s">
        <v>68</v>
      </c>
      <c r="AE378" s="41" t="s">
        <v>68</v>
      </c>
      <c r="AF378" s="30" t="s">
        <v>68</v>
      </c>
    </row>
    <row r="379" spans="1:32" x14ac:dyDescent="0.2">
      <c r="A379" s="37" t="s">
        <v>1034</v>
      </c>
      <c r="B379" s="38">
        <v>8076</v>
      </c>
      <c r="C379" s="30">
        <v>5</v>
      </c>
      <c r="D379" s="30" t="s">
        <v>408</v>
      </c>
      <c r="E379" s="30" t="s">
        <v>407</v>
      </c>
      <c r="F379" s="31" t="s">
        <v>478</v>
      </c>
      <c r="G379" s="30" t="s">
        <v>28</v>
      </c>
      <c r="H379" s="30">
        <v>1</v>
      </c>
      <c r="I379" s="31" t="s">
        <v>478</v>
      </c>
      <c r="J379" s="30">
        <v>75013</v>
      </c>
      <c r="K379" s="30" t="s">
        <v>29</v>
      </c>
      <c r="L379" s="31"/>
      <c r="M379" s="31"/>
      <c r="N379" s="31"/>
      <c r="O379" s="31"/>
      <c r="P379" s="31"/>
      <c r="Q379" s="30" t="s">
        <v>68</v>
      </c>
      <c r="R379" s="30" t="s">
        <v>68</v>
      </c>
      <c r="S379" s="30" t="s">
        <v>68</v>
      </c>
      <c r="T379" s="30" t="s">
        <v>68</v>
      </c>
      <c r="U379" s="30" t="s">
        <v>68</v>
      </c>
      <c r="V379" s="30" t="s">
        <v>68</v>
      </c>
      <c r="W379" s="30" t="s">
        <v>68</v>
      </c>
      <c r="X379" s="30" t="s">
        <v>68</v>
      </c>
      <c r="Y379" s="41" t="s">
        <v>68</v>
      </c>
      <c r="Z379" s="30" t="s">
        <v>68</v>
      </c>
      <c r="AA379" s="30" t="s">
        <v>68</v>
      </c>
      <c r="AB379" s="41" t="s">
        <v>68</v>
      </c>
      <c r="AC379" s="30" t="s">
        <v>68</v>
      </c>
      <c r="AD379" s="30" t="s">
        <v>68</v>
      </c>
      <c r="AE379" s="41" t="s">
        <v>68</v>
      </c>
      <c r="AF379" s="30" t="s">
        <v>68</v>
      </c>
    </row>
    <row r="380" spans="1:32" x14ac:dyDescent="0.2">
      <c r="A380" s="37" t="s">
        <v>1035</v>
      </c>
      <c r="B380" s="38">
        <v>8076</v>
      </c>
      <c r="C380" s="30">
        <v>5</v>
      </c>
      <c r="D380" s="30" t="s">
        <v>408</v>
      </c>
      <c r="E380" s="30" t="s">
        <v>407</v>
      </c>
      <c r="F380" s="31" t="s">
        <v>478</v>
      </c>
      <c r="G380" s="30" t="s">
        <v>28</v>
      </c>
      <c r="H380" s="30">
        <v>2</v>
      </c>
      <c r="I380" s="31" t="s">
        <v>478</v>
      </c>
      <c r="J380" s="30">
        <v>75013</v>
      </c>
      <c r="K380" s="30" t="s">
        <v>29</v>
      </c>
      <c r="L380" s="31"/>
      <c r="M380" s="31"/>
      <c r="N380" s="31"/>
      <c r="O380" s="31"/>
      <c r="P380" s="31"/>
      <c r="Q380" s="30" t="s">
        <v>68</v>
      </c>
      <c r="R380" s="30" t="s">
        <v>68</v>
      </c>
      <c r="S380" s="30" t="s">
        <v>68</v>
      </c>
      <c r="T380" s="30" t="s">
        <v>68</v>
      </c>
      <c r="U380" s="30" t="s">
        <v>68</v>
      </c>
      <c r="V380" s="30" t="s">
        <v>68</v>
      </c>
      <c r="W380" s="30" t="s">
        <v>68</v>
      </c>
      <c r="X380" s="30" t="s">
        <v>68</v>
      </c>
      <c r="Y380" s="41" t="s">
        <v>68</v>
      </c>
      <c r="Z380" s="30" t="s">
        <v>68</v>
      </c>
      <c r="AA380" s="30" t="s">
        <v>68</v>
      </c>
      <c r="AB380" s="41" t="s">
        <v>68</v>
      </c>
      <c r="AC380" s="30" t="s">
        <v>68</v>
      </c>
      <c r="AD380" s="30" t="s">
        <v>68</v>
      </c>
      <c r="AE380" s="41" t="s">
        <v>68</v>
      </c>
      <c r="AF380" s="30" t="s">
        <v>68</v>
      </c>
    </row>
    <row r="381" spans="1:32" x14ac:dyDescent="0.2">
      <c r="A381" s="37" t="s">
        <v>788</v>
      </c>
      <c r="B381" s="38">
        <v>8077</v>
      </c>
      <c r="C381" s="30">
        <v>2</v>
      </c>
      <c r="D381" s="30" t="s">
        <v>411</v>
      </c>
      <c r="E381" s="30" t="s">
        <v>404</v>
      </c>
      <c r="F381" s="31" t="s">
        <v>479</v>
      </c>
      <c r="G381" s="30" t="s">
        <v>28</v>
      </c>
      <c r="H381" s="30">
        <v>1</v>
      </c>
      <c r="I381" s="31" t="s">
        <v>789</v>
      </c>
      <c r="J381" s="30">
        <v>75019</v>
      </c>
      <c r="K381" s="30" t="s">
        <v>29</v>
      </c>
      <c r="L381" s="31"/>
      <c r="M381" s="31"/>
      <c r="N381" s="31"/>
      <c r="O381" s="31"/>
      <c r="P381" s="31"/>
      <c r="Q381" s="30" t="s">
        <v>68</v>
      </c>
      <c r="R381" s="30" t="s">
        <v>68</v>
      </c>
      <c r="S381" s="30" t="s">
        <v>68</v>
      </c>
      <c r="T381" s="30" t="s">
        <v>68</v>
      </c>
      <c r="U381" s="30" t="s">
        <v>68</v>
      </c>
      <c r="V381" s="30" t="s">
        <v>68</v>
      </c>
      <c r="W381" s="30" t="s">
        <v>68</v>
      </c>
      <c r="X381" s="30" t="s">
        <v>68</v>
      </c>
      <c r="Y381" s="41" t="s">
        <v>68</v>
      </c>
      <c r="Z381" s="30" t="s">
        <v>68</v>
      </c>
      <c r="AA381" s="30" t="s">
        <v>68</v>
      </c>
      <c r="AB381" s="41" t="s">
        <v>68</v>
      </c>
      <c r="AC381" s="30" t="s">
        <v>68</v>
      </c>
      <c r="AD381" s="30" t="s">
        <v>68</v>
      </c>
      <c r="AE381" s="41" t="s">
        <v>68</v>
      </c>
      <c r="AF381" s="30" t="s">
        <v>68</v>
      </c>
    </row>
    <row r="382" spans="1:32" x14ac:dyDescent="0.2">
      <c r="A382" s="37" t="s">
        <v>790</v>
      </c>
      <c r="B382" s="38">
        <v>8078</v>
      </c>
      <c r="C382" s="30">
        <v>2</v>
      </c>
      <c r="D382" s="30" t="s">
        <v>411</v>
      </c>
      <c r="E382" s="30" t="s">
        <v>404</v>
      </c>
      <c r="F382" s="31" t="s">
        <v>480</v>
      </c>
      <c r="G382" s="30" t="s">
        <v>28</v>
      </c>
      <c r="H382" s="30">
        <v>1</v>
      </c>
      <c r="I382" s="31" t="s">
        <v>791</v>
      </c>
      <c r="J382" s="30">
        <v>75019</v>
      </c>
      <c r="K382" s="30" t="s">
        <v>29</v>
      </c>
      <c r="L382" s="31"/>
      <c r="M382" s="31"/>
      <c r="N382" s="31"/>
      <c r="O382" s="31"/>
      <c r="P382" s="31"/>
      <c r="Q382" s="30" t="s">
        <v>68</v>
      </c>
      <c r="R382" s="30" t="s">
        <v>68</v>
      </c>
      <c r="S382" s="30" t="s">
        <v>68</v>
      </c>
      <c r="T382" s="30" t="s">
        <v>68</v>
      </c>
      <c r="U382" s="30" t="s">
        <v>68</v>
      </c>
      <c r="V382" s="30" t="s">
        <v>68</v>
      </c>
      <c r="W382" s="30" t="s">
        <v>68</v>
      </c>
      <c r="X382" s="30" t="s">
        <v>68</v>
      </c>
      <c r="Y382" s="41" t="s">
        <v>68</v>
      </c>
      <c r="Z382" s="30" t="s">
        <v>68</v>
      </c>
      <c r="AA382" s="30" t="s">
        <v>68</v>
      </c>
      <c r="AB382" s="41" t="s">
        <v>68</v>
      </c>
      <c r="AC382" s="30" t="s">
        <v>68</v>
      </c>
      <c r="AD382" s="30" t="s">
        <v>68</v>
      </c>
      <c r="AE382" s="41" t="s">
        <v>68</v>
      </c>
      <c r="AF382" s="30" t="s">
        <v>68</v>
      </c>
    </row>
    <row r="383" spans="1:32" x14ac:dyDescent="0.2">
      <c r="A383" s="37" t="s">
        <v>792</v>
      </c>
      <c r="B383" s="38">
        <v>8078</v>
      </c>
      <c r="C383" s="30">
        <v>2</v>
      </c>
      <c r="D383" s="30" t="s">
        <v>411</v>
      </c>
      <c r="E383" s="30" t="s">
        <v>404</v>
      </c>
      <c r="F383" s="31" t="s">
        <v>480</v>
      </c>
      <c r="G383" s="30" t="s">
        <v>28</v>
      </c>
      <c r="H383" s="30">
        <v>2</v>
      </c>
      <c r="I383" s="31" t="s">
        <v>791</v>
      </c>
      <c r="J383" s="30">
        <v>75019</v>
      </c>
      <c r="K383" s="30" t="s">
        <v>29</v>
      </c>
      <c r="L383" s="31"/>
      <c r="M383" s="31"/>
      <c r="N383" s="31"/>
      <c r="O383" s="31"/>
      <c r="P383" s="31"/>
      <c r="Q383" s="30" t="s">
        <v>68</v>
      </c>
      <c r="R383" s="30" t="s">
        <v>68</v>
      </c>
      <c r="S383" s="30" t="s">
        <v>68</v>
      </c>
      <c r="T383" s="30" t="s">
        <v>68</v>
      </c>
      <c r="U383" s="30" t="s">
        <v>68</v>
      </c>
      <c r="V383" s="30" t="s">
        <v>68</v>
      </c>
      <c r="W383" s="30" t="s">
        <v>68</v>
      </c>
      <c r="X383" s="30" t="s">
        <v>68</v>
      </c>
      <c r="Y383" s="41" t="s">
        <v>68</v>
      </c>
      <c r="Z383" s="30" t="s">
        <v>68</v>
      </c>
      <c r="AA383" s="30" t="s">
        <v>68</v>
      </c>
      <c r="AB383" s="41" t="s">
        <v>68</v>
      </c>
      <c r="AC383" s="30" t="s">
        <v>68</v>
      </c>
      <c r="AD383" s="30" t="s">
        <v>68</v>
      </c>
      <c r="AE383" s="41" t="s">
        <v>68</v>
      </c>
      <c r="AF383" s="30" t="s">
        <v>68</v>
      </c>
    </row>
    <row r="384" spans="1:32" x14ac:dyDescent="0.2">
      <c r="A384" s="37" t="s">
        <v>1126</v>
      </c>
      <c r="B384" s="38">
        <v>8079</v>
      </c>
      <c r="C384" s="30">
        <v>7</v>
      </c>
      <c r="D384" s="30" t="s">
        <v>409</v>
      </c>
      <c r="E384" s="30" t="s">
        <v>404</v>
      </c>
      <c r="F384" s="31" t="s">
        <v>481</v>
      </c>
      <c r="G384" s="30" t="s">
        <v>28</v>
      </c>
      <c r="H384" s="30">
        <v>1</v>
      </c>
      <c r="I384" s="31" t="s">
        <v>1127</v>
      </c>
      <c r="J384" s="30">
        <v>75018</v>
      </c>
      <c r="K384" s="30" t="s">
        <v>29</v>
      </c>
      <c r="L384" s="31"/>
      <c r="M384" s="31"/>
      <c r="N384" s="31"/>
      <c r="O384" s="31"/>
      <c r="P384" s="31"/>
      <c r="Q384" s="30" t="s">
        <v>85</v>
      </c>
      <c r="R384" s="30" t="s">
        <v>81</v>
      </c>
      <c r="S384" s="30" t="s">
        <v>81</v>
      </c>
      <c r="T384" s="30" t="s">
        <v>81</v>
      </c>
      <c r="U384" s="30" t="s">
        <v>85</v>
      </c>
      <c r="V384" s="30" t="s">
        <v>68</v>
      </c>
      <c r="W384" s="30" t="s">
        <v>81</v>
      </c>
      <c r="X384" s="30" t="s">
        <v>354</v>
      </c>
      <c r="Y384" s="41" t="s">
        <v>81</v>
      </c>
      <c r="Z384" s="30" t="s">
        <v>1901</v>
      </c>
      <c r="AA384" s="30" t="s">
        <v>81</v>
      </c>
      <c r="AB384" s="41" t="s">
        <v>84</v>
      </c>
      <c r="AC384" s="30" t="s">
        <v>402</v>
      </c>
      <c r="AD384" s="30" t="s">
        <v>1900</v>
      </c>
      <c r="AE384" s="41" t="s">
        <v>402</v>
      </c>
      <c r="AF384" s="30" t="s">
        <v>1900</v>
      </c>
    </row>
    <row r="385" spans="1:32" x14ac:dyDescent="0.2">
      <c r="A385" s="37" t="s">
        <v>1128</v>
      </c>
      <c r="B385" s="38">
        <v>8079</v>
      </c>
      <c r="C385" s="30">
        <v>7</v>
      </c>
      <c r="D385" s="30" t="s">
        <v>409</v>
      </c>
      <c r="E385" s="30" t="s">
        <v>404</v>
      </c>
      <c r="F385" s="31" t="s">
        <v>481</v>
      </c>
      <c r="G385" s="30" t="s">
        <v>28</v>
      </c>
      <c r="H385" s="30">
        <v>2</v>
      </c>
      <c r="I385" s="31" t="s">
        <v>1129</v>
      </c>
      <c r="J385" s="30">
        <v>75018</v>
      </c>
      <c r="K385" s="30" t="s">
        <v>29</v>
      </c>
      <c r="L385" s="31"/>
      <c r="M385" s="31"/>
      <c r="N385" s="31"/>
      <c r="O385" s="31"/>
      <c r="P385" s="31"/>
      <c r="Q385" s="30" t="s">
        <v>85</v>
      </c>
      <c r="R385" s="30" t="s">
        <v>81</v>
      </c>
      <c r="S385" s="30" t="s">
        <v>81</v>
      </c>
      <c r="T385" s="30" t="s">
        <v>81</v>
      </c>
      <c r="U385" s="30" t="s">
        <v>85</v>
      </c>
      <c r="V385" s="30" t="s">
        <v>68</v>
      </c>
      <c r="W385" s="30" t="s">
        <v>81</v>
      </c>
      <c r="X385" s="30" t="s">
        <v>354</v>
      </c>
      <c r="Y385" s="41" t="s">
        <v>81</v>
      </c>
      <c r="Z385" s="30" t="s">
        <v>1901</v>
      </c>
      <c r="AA385" s="30" t="s">
        <v>81</v>
      </c>
      <c r="AB385" s="41" t="s">
        <v>84</v>
      </c>
      <c r="AC385" s="30" t="s">
        <v>402</v>
      </c>
      <c r="AD385" s="30" t="s">
        <v>1900</v>
      </c>
      <c r="AE385" s="41" t="s">
        <v>402</v>
      </c>
      <c r="AF385" s="30" t="s">
        <v>1900</v>
      </c>
    </row>
    <row r="386" spans="1:32" x14ac:dyDescent="0.2">
      <c r="A386" s="37" t="s">
        <v>1130</v>
      </c>
      <c r="B386" s="38">
        <v>8079</v>
      </c>
      <c r="C386" s="30">
        <v>7</v>
      </c>
      <c r="D386" s="30" t="s">
        <v>409</v>
      </c>
      <c r="E386" s="30" t="s">
        <v>404</v>
      </c>
      <c r="F386" s="31" t="s">
        <v>481</v>
      </c>
      <c r="G386" s="30" t="s">
        <v>28</v>
      </c>
      <c r="H386" s="30">
        <v>3</v>
      </c>
      <c r="I386" s="31" t="s">
        <v>1131</v>
      </c>
      <c r="J386" s="30">
        <v>75018</v>
      </c>
      <c r="K386" s="30" t="s">
        <v>29</v>
      </c>
      <c r="L386" s="31"/>
      <c r="M386" s="31"/>
      <c r="N386" s="31"/>
      <c r="O386" s="31"/>
      <c r="P386" s="31"/>
      <c r="Q386" s="30" t="s">
        <v>85</v>
      </c>
      <c r="R386" s="30" t="s">
        <v>81</v>
      </c>
      <c r="S386" s="30" t="s">
        <v>81</v>
      </c>
      <c r="T386" s="30" t="s">
        <v>81</v>
      </c>
      <c r="U386" s="30" t="s">
        <v>85</v>
      </c>
      <c r="V386" s="30" t="s">
        <v>68</v>
      </c>
      <c r="W386" s="30" t="s">
        <v>81</v>
      </c>
      <c r="X386" s="30" t="s">
        <v>354</v>
      </c>
      <c r="Y386" s="41" t="s">
        <v>81</v>
      </c>
      <c r="Z386" s="30" t="s">
        <v>1901</v>
      </c>
      <c r="AA386" s="30" t="s">
        <v>81</v>
      </c>
      <c r="AB386" s="41" t="s">
        <v>84</v>
      </c>
      <c r="AC386" s="30" t="s">
        <v>402</v>
      </c>
      <c r="AD386" s="30" t="s">
        <v>1900</v>
      </c>
      <c r="AE386" s="41" t="s">
        <v>402</v>
      </c>
      <c r="AF386" s="30" t="s">
        <v>1900</v>
      </c>
    </row>
    <row r="387" spans="1:32" x14ac:dyDescent="0.2">
      <c r="A387" s="37" t="s">
        <v>1331</v>
      </c>
      <c r="B387" s="38">
        <v>8080</v>
      </c>
      <c r="C387" s="30">
        <v>8</v>
      </c>
      <c r="D387" s="30" t="s">
        <v>403</v>
      </c>
      <c r="E387" s="30" t="s">
        <v>404</v>
      </c>
      <c r="F387" s="31" t="s">
        <v>482</v>
      </c>
      <c r="G387" s="30" t="s">
        <v>28</v>
      </c>
      <c r="H387" s="30">
        <v>1</v>
      </c>
      <c r="I387" s="31" t="s">
        <v>1332</v>
      </c>
      <c r="J387" s="30">
        <v>75020</v>
      </c>
      <c r="K387" s="30" t="s">
        <v>29</v>
      </c>
      <c r="L387" s="31"/>
      <c r="M387" s="31"/>
      <c r="N387" s="31"/>
      <c r="O387" s="31"/>
      <c r="P387" s="31"/>
      <c r="Q387" s="30" t="s">
        <v>68</v>
      </c>
      <c r="R387" s="30" t="s">
        <v>68</v>
      </c>
      <c r="S387" s="30" t="s">
        <v>68</v>
      </c>
      <c r="T387" s="30" t="s">
        <v>68</v>
      </c>
      <c r="U387" s="30" t="s">
        <v>68</v>
      </c>
      <c r="V387" s="30" t="s">
        <v>68</v>
      </c>
      <c r="W387" s="30" t="s">
        <v>68</v>
      </c>
      <c r="X387" s="30" t="s">
        <v>68</v>
      </c>
      <c r="Y387" s="41" t="s">
        <v>68</v>
      </c>
      <c r="Z387" s="30" t="s">
        <v>68</v>
      </c>
      <c r="AA387" s="30" t="s">
        <v>68</v>
      </c>
      <c r="AB387" s="41" t="s">
        <v>68</v>
      </c>
      <c r="AC387" s="30" t="s">
        <v>68</v>
      </c>
      <c r="AD387" s="30" t="s">
        <v>68</v>
      </c>
      <c r="AE387" s="41" t="s">
        <v>68</v>
      </c>
      <c r="AF387" s="30" t="s">
        <v>68</v>
      </c>
    </row>
    <row r="388" spans="1:32" x14ac:dyDescent="0.2">
      <c r="A388" s="37" t="s">
        <v>1333</v>
      </c>
      <c r="B388" s="38">
        <v>8080</v>
      </c>
      <c r="C388" s="30">
        <v>8</v>
      </c>
      <c r="D388" s="30" t="s">
        <v>403</v>
      </c>
      <c r="E388" s="30" t="s">
        <v>404</v>
      </c>
      <c r="F388" s="31" t="s">
        <v>482</v>
      </c>
      <c r="G388" s="30" t="s">
        <v>28</v>
      </c>
      <c r="H388" s="30">
        <v>2</v>
      </c>
      <c r="I388" s="31" t="s">
        <v>1332</v>
      </c>
      <c r="J388" s="30">
        <v>75020</v>
      </c>
      <c r="K388" s="30" t="s">
        <v>29</v>
      </c>
      <c r="L388" s="31"/>
      <c r="M388" s="31"/>
      <c r="N388" s="31"/>
      <c r="O388" s="31"/>
      <c r="P388" s="31"/>
      <c r="Q388" s="30" t="s">
        <v>68</v>
      </c>
      <c r="R388" s="30" t="s">
        <v>68</v>
      </c>
      <c r="S388" s="30" t="s">
        <v>68</v>
      </c>
      <c r="T388" s="30" t="s">
        <v>68</v>
      </c>
      <c r="U388" s="30" t="s">
        <v>68</v>
      </c>
      <c r="V388" s="30" t="s">
        <v>68</v>
      </c>
      <c r="W388" s="30" t="s">
        <v>68</v>
      </c>
      <c r="X388" s="30" t="s">
        <v>68</v>
      </c>
      <c r="Y388" s="41" t="s">
        <v>68</v>
      </c>
      <c r="Z388" s="30" t="s">
        <v>68</v>
      </c>
      <c r="AA388" s="30" t="s">
        <v>68</v>
      </c>
      <c r="AB388" s="41" t="s">
        <v>68</v>
      </c>
      <c r="AC388" s="30" t="s">
        <v>68</v>
      </c>
      <c r="AD388" s="30" t="s">
        <v>68</v>
      </c>
      <c r="AE388" s="41" t="s">
        <v>68</v>
      </c>
      <c r="AF388" s="30" t="s">
        <v>68</v>
      </c>
    </row>
    <row r="389" spans="1:32" x14ac:dyDescent="0.2">
      <c r="A389" s="37" t="s">
        <v>1334</v>
      </c>
      <c r="B389" s="38">
        <v>8080</v>
      </c>
      <c r="C389" s="30">
        <v>8</v>
      </c>
      <c r="D389" s="30" t="s">
        <v>403</v>
      </c>
      <c r="E389" s="30" t="s">
        <v>404</v>
      </c>
      <c r="F389" s="31" t="s">
        <v>482</v>
      </c>
      <c r="G389" s="30" t="s">
        <v>28</v>
      </c>
      <c r="H389" s="30">
        <v>3</v>
      </c>
      <c r="I389" s="31" t="s">
        <v>1332</v>
      </c>
      <c r="J389" s="30">
        <v>75020</v>
      </c>
      <c r="K389" s="30" t="s">
        <v>29</v>
      </c>
      <c r="L389" s="31"/>
      <c r="M389" s="31"/>
      <c r="N389" s="31"/>
      <c r="O389" s="31"/>
      <c r="P389" s="31"/>
      <c r="Q389" s="30" t="s">
        <v>68</v>
      </c>
      <c r="R389" s="30" t="s">
        <v>68</v>
      </c>
      <c r="S389" s="30" t="s">
        <v>68</v>
      </c>
      <c r="T389" s="30" t="s">
        <v>68</v>
      </c>
      <c r="U389" s="30" t="s">
        <v>68</v>
      </c>
      <c r="V389" s="30" t="s">
        <v>68</v>
      </c>
      <c r="W389" s="30" t="s">
        <v>68</v>
      </c>
      <c r="X389" s="30" t="s">
        <v>68</v>
      </c>
      <c r="Y389" s="41" t="s">
        <v>68</v>
      </c>
      <c r="Z389" s="30" t="s">
        <v>68</v>
      </c>
      <c r="AA389" s="30" t="s">
        <v>68</v>
      </c>
      <c r="AB389" s="41" t="s">
        <v>68</v>
      </c>
      <c r="AC389" s="30" t="s">
        <v>68</v>
      </c>
      <c r="AD389" s="30" t="s">
        <v>68</v>
      </c>
      <c r="AE389" s="41" t="s">
        <v>68</v>
      </c>
      <c r="AF389" s="30" t="s">
        <v>68</v>
      </c>
    </row>
    <row r="390" spans="1:32" x14ac:dyDescent="0.2">
      <c r="A390" s="37" t="s">
        <v>931</v>
      </c>
      <c r="B390" s="38">
        <v>8081</v>
      </c>
      <c r="C390" s="30">
        <v>3</v>
      </c>
      <c r="D390" s="30" t="s">
        <v>405</v>
      </c>
      <c r="E390" s="30" t="s">
        <v>404</v>
      </c>
      <c r="F390" s="31" t="s">
        <v>483</v>
      </c>
      <c r="G390" s="30" t="s">
        <v>28</v>
      </c>
      <c r="H390" s="30">
        <v>1</v>
      </c>
      <c r="I390" s="31" t="s">
        <v>932</v>
      </c>
      <c r="J390" s="30">
        <v>75011</v>
      </c>
      <c r="K390" s="30" t="s">
        <v>29</v>
      </c>
      <c r="L390" s="31"/>
      <c r="M390" s="31"/>
      <c r="N390" s="31"/>
      <c r="O390" s="31"/>
      <c r="P390" s="31"/>
      <c r="Q390" s="30" t="s">
        <v>68</v>
      </c>
      <c r="R390" s="30" t="s">
        <v>68</v>
      </c>
      <c r="S390" s="30" t="s">
        <v>68</v>
      </c>
      <c r="T390" s="30" t="s">
        <v>68</v>
      </c>
      <c r="U390" s="30" t="s">
        <v>68</v>
      </c>
      <c r="V390" s="30" t="s">
        <v>68</v>
      </c>
      <c r="W390" s="30" t="s">
        <v>68</v>
      </c>
      <c r="X390" s="30" t="s">
        <v>68</v>
      </c>
      <c r="Y390" s="41" t="s">
        <v>68</v>
      </c>
      <c r="Z390" s="30" t="s">
        <v>68</v>
      </c>
      <c r="AA390" s="30" t="s">
        <v>68</v>
      </c>
      <c r="AB390" s="41" t="s">
        <v>68</v>
      </c>
      <c r="AC390" s="30" t="s">
        <v>68</v>
      </c>
      <c r="AD390" s="30" t="s">
        <v>68</v>
      </c>
      <c r="AE390" s="41" t="s">
        <v>68</v>
      </c>
      <c r="AF390" s="30" t="s">
        <v>68</v>
      </c>
    </row>
    <row r="391" spans="1:32" x14ac:dyDescent="0.2">
      <c r="A391" s="37" t="s">
        <v>933</v>
      </c>
      <c r="B391" s="38">
        <v>8082</v>
      </c>
      <c r="C391" s="30">
        <v>3</v>
      </c>
      <c r="D391" s="30" t="s">
        <v>405</v>
      </c>
      <c r="E391" s="30" t="s">
        <v>404</v>
      </c>
      <c r="F391" s="31" t="s">
        <v>484</v>
      </c>
      <c r="G391" s="30" t="s">
        <v>28</v>
      </c>
      <c r="H391" s="30">
        <v>1</v>
      </c>
      <c r="I391" s="31" t="s">
        <v>484</v>
      </c>
      <c r="J391" s="30">
        <v>75010</v>
      </c>
      <c r="K391" s="30" t="s">
        <v>29</v>
      </c>
      <c r="L391" s="31"/>
      <c r="M391" s="31"/>
      <c r="N391" s="31"/>
      <c r="O391" s="31"/>
      <c r="P391" s="31"/>
      <c r="Q391" s="30" t="s">
        <v>68</v>
      </c>
      <c r="R391" s="30" t="s">
        <v>68</v>
      </c>
      <c r="S391" s="30" t="s">
        <v>68</v>
      </c>
      <c r="T391" s="30" t="s">
        <v>68</v>
      </c>
      <c r="U391" s="30" t="s">
        <v>68</v>
      </c>
      <c r="V391" s="30" t="s">
        <v>68</v>
      </c>
      <c r="W391" s="30" t="s">
        <v>68</v>
      </c>
      <c r="X391" s="30" t="s">
        <v>68</v>
      </c>
      <c r="Y391" s="41" t="s">
        <v>68</v>
      </c>
      <c r="Z391" s="30" t="s">
        <v>68</v>
      </c>
      <c r="AA391" s="30" t="s">
        <v>68</v>
      </c>
      <c r="AB391" s="41" t="s">
        <v>68</v>
      </c>
      <c r="AC391" s="30" t="s">
        <v>68</v>
      </c>
      <c r="AD391" s="30" t="s">
        <v>68</v>
      </c>
      <c r="AE391" s="41" t="s">
        <v>68</v>
      </c>
      <c r="AF391" s="30" t="s">
        <v>68</v>
      </c>
    </row>
    <row r="392" spans="1:32" x14ac:dyDescent="0.2">
      <c r="A392" s="37" t="s">
        <v>934</v>
      </c>
      <c r="B392" s="38">
        <v>8082</v>
      </c>
      <c r="C392" s="30">
        <v>3</v>
      </c>
      <c r="D392" s="30" t="s">
        <v>405</v>
      </c>
      <c r="E392" s="30" t="s">
        <v>404</v>
      </c>
      <c r="F392" s="31" t="s">
        <v>484</v>
      </c>
      <c r="G392" s="30" t="s">
        <v>28</v>
      </c>
      <c r="H392" s="30">
        <v>2</v>
      </c>
      <c r="I392" s="31" t="s">
        <v>484</v>
      </c>
      <c r="J392" s="30">
        <v>75010</v>
      </c>
      <c r="K392" s="30" t="s">
        <v>29</v>
      </c>
      <c r="L392" s="31"/>
      <c r="M392" s="31"/>
      <c r="N392" s="31"/>
      <c r="O392" s="31"/>
      <c r="P392" s="31"/>
      <c r="Q392" s="30" t="s">
        <v>68</v>
      </c>
      <c r="R392" s="30" t="s">
        <v>68</v>
      </c>
      <c r="S392" s="30" t="s">
        <v>68</v>
      </c>
      <c r="T392" s="30" t="s">
        <v>68</v>
      </c>
      <c r="U392" s="30" t="s">
        <v>68</v>
      </c>
      <c r="V392" s="30" t="s">
        <v>68</v>
      </c>
      <c r="W392" s="30" t="s">
        <v>68</v>
      </c>
      <c r="X392" s="30" t="s">
        <v>68</v>
      </c>
      <c r="Y392" s="41" t="s">
        <v>68</v>
      </c>
      <c r="Z392" s="30" t="s">
        <v>68</v>
      </c>
      <c r="AA392" s="30" t="s">
        <v>68</v>
      </c>
      <c r="AB392" s="41" t="s">
        <v>68</v>
      </c>
      <c r="AC392" s="30" t="s">
        <v>68</v>
      </c>
      <c r="AD392" s="30" t="s">
        <v>68</v>
      </c>
      <c r="AE392" s="41" t="s">
        <v>68</v>
      </c>
      <c r="AF392" s="30" t="s">
        <v>68</v>
      </c>
    </row>
    <row r="393" spans="1:32" x14ac:dyDescent="0.2">
      <c r="A393" s="37" t="s">
        <v>793</v>
      </c>
      <c r="B393" s="38">
        <v>8083</v>
      </c>
      <c r="C393" s="30">
        <v>2</v>
      </c>
      <c r="D393" s="30" t="s">
        <v>411</v>
      </c>
      <c r="E393" s="30" t="s">
        <v>404</v>
      </c>
      <c r="F393" s="31" t="s">
        <v>485</v>
      </c>
      <c r="G393" s="30" t="s">
        <v>28</v>
      </c>
      <c r="H393" s="30">
        <v>1</v>
      </c>
      <c r="I393" s="31" t="s">
        <v>794</v>
      </c>
      <c r="J393" s="30">
        <v>75019</v>
      </c>
      <c r="K393" s="30" t="s">
        <v>29</v>
      </c>
      <c r="L393" s="31"/>
      <c r="M393" s="31"/>
      <c r="N393" s="31"/>
      <c r="O393" s="31"/>
      <c r="P393" s="31"/>
      <c r="Q393" s="30" t="s">
        <v>68</v>
      </c>
      <c r="R393" s="30" t="s">
        <v>68</v>
      </c>
      <c r="S393" s="30" t="s">
        <v>68</v>
      </c>
      <c r="T393" s="30" t="s">
        <v>68</v>
      </c>
      <c r="U393" s="30" t="s">
        <v>68</v>
      </c>
      <c r="V393" s="30" t="s">
        <v>68</v>
      </c>
      <c r="W393" s="30" t="s">
        <v>68</v>
      </c>
      <c r="X393" s="30" t="s">
        <v>68</v>
      </c>
      <c r="Y393" s="41" t="s">
        <v>68</v>
      </c>
      <c r="Z393" s="30" t="s">
        <v>68</v>
      </c>
      <c r="AA393" s="30" t="s">
        <v>68</v>
      </c>
      <c r="AB393" s="41" t="s">
        <v>68</v>
      </c>
      <c r="AC393" s="30" t="s">
        <v>68</v>
      </c>
      <c r="AD393" s="30" t="s">
        <v>68</v>
      </c>
      <c r="AE393" s="41" t="s">
        <v>68</v>
      </c>
      <c r="AF393" s="30" t="s">
        <v>68</v>
      </c>
    </row>
    <row r="394" spans="1:32" x14ac:dyDescent="0.2">
      <c r="A394" s="37" t="s">
        <v>1132</v>
      </c>
      <c r="B394" s="38">
        <v>8084</v>
      </c>
      <c r="C394" s="30">
        <v>7</v>
      </c>
      <c r="D394" s="30" t="s">
        <v>409</v>
      </c>
      <c r="E394" s="30" t="s">
        <v>404</v>
      </c>
      <c r="F394" s="31" t="s">
        <v>486</v>
      </c>
      <c r="G394" s="30" t="s">
        <v>28</v>
      </c>
      <c r="H394" s="30">
        <v>1</v>
      </c>
      <c r="I394" s="31" t="s">
        <v>1133</v>
      </c>
      <c r="J394" s="30">
        <v>75018</v>
      </c>
      <c r="K394" s="30" t="s">
        <v>29</v>
      </c>
      <c r="L394" s="31"/>
      <c r="M394" s="31"/>
      <c r="N394" s="31"/>
      <c r="O394" s="31"/>
      <c r="P394" s="31"/>
      <c r="Q394" s="30" t="s">
        <v>68</v>
      </c>
      <c r="R394" s="30" t="s">
        <v>68</v>
      </c>
      <c r="S394" s="30" t="s">
        <v>68</v>
      </c>
      <c r="T394" s="30" t="s">
        <v>68</v>
      </c>
      <c r="U394" s="30" t="s">
        <v>68</v>
      </c>
      <c r="V394" s="30" t="s">
        <v>68</v>
      </c>
      <c r="W394" s="30" t="s">
        <v>68</v>
      </c>
      <c r="X394" s="30" t="s">
        <v>68</v>
      </c>
      <c r="Y394" s="41" t="s">
        <v>68</v>
      </c>
      <c r="Z394" s="30" t="s">
        <v>68</v>
      </c>
      <c r="AA394" s="30" t="s">
        <v>68</v>
      </c>
      <c r="AB394" s="41" t="s">
        <v>68</v>
      </c>
      <c r="AC394" s="30" t="s">
        <v>68</v>
      </c>
      <c r="AD394" s="30" t="s">
        <v>68</v>
      </c>
      <c r="AE394" s="41" t="s">
        <v>68</v>
      </c>
      <c r="AF394" s="30" t="s">
        <v>68</v>
      </c>
    </row>
    <row r="395" spans="1:32" x14ac:dyDescent="0.2">
      <c r="A395" s="37" t="s">
        <v>795</v>
      </c>
      <c r="B395" s="38">
        <v>8085</v>
      </c>
      <c r="C395" s="30">
        <v>2</v>
      </c>
      <c r="D395" s="30" t="s">
        <v>411</v>
      </c>
      <c r="E395" s="30" t="s">
        <v>404</v>
      </c>
      <c r="F395" s="31" t="s">
        <v>487</v>
      </c>
      <c r="G395" s="30" t="s">
        <v>28</v>
      </c>
      <c r="H395" s="30">
        <v>1</v>
      </c>
      <c r="I395" s="31" t="s">
        <v>796</v>
      </c>
      <c r="J395" s="30">
        <v>75009</v>
      </c>
      <c r="K395" s="30" t="s">
        <v>29</v>
      </c>
      <c r="L395" s="31"/>
      <c r="M395" s="31"/>
      <c r="N395" s="31"/>
      <c r="O395" s="31"/>
      <c r="P395" s="31"/>
      <c r="Q395" s="30" t="s">
        <v>85</v>
      </c>
      <c r="R395" s="30" t="s">
        <v>81</v>
      </c>
      <c r="S395" s="30" t="s">
        <v>81</v>
      </c>
      <c r="T395" s="30" t="s">
        <v>81</v>
      </c>
      <c r="U395" s="30" t="s">
        <v>68</v>
      </c>
      <c r="V395" s="30" t="s">
        <v>68</v>
      </c>
      <c r="W395" s="30" t="s">
        <v>160</v>
      </c>
      <c r="X395" s="30" t="s">
        <v>1900</v>
      </c>
      <c r="Y395" s="41" t="s">
        <v>81</v>
      </c>
      <c r="Z395" s="30" t="s">
        <v>1901</v>
      </c>
      <c r="AA395" s="30" t="s">
        <v>81</v>
      </c>
      <c r="AB395" s="41" t="s">
        <v>68</v>
      </c>
      <c r="AC395" s="30" t="s">
        <v>68</v>
      </c>
      <c r="AD395" s="30" t="s">
        <v>68</v>
      </c>
      <c r="AE395" s="41" t="s">
        <v>68</v>
      </c>
      <c r="AF395" s="30" t="s">
        <v>68</v>
      </c>
    </row>
    <row r="396" spans="1:32" x14ac:dyDescent="0.2">
      <c r="A396" s="37" t="s">
        <v>797</v>
      </c>
      <c r="B396" s="38">
        <v>8085</v>
      </c>
      <c r="C396" s="30">
        <v>2</v>
      </c>
      <c r="D396" s="30" t="s">
        <v>411</v>
      </c>
      <c r="E396" s="30" t="s">
        <v>404</v>
      </c>
      <c r="F396" s="31" t="s">
        <v>487</v>
      </c>
      <c r="G396" s="30" t="s">
        <v>28</v>
      </c>
      <c r="H396" s="30">
        <v>2</v>
      </c>
      <c r="I396" s="31" t="s">
        <v>796</v>
      </c>
      <c r="J396" s="30">
        <v>75009</v>
      </c>
      <c r="K396" s="30" t="s">
        <v>29</v>
      </c>
      <c r="L396" s="31"/>
      <c r="M396" s="31"/>
      <c r="N396" s="31"/>
      <c r="O396" s="31"/>
      <c r="P396" s="31"/>
      <c r="Q396" s="30" t="s">
        <v>85</v>
      </c>
      <c r="R396" s="30" t="s">
        <v>81</v>
      </c>
      <c r="S396" s="30" t="s">
        <v>81</v>
      </c>
      <c r="T396" s="30" t="s">
        <v>81</v>
      </c>
      <c r="U396" s="30" t="s">
        <v>68</v>
      </c>
      <c r="V396" s="30" t="s">
        <v>68</v>
      </c>
      <c r="W396" s="30" t="s">
        <v>160</v>
      </c>
      <c r="X396" s="30" t="s">
        <v>1900</v>
      </c>
      <c r="Y396" s="41" t="s">
        <v>81</v>
      </c>
      <c r="Z396" s="30" t="s">
        <v>1901</v>
      </c>
      <c r="AA396" s="30" t="s">
        <v>81</v>
      </c>
      <c r="AB396" s="41" t="s">
        <v>68</v>
      </c>
      <c r="AC396" s="30" t="s">
        <v>68</v>
      </c>
      <c r="AD396" s="30" t="s">
        <v>68</v>
      </c>
      <c r="AE396" s="41" t="s">
        <v>68</v>
      </c>
      <c r="AF396" s="30" t="s">
        <v>68</v>
      </c>
    </row>
    <row r="397" spans="1:32" x14ac:dyDescent="0.2">
      <c r="A397" s="37" t="s">
        <v>727</v>
      </c>
      <c r="B397" s="38">
        <v>8088</v>
      </c>
      <c r="C397" s="30">
        <v>1</v>
      </c>
      <c r="D397" s="30" t="s">
        <v>406</v>
      </c>
      <c r="E397" s="30" t="s">
        <v>407</v>
      </c>
      <c r="F397" s="31" t="s">
        <v>488</v>
      </c>
      <c r="G397" s="30" t="s">
        <v>28</v>
      </c>
      <c r="H397" s="30">
        <v>1</v>
      </c>
      <c r="I397" s="31" t="s">
        <v>488</v>
      </c>
      <c r="J397" s="30">
        <v>75002</v>
      </c>
      <c r="K397" s="30" t="s">
        <v>29</v>
      </c>
      <c r="L397" s="31"/>
      <c r="M397" s="31"/>
      <c r="N397" s="31"/>
      <c r="O397" s="31"/>
      <c r="P397" s="31"/>
      <c r="Q397" s="30" t="s">
        <v>68</v>
      </c>
      <c r="R397" s="30" t="s">
        <v>68</v>
      </c>
      <c r="S397" s="30" t="s">
        <v>68</v>
      </c>
      <c r="T397" s="30" t="s">
        <v>68</v>
      </c>
      <c r="U397" s="30" t="s">
        <v>68</v>
      </c>
      <c r="V397" s="30" t="s">
        <v>68</v>
      </c>
      <c r="W397" s="30" t="s">
        <v>68</v>
      </c>
      <c r="X397" s="30" t="s">
        <v>68</v>
      </c>
      <c r="Y397" s="41" t="s">
        <v>68</v>
      </c>
      <c r="Z397" s="30" t="s">
        <v>68</v>
      </c>
      <c r="AA397" s="30" t="s">
        <v>68</v>
      </c>
      <c r="AB397" s="41" t="s">
        <v>68</v>
      </c>
      <c r="AC397" s="30" t="s">
        <v>68</v>
      </c>
      <c r="AD397" s="30" t="s">
        <v>68</v>
      </c>
      <c r="AE397" s="41" t="s">
        <v>68</v>
      </c>
      <c r="AF397" s="30" t="s">
        <v>68</v>
      </c>
    </row>
    <row r="398" spans="1:32" ht="25.5" x14ac:dyDescent="0.2">
      <c r="A398" s="37" t="s">
        <v>728</v>
      </c>
      <c r="B398" s="38">
        <v>8089</v>
      </c>
      <c r="C398" s="30">
        <v>1</v>
      </c>
      <c r="D398" s="30" t="s">
        <v>406</v>
      </c>
      <c r="E398" s="30" t="s">
        <v>407</v>
      </c>
      <c r="F398" s="31" t="s">
        <v>489</v>
      </c>
      <c r="G398" s="30" t="s">
        <v>28</v>
      </c>
      <c r="H398" s="30">
        <v>1</v>
      </c>
      <c r="I398" s="31" t="s">
        <v>729</v>
      </c>
      <c r="J398" s="30">
        <v>75004</v>
      </c>
      <c r="K398" s="30" t="s">
        <v>29</v>
      </c>
      <c r="L398" s="31"/>
      <c r="M398" s="31"/>
      <c r="N398" s="31"/>
      <c r="O398" s="31"/>
      <c r="P398" s="31"/>
      <c r="Q398" s="30" t="s">
        <v>1895</v>
      </c>
      <c r="R398" s="30" t="s">
        <v>81</v>
      </c>
      <c r="S398" s="30" t="s">
        <v>81</v>
      </c>
      <c r="T398" s="30" t="s">
        <v>81</v>
      </c>
      <c r="U398" s="30" t="s">
        <v>402</v>
      </c>
      <c r="V398" s="30" t="s">
        <v>68</v>
      </c>
      <c r="W398" s="30" t="s">
        <v>81</v>
      </c>
      <c r="X398" s="30" t="s">
        <v>402</v>
      </c>
      <c r="Y398" s="41" t="s">
        <v>402</v>
      </c>
      <c r="Z398" s="30" t="s">
        <v>68</v>
      </c>
      <c r="AA398" s="30" t="s">
        <v>68</v>
      </c>
      <c r="AB398" s="41" t="s">
        <v>402</v>
      </c>
      <c r="AC398" s="30" t="s">
        <v>1900</v>
      </c>
      <c r="AD398" s="30" t="s">
        <v>1900</v>
      </c>
      <c r="AE398" s="41" t="s">
        <v>68</v>
      </c>
      <c r="AF398" s="30" t="s">
        <v>68</v>
      </c>
    </row>
    <row r="399" spans="1:32" ht="25.5" x14ac:dyDescent="0.2">
      <c r="A399" s="37" t="s">
        <v>730</v>
      </c>
      <c r="B399" s="38">
        <v>8089</v>
      </c>
      <c r="C399" s="30">
        <v>1</v>
      </c>
      <c r="D399" s="30" t="s">
        <v>406</v>
      </c>
      <c r="E399" s="30" t="s">
        <v>407</v>
      </c>
      <c r="F399" s="31" t="s">
        <v>489</v>
      </c>
      <c r="G399" s="30" t="s">
        <v>28</v>
      </c>
      <c r="H399" s="30">
        <v>2</v>
      </c>
      <c r="I399" s="31" t="s">
        <v>729</v>
      </c>
      <c r="J399" s="30">
        <v>75004</v>
      </c>
      <c r="K399" s="30" t="s">
        <v>29</v>
      </c>
      <c r="L399" s="31"/>
      <c r="M399" s="31"/>
      <c r="N399" s="31"/>
      <c r="O399" s="31"/>
      <c r="P399" s="31"/>
      <c r="Q399" s="30" t="s">
        <v>1895</v>
      </c>
      <c r="R399" s="30" t="s">
        <v>81</v>
      </c>
      <c r="S399" s="30" t="s">
        <v>81</v>
      </c>
      <c r="T399" s="30" t="s">
        <v>81</v>
      </c>
      <c r="U399" s="30" t="s">
        <v>402</v>
      </c>
      <c r="V399" s="30" t="s">
        <v>68</v>
      </c>
      <c r="W399" s="30" t="s">
        <v>81</v>
      </c>
      <c r="X399" s="30" t="s">
        <v>402</v>
      </c>
      <c r="Y399" s="41" t="s">
        <v>402</v>
      </c>
      <c r="Z399" s="30" t="s">
        <v>68</v>
      </c>
      <c r="AA399" s="30" t="s">
        <v>68</v>
      </c>
      <c r="AB399" s="41" t="s">
        <v>402</v>
      </c>
      <c r="AC399" s="30" t="s">
        <v>1900</v>
      </c>
      <c r="AD399" s="30" t="s">
        <v>1900</v>
      </c>
      <c r="AE399" s="41" t="s">
        <v>68</v>
      </c>
      <c r="AF399" s="30" t="s">
        <v>68</v>
      </c>
    </row>
    <row r="400" spans="1:32" ht="25.5" x14ac:dyDescent="0.2">
      <c r="A400" s="37" t="s">
        <v>731</v>
      </c>
      <c r="B400" s="38">
        <v>8089</v>
      </c>
      <c r="C400" s="30">
        <v>1</v>
      </c>
      <c r="D400" s="30" t="s">
        <v>406</v>
      </c>
      <c r="E400" s="30" t="s">
        <v>407</v>
      </c>
      <c r="F400" s="31" t="s">
        <v>489</v>
      </c>
      <c r="G400" s="30" t="s">
        <v>28</v>
      </c>
      <c r="H400" s="30">
        <v>3</v>
      </c>
      <c r="I400" s="31" t="s">
        <v>729</v>
      </c>
      <c r="J400" s="30">
        <v>75004</v>
      </c>
      <c r="K400" s="30" t="s">
        <v>29</v>
      </c>
      <c r="L400" s="31"/>
      <c r="M400" s="31"/>
      <c r="N400" s="31"/>
      <c r="O400" s="31"/>
      <c r="P400" s="31"/>
      <c r="Q400" s="30" t="s">
        <v>1895</v>
      </c>
      <c r="R400" s="30" t="s">
        <v>81</v>
      </c>
      <c r="S400" s="30" t="s">
        <v>81</v>
      </c>
      <c r="T400" s="30" t="s">
        <v>81</v>
      </c>
      <c r="U400" s="30" t="s">
        <v>402</v>
      </c>
      <c r="V400" s="30" t="s">
        <v>68</v>
      </c>
      <c r="W400" s="30" t="s">
        <v>81</v>
      </c>
      <c r="X400" s="30" t="s">
        <v>402</v>
      </c>
      <c r="Y400" s="41" t="s">
        <v>402</v>
      </c>
      <c r="Z400" s="30" t="s">
        <v>68</v>
      </c>
      <c r="AA400" s="30" t="s">
        <v>68</v>
      </c>
      <c r="AB400" s="41" t="s">
        <v>402</v>
      </c>
      <c r="AC400" s="30" t="s">
        <v>1900</v>
      </c>
      <c r="AD400" s="30" t="s">
        <v>1900</v>
      </c>
      <c r="AE400" s="41" t="s">
        <v>68</v>
      </c>
      <c r="AF400" s="30" t="s">
        <v>68</v>
      </c>
    </row>
    <row r="401" spans="1:32" x14ac:dyDescent="0.2">
      <c r="A401" s="37" t="s">
        <v>798</v>
      </c>
      <c r="B401" s="38">
        <v>8090</v>
      </c>
      <c r="C401" s="30">
        <v>2</v>
      </c>
      <c r="D401" s="30" t="s">
        <v>411</v>
      </c>
      <c r="E401" s="30" t="s">
        <v>404</v>
      </c>
      <c r="F401" s="31" t="s">
        <v>490</v>
      </c>
      <c r="G401" s="30" t="s">
        <v>28</v>
      </c>
      <c r="H401" s="30">
        <v>1</v>
      </c>
      <c r="I401" s="31" t="s">
        <v>799</v>
      </c>
      <c r="J401" s="30">
        <v>75009</v>
      </c>
      <c r="K401" s="30" t="s">
        <v>29</v>
      </c>
      <c r="L401" s="31"/>
      <c r="M401" s="31"/>
      <c r="N401" s="31"/>
      <c r="O401" s="31"/>
      <c r="P401" s="31"/>
      <c r="Q401" s="30" t="s">
        <v>68</v>
      </c>
      <c r="R401" s="30" t="s">
        <v>68</v>
      </c>
      <c r="S401" s="30" t="s">
        <v>68</v>
      </c>
      <c r="T401" s="30" t="s">
        <v>68</v>
      </c>
      <c r="U401" s="30" t="s">
        <v>68</v>
      </c>
      <c r="V401" s="30" t="s">
        <v>68</v>
      </c>
      <c r="W401" s="30" t="s">
        <v>68</v>
      </c>
      <c r="X401" s="30" t="s">
        <v>68</v>
      </c>
      <c r="Y401" s="41" t="s">
        <v>81</v>
      </c>
      <c r="Z401" s="30" t="s">
        <v>1901</v>
      </c>
      <c r="AA401" s="30" t="s">
        <v>81</v>
      </c>
      <c r="AB401" s="41" t="s">
        <v>68</v>
      </c>
      <c r="AC401" s="30" t="s">
        <v>68</v>
      </c>
      <c r="AD401" s="30" t="s">
        <v>68</v>
      </c>
      <c r="AE401" s="41" t="s">
        <v>68</v>
      </c>
      <c r="AF401" s="30" t="s">
        <v>68</v>
      </c>
    </row>
    <row r="402" spans="1:32" x14ac:dyDescent="0.2">
      <c r="A402" s="37" t="s">
        <v>800</v>
      </c>
      <c r="B402" s="38">
        <v>8090</v>
      </c>
      <c r="C402" s="30">
        <v>2</v>
      </c>
      <c r="D402" s="30" t="s">
        <v>411</v>
      </c>
      <c r="E402" s="30" t="s">
        <v>404</v>
      </c>
      <c r="F402" s="31" t="s">
        <v>490</v>
      </c>
      <c r="G402" s="30" t="s">
        <v>28</v>
      </c>
      <c r="H402" s="30">
        <v>2</v>
      </c>
      <c r="I402" s="31" t="s">
        <v>799</v>
      </c>
      <c r="J402" s="30">
        <v>75009</v>
      </c>
      <c r="K402" s="30" t="s">
        <v>29</v>
      </c>
      <c r="L402" s="31"/>
      <c r="M402" s="31"/>
      <c r="N402" s="31"/>
      <c r="O402" s="31"/>
      <c r="P402" s="31"/>
      <c r="Q402" s="30" t="s">
        <v>68</v>
      </c>
      <c r="R402" s="30" t="s">
        <v>68</v>
      </c>
      <c r="S402" s="30" t="s">
        <v>68</v>
      </c>
      <c r="T402" s="30" t="s">
        <v>68</v>
      </c>
      <c r="U402" s="30" t="s">
        <v>68</v>
      </c>
      <c r="V402" s="30" t="s">
        <v>68</v>
      </c>
      <c r="W402" s="30" t="s">
        <v>68</v>
      </c>
      <c r="X402" s="30" t="s">
        <v>68</v>
      </c>
      <c r="Y402" s="41" t="s">
        <v>81</v>
      </c>
      <c r="Z402" s="30" t="s">
        <v>1901</v>
      </c>
      <c r="AA402" s="30" t="s">
        <v>81</v>
      </c>
      <c r="AB402" s="41" t="s">
        <v>68</v>
      </c>
      <c r="AC402" s="30" t="s">
        <v>68</v>
      </c>
      <c r="AD402" s="30" t="s">
        <v>68</v>
      </c>
      <c r="AE402" s="41" t="s">
        <v>68</v>
      </c>
      <c r="AF402" s="30" t="s">
        <v>68</v>
      </c>
    </row>
    <row r="403" spans="1:32" x14ac:dyDescent="0.2">
      <c r="A403" s="37" t="s">
        <v>801</v>
      </c>
      <c r="B403" s="38">
        <v>8090</v>
      </c>
      <c r="C403" s="30">
        <v>2</v>
      </c>
      <c r="D403" s="30" t="s">
        <v>411</v>
      </c>
      <c r="E403" s="30" t="s">
        <v>404</v>
      </c>
      <c r="F403" s="31" t="s">
        <v>490</v>
      </c>
      <c r="G403" s="30" t="s">
        <v>28</v>
      </c>
      <c r="H403" s="30">
        <v>3</v>
      </c>
      <c r="I403" s="31" t="s">
        <v>799</v>
      </c>
      <c r="J403" s="30">
        <v>75009</v>
      </c>
      <c r="K403" s="30" t="s">
        <v>29</v>
      </c>
      <c r="L403" s="31"/>
      <c r="M403" s="31"/>
      <c r="N403" s="31"/>
      <c r="O403" s="31"/>
      <c r="P403" s="31"/>
      <c r="Q403" s="30" t="s">
        <v>68</v>
      </c>
      <c r="R403" s="30" t="s">
        <v>68</v>
      </c>
      <c r="S403" s="30" t="s">
        <v>68</v>
      </c>
      <c r="T403" s="30" t="s">
        <v>68</v>
      </c>
      <c r="U403" s="30" t="s">
        <v>68</v>
      </c>
      <c r="V403" s="30" t="s">
        <v>68</v>
      </c>
      <c r="W403" s="30" t="s">
        <v>68</v>
      </c>
      <c r="X403" s="30" t="s">
        <v>68</v>
      </c>
      <c r="Y403" s="41" t="s">
        <v>81</v>
      </c>
      <c r="Z403" s="30" t="s">
        <v>1901</v>
      </c>
      <c r="AA403" s="30" t="s">
        <v>81</v>
      </c>
      <c r="AB403" s="41" t="s">
        <v>68</v>
      </c>
      <c r="AC403" s="30" t="s">
        <v>68</v>
      </c>
      <c r="AD403" s="30" t="s">
        <v>68</v>
      </c>
      <c r="AE403" s="41" t="s">
        <v>68</v>
      </c>
      <c r="AF403" s="30" t="s">
        <v>68</v>
      </c>
    </row>
    <row r="404" spans="1:32" x14ac:dyDescent="0.2">
      <c r="A404" s="37" t="s">
        <v>802</v>
      </c>
      <c r="B404" s="38">
        <v>8090</v>
      </c>
      <c r="C404" s="30">
        <v>2</v>
      </c>
      <c r="D404" s="30" t="s">
        <v>411</v>
      </c>
      <c r="E404" s="30" t="s">
        <v>404</v>
      </c>
      <c r="F404" s="31" t="s">
        <v>490</v>
      </c>
      <c r="G404" s="30" t="s">
        <v>28</v>
      </c>
      <c r="H404" s="30">
        <v>4</v>
      </c>
      <c r="I404" s="31" t="s">
        <v>799</v>
      </c>
      <c r="J404" s="30">
        <v>75009</v>
      </c>
      <c r="K404" s="30" t="s">
        <v>29</v>
      </c>
      <c r="L404" s="31"/>
      <c r="M404" s="31"/>
      <c r="N404" s="31"/>
      <c r="O404" s="31"/>
      <c r="P404" s="31"/>
      <c r="Q404" s="30" t="s">
        <v>68</v>
      </c>
      <c r="R404" s="30" t="s">
        <v>68</v>
      </c>
      <c r="S404" s="30" t="s">
        <v>68</v>
      </c>
      <c r="T404" s="30" t="s">
        <v>68</v>
      </c>
      <c r="U404" s="30" t="s">
        <v>68</v>
      </c>
      <c r="V404" s="30" t="s">
        <v>68</v>
      </c>
      <c r="W404" s="30" t="s">
        <v>68</v>
      </c>
      <c r="X404" s="30" t="s">
        <v>68</v>
      </c>
      <c r="Y404" s="41" t="s">
        <v>81</v>
      </c>
      <c r="Z404" s="30" t="s">
        <v>1901</v>
      </c>
      <c r="AA404" s="30" t="s">
        <v>81</v>
      </c>
      <c r="AB404" s="41" t="s">
        <v>68</v>
      </c>
      <c r="AC404" s="30" t="s">
        <v>68</v>
      </c>
      <c r="AD404" s="30" t="s">
        <v>68</v>
      </c>
      <c r="AE404" s="41" t="s">
        <v>68</v>
      </c>
      <c r="AF404" s="30" t="s">
        <v>68</v>
      </c>
    </row>
    <row r="405" spans="1:32" x14ac:dyDescent="0.2">
      <c r="A405" s="37" t="s">
        <v>803</v>
      </c>
      <c r="B405" s="38">
        <v>8090</v>
      </c>
      <c r="C405" s="30">
        <v>2</v>
      </c>
      <c r="D405" s="30" t="s">
        <v>411</v>
      </c>
      <c r="E405" s="30" t="s">
        <v>404</v>
      </c>
      <c r="F405" s="31" t="s">
        <v>490</v>
      </c>
      <c r="G405" s="30" t="s">
        <v>28</v>
      </c>
      <c r="H405" s="30">
        <v>5</v>
      </c>
      <c r="I405" s="31" t="s">
        <v>799</v>
      </c>
      <c r="J405" s="30">
        <v>75009</v>
      </c>
      <c r="K405" s="30" t="s">
        <v>29</v>
      </c>
      <c r="L405" s="31"/>
      <c r="M405" s="31"/>
      <c r="N405" s="31"/>
      <c r="O405" s="31"/>
      <c r="P405" s="31"/>
      <c r="Q405" s="30" t="s">
        <v>68</v>
      </c>
      <c r="R405" s="30" t="s">
        <v>68</v>
      </c>
      <c r="S405" s="30" t="s">
        <v>68</v>
      </c>
      <c r="T405" s="30" t="s">
        <v>68</v>
      </c>
      <c r="U405" s="30" t="s">
        <v>68</v>
      </c>
      <c r="V405" s="30" t="s">
        <v>68</v>
      </c>
      <c r="W405" s="30" t="s">
        <v>68</v>
      </c>
      <c r="X405" s="30" t="s">
        <v>68</v>
      </c>
      <c r="Y405" s="41" t="s">
        <v>81</v>
      </c>
      <c r="Z405" s="30" t="s">
        <v>1901</v>
      </c>
      <c r="AA405" s="30" t="s">
        <v>81</v>
      </c>
      <c r="AB405" s="41" t="s">
        <v>68</v>
      </c>
      <c r="AC405" s="30" t="s">
        <v>68</v>
      </c>
      <c r="AD405" s="30" t="s">
        <v>68</v>
      </c>
      <c r="AE405" s="41" t="s">
        <v>68</v>
      </c>
      <c r="AF405" s="30" t="s">
        <v>68</v>
      </c>
    </row>
    <row r="406" spans="1:32" x14ac:dyDescent="0.2">
      <c r="A406" s="37" t="s">
        <v>804</v>
      </c>
      <c r="B406" s="38">
        <v>8091</v>
      </c>
      <c r="C406" s="30">
        <v>2</v>
      </c>
      <c r="D406" s="30" t="s">
        <v>411</v>
      </c>
      <c r="E406" s="30" t="s">
        <v>404</v>
      </c>
      <c r="F406" s="31" t="s">
        <v>491</v>
      </c>
      <c r="G406" s="30" t="s">
        <v>28</v>
      </c>
      <c r="H406" s="30">
        <v>1</v>
      </c>
      <c r="I406" s="31" t="s">
        <v>491</v>
      </c>
      <c r="J406" s="30">
        <v>75009</v>
      </c>
      <c r="K406" s="30" t="s">
        <v>30</v>
      </c>
      <c r="L406" s="31"/>
      <c r="M406" s="31"/>
      <c r="N406" s="31"/>
      <c r="O406" s="31"/>
      <c r="P406" s="31"/>
      <c r="Q406" s="30" t="s">
        <v>1895</v>
      </c>
      <c r="R406" s="30" t="s">
        <v>81</v>
      </c>
      <c r="S406" s="30" t="s">
        <v>81</v>
      </c>
      <c r="T406" s="30" t="s">
        <v>81</v>
      </c>
      <c r="U406" s="30" t="s">
        <v>85</v>
      </c>
      <c r="V406" s="30" t="s">
        <v>68</v>
      </c>
      <c r="W406" s="30" t="s">
        <v>160</v>
      </c>
      <c r="X406" s="30" t="s">
        <v>1900</v>
      </c>
      <c r="Y406" s="41" t="s">
        <v>81</v>
      </c>
      <c r="Z406" s="30" t="s">
        <v>1901</v>
      </c>
      <c r="AA406" s="30" t="s">
        <v>81</v>
      </c>
      <c r="AB406" s="41" t="s">
        <v>68</v>
      </c>
      <c r="AC406" s="30" t="s">
        <v>68</v>
      </c>
      <c r="AD406" s="30" t="s">
        <v>68</v>
      </c>
      <c r="AE406" s="41" t="s">
        <v>68</v>
      </c>
      <c r="AF406" s="30" t="s">
        <v>68</v>
      </c>
    </row>
    <row r="407" spans="1:32" x14ac:dyDescent="0.2">
      <c r="A407" s="37" t="s">
        <v>805</v>
      </c>
      <c r="B407" s="38">
        <v>8091</v>
      </c>
      <c r="C407" s="30">
        <v>2</v>
      </c>
      <c r="D407" s="30" t="s">
        <v>411</v>
      </c>
      <c r="E407" s="30" t="s">
        <v>404</v>
      </c>
      <c r="F407" s="31" t="s">
        <v>491</v>
      </c>
      <c r="G407" s="30" t="s">
        <v>28</v>
      </c>
      <c r="H407" s="30">
        <v>2</v>
      </c>
      <c r="I407" s="31" t="s">
        <v>491</v>
      </c>
      <c r="J407" s="30">
        <v>75009</v>
      </c>
      <c r="K407" s="30" t="s">
        <v>30</v>
      </c>
      <c r="L407" s="31"/>
      <c r="M407" s="31"/>
      <c r="N407" s="31"/>
      <c r="O407" s="31"/>
      <c r="P407" s="31"/>
      <c r="Q407" s="30" t="s">
        <v>1895</v>
      </c>
      <c r="R407" s="30" t="s">
        <v>81</v>
      </c>
      <c r="S407" s="30" t="s">
        <v>81</v>
      </c>
      <c r="T407" s="30" t="s">
        <v>81</v>
      </c>
      <c r="U407" s="30" t="s">
        <v>85</v>
      </c>
      <c r="V407" s="30" t="s">
        <v>68</v>
      </c>
      <c r="W407" s="30" t="s">
        <v>160</v>
      </c>
      <c r="X407" s="30" t="s">
        <v>1900</v>
      </c>
      <c r="Y407" s="41" t="s">
        <v>81</v>
      </c>
      <c r="Z407" s="30" t="s">
        <v>1901</v>
      </c>
      <c r="AA407" s="30" t="s">
        <v>81</v>
      </c>
      <c r="AB407" s="41" t="s">
        <v>68</v>
      </c>
      <c r="AC407" s="30" t="s">
        <v>68</v>
      </c>
      <c r="AD407" s="30" t="s">
        <v>68</v>
      </c>
      <c r="AE407" s="41" t="s">
        <v>68</v>
      </c>
      <c r="AF407" s="30" t="s">
        <v>68</v>
      </c>
    </row>
    <row r="408" spans="1:32" ht="25.5" x14ac:dyDescent="0.2">
      <c r="A408" s="37" t="s">
        <v>1335</v>
      </c>
      <c r="B408" s="38">
        <v>8092</v>
      </c>
      <c r="C408" s="30">
        <v>8</v>
      </c>
      <c r="D408" s="30" t="s">
        <v>403</v>
      </c>
      <c r="E408" s="30" t="s">
        <v>404</v>
      </c>
      <c r="F408" s="31" t="s">
        <v>492</v>
      </c>
      <c r="G408" s="30" t="s">
        <v>28</v>
      </c>
      <c r="H408" s="30">
        <v>1</v>
      </c>
      <c r="I408" s="31" t="s">
        <v>1336</v>
      </c>
      <c r="J408" s="30">
        <v>75020</v>
      </c>
      <c r="K408" s="30" t="s">
        <v>29</v>
      </c>
      <c r="L408" s="31"/>
      <c r="M408" s="31"/>
      <c r="N408" s="31"/>
      <c r="O408" s="31"/>
      <c r="P408" s="31"/>
      <c r="Q408" s="30" t="s">
        <v>1895</v>
      </c>
      <c r="R408" s="30" t="s">
        <v>81</v>
      </c>
      <c r="S408" s="30" t="s">
        <v>81</v>
      </c>
      <c r="T408" s="30" t="s">
        <v>81</v>
      </c>
      <c r="U408" s="30" t="s">
        <v>402</v>
      </c>
      <c r="V408" s="30" t="s">
        <v>68</v>
      </c>
      <c r="W408" s="30" t="s">
        <v>81</v>
      </c>
      <c r="X408" s="30" t="s">
        <v>402</v>
      </c>
      <c r="Y408" s="41" t="s">
        <v>402</v>
      </c>
      <c r="Z408" s="30" t="s">
        <v>68</v>
      </c>
      <c r="AA408" s="30" t="s">
        <v>68</v>
      </c>
      <c r="AB408" s="41" t="s">
        <v>402</v>
      </c>
      <c r="AC408" s="30" t="s">
        <v>1900</v>
      </c>
      <c r="AD408" s="30" t="s">
        <v>1900</v>
      </c>
      <c r="AE408" s="41" t="s">
        <v>68</v>
      </c>
      <c r="AF408" s="30" t="s">
        <v>68</v>
      </c>
    </row>
    <row r="409" spans="1:32" x14ac:dyDescent="0.2">
      <c r="A409" s="37" t="s">
        <v>1337</v>
      </c>
      <c r="B409" s="38">
        <v>8092</v>
      </c>
      <c r="C409" s="30">
        <v>8</v>
      </c>
      <c r="D409" s="30" t="s">
        <v>403</v>
      </c>
      <c r="E409" s="30" t="s">
        <v>404</v>
      </c>
      <c r="F409" s="31" t="s">
        <v>492</v>
      </c>
      <c r="G409" s="30" t="s">
        <v>28</v>
      </c>
      <c r="H409" s="30">
        <v>3</v>
      </c>
      <c r="I409" s="31" t="s">
        <v>1338</v>
      </c>
      <c r="J409" s="30">
        <v>75020</v>
      </c>
      <c r="K409" s="30" t="s">
        <v>29</v>
      </c>
      <c r="L409" s="31"/>
      <c r="M409" s="31"/>
      <c r="N409" s="31"/>
      <c r="O409" s="31"/>
      <c r="P409" s="31"/>
      <c r="Q409" s="30" t="s">
        <v>68</v>
      </c>
      <c r="R409" s="30" t="s">
        <v>68</v>
      </c>
      <c r="S409" s="30" t="s">
        <v>68</v>
      </c>
      <c r="T409" s="30" t="s">
        <v>68</v>
      </c>
      <c r="U409" s="30" t="s">
        <v>68</v>
      </c>
      <c r="V409" s="30" t="s">
        <v>68</v>
      </c>
      <c r="W409" s="30" t="s">
        <v>68</v>
      </c>
      <c r="X409" s="30" t="s">
        <v>68</v>
      </c>
      <c r="Y409" s="41" t="s">
        <v>68</v>
      </c>
      <c r="Z409" s="30" t="s">
        <v>68</v>
      </c>
      <c r="AA409" s="30" t="s">
        <v>68</v>
      </c>
      <c r="AB409" s="41" t="s">
        <v>68</v>
      </c>
      <c r="AC409" s="30" t="s">
        <v>68</v>
      </c>
      <c r="AD409" s="30" t="s">
        <v>68</v>
      </c>
      <c r="AE409" s="41" t="s">
        <v>68</v>
      </c>
      <c r="AF409" s="30" t="s">
        <v>68</v>
      </c>
    </row>
    <row r="410" spans="1:32" x14ac:dyDescent="0.2">
      <c r="A410" s="37" t="s">
        <v>1134</v>
      </c>
      <c r="B410" s="38">
        <v>8093</v>
      </c>
      <c r="C410" s="30">
        <v>7</v>
      </c>
      <c r="D410" s="30" t="s">
        <v>409</v>
      </c>
      <c r="E410" s="30" t="s">
        <v>404</v>
      </c>
      <c r="F410" s="31" t="s">
        <v>493</v>
      </c>
      <c r="G410" s="30" t="s">
        <v>28</v>
      </c>
      <c r="H410" s="30">
        <v>1</v>
      </c>
      <c r="I410" s="31" t="s">
        <v>493</v>
      </c>
      <c r="J410" s="30">
        <v>75018</v>
      </c>
      <c r="K410" s="30" t="s">
        <v>29</v>
      </c>
      <c r="L410" s="31"/>
      <c r="M410" s="31"/>
      <c r="N410" s="31"/>
      <c r="O410" s="31"/>
      <c r="P410" s="31"/>
      <c r="Q410" s="30" t="s">
        <v>68</v>
      </c>
      <c r="R410" s="30" t="s">
        <v>68</v>
      </c>
      <c r="S410" s="30" t="s">
        <v>68</v>
      </c>
      <c r="T410" s="30" t="s">
        <v>68</v>
      </c>
      <c r="U410" s="30" t="s">
        <v>68</v>
      </c>
      <c r="V410" s="30" t="s">
        <v>68</v>
      </c>
      <c r="W410" s="30" t="s">
        <v>68</v>
      </c>
      <c r="X410" s="30" t="s">
        <v>68</v>
      </c>
      <c r="Y410" s="41" t="s">
        <v>68</v>
      </c>
      <c r="Z410" s="30" t="s">
        <v>68</v>
      </c>
      <c r="AA410" s="30" t="s">
        <v>68</v>
      </c>
      <c r="AB410" s="41" t="s">
        <v>68</v>
      </c>
      <c r="AC410" s="30" t="s">
        <v>68</v>
      </c>
      <c r="AD410" s="30" t="s">
        <v>68</v>
      </c>
      <c r="AE410" s="41" t="s">
        <v>68</v>
      </c>
      <c r="AF410" s="30" t="s">
        <v>68</v>
      </c>
    </row>
    <row r="411" spans="1:32" x14ac:dyDescent="0.2">
      <c r="A411" s="37" t="s">
        <v>1135</v>
      </c>
      <c r="B411" s="38">
        <v>8094</v>
      </c>
      <c r="C411" s="30">
        <v>7</v>
      </c>
      <c r="D411" s="30" t="s">
        <v>409</v>
      </c>
      <c r="E411" s="30" t="s">
        <v>404</v>
      </c>
      <c r="F411" s="31" t="s">
        <v>494</v>
      </c>
      <c r="G411" s="30" t="s">
        <v>28</v>
      </c>
      <c r="H411" s="30">
        <v>1</v>
      </c>
      <c r="I411" s="31" t="s">
        <v>1136</v>
      </c>
      <c r="J411" s="30">
        <v>75018</v>
      </c>
      <c r="K411" s="30" t="s">
        <v>29</v>
      </c>
      <c r="L411" s="31"/>
      <c r="M411" s="31"/>
      <c r="N411" s="31"/>
      <c r="O411" s="31"/>
      <c r="P411" s="31"/>
      <c r="Q411" s="30" t="s">
        <v>68</v>
      </c>
      <c r="R411" s="30" t="s">
        <v>68</v>
      </c>
      <c r="S411" s="30" t="s">
        <v>68</v>
      </c>
      <c r="T411" s="30" t="s">
        <v>68</v>
      </c>
      <c r="U411" s="30" t="s">
        <v>68</v>
      </c>
      <c r="V411" s="30" t="s">
        <v>68</v>
      </c>
      <c r="W411" s="30" t="s">
        <v>68</v>
      </c>
      <c r="X411" s="30" t="s">
        <v>68</v>
      </c>
      <c r="Y411" s="41" t="s">
        <v>68</v>
      </c>
      <c r="Z411" s="30" t="s">
        <v>68</v>
      </c>
      <c r="AA411" s="30" t="s">
        <v>68</v>
      </c>
      <c r="AB411" s="41" t="s">
        <v>68</v>
      </c>
      <c r="AC411" s="30" t="s">
        <v>68</v>
      </c>
      <c r="AD411" s="30" t="s">
        <v>68</v>
      </c>
      <c r="AE411" s="41" t="s">
        <v>68</v>
      </c>
      <c r="AF411" s="30" t="s">
        <v>68</v>
      </c>
    </row>
    <row r="412" spans="1:32" x14ac:dyDescent="0.2">
      <c r="A412" s="37" t="s">
        <v>1137</v>
      </c>
      <c r="B412" s="38">
        <v>8094</v>
      </c>
      <c r="C412" s="30">
        <v>7</v>
      </c>
      <c r="D412" s="30" t="s">
        <v>409</v>
      </c>
      <c r="E412" s="30" t="s">
        <v>404</v>
      </c>
      <c r="F412" s="31" t="s">
        <v>494</v>
      </c>
      <c r="G412" s="30" t="s">
        <v>28</v>
      </c>
      <c r="H412" s="30">
        <v>2</v>
      </c>
      <c r="I412" s="31" t="s">
        <v>1138</v>
      </c>
      <c r="J412" s="30">
        <v>75018</v>
      </c>
      <c r="K412" s="30" t="s">
        <v>29</v>
      </c>
      <c r="L412" s="31"/>
      <c r="M412" s="31"/>
      <c r="N412" s="31"/>
      <c r="O412" s="31"/>
      <c r="P412" s="31"/>
      <c r="Q412" s="30" t="s">
        <v>68</v>
      </c>
      <c r="R412" s="30" t="s">
        <v>68</v>
      </c>
      <c r="S412" s="30" t="s">
        <v>68</v>
      </c>
      <c r="T412" s="30" t="s">
        <v>68</v>
      </c>
      <c r="U412" s="30" t="s">
        <v>68</v>
      </c>
      <c r="V412" s="30" t="s">
        <v>68</v>
      </c>
      <c r="W412" s="30" t="s">
        <v>68</v>
      </c>
      <c r="X412" s="30" t="s">
        <v>68</v>
      </c>
      <c r="Y412" s="41" t="s">
        <v>68</v>
      </c>
      <c r="Z412" s="30" t="s">
        <v>68</v>
      </c>
      <c r="AA412" s="30" t="s">
        <v>68</v>
      </c>
      <c r="AB412" s="41" t="s">
        <v>68</v>
      </c>
      <c r="AC412" s="30" t="s">
        <v>68</v>
      </c>
      <c r="AD412" s="30" t="s">
        <v>68</v>
      </c>
      <c r="AE412" s="41" t="s">
        <v>68</v>
      </c>
      <c r="AF412" s="30" t="s">
        <v>68</v>
      </c>
    </row>
    <row r="413" spans="1:32" x14ac:dyDescent="0.2">
      <c r="A413" s="37" t="s">
        <v>1139</v>
      </c>
      <c r="B413" s="38">
        <v>8095</v>
      </c>
      <c r="C413" s="30">
        <v>7</v>
      </c>
      <c r="D413" s="30" t="s">
        <v>409</v>
      </c>
      <c r="E413" s="30" t="s">
        <v>404</v>
      </c>
      <c r="F413" s="31" t="s">
        <v>495</v>
      </c>
      <c r="G413" s="30" t="s">
        <v>28</v>
      </c>
      <c r="H413" s="30">
        <v>1</v>
      </c>
      <c r="I413" s="31" t="s">
        <v>495</v>
      </c>
      <c r="J413" s="30">
        <v>75018</v>
      </c>
      <c r="K413" s="30" t="s">
        <v>29</v>
      </c>
      <c r="L413" s="31"/>
      <c r="M413" s="31"/>
      <c r="N413" s="31"/>
      <c r="O413" s="31"/>
      <c r="P413" s="31"/>
      <c r="Q413" s="30" t="s">
        <v>68</v>
      </c>
      <c r="R413" s="30" t="s">
        <v>68</v>
      </c>
      <c r="S413" s="30" t="s">
        <v>68</v>
      </c>
      <c r="T413" s="30" t="s">
        <v>68</v>
      </c>
      <c r="U413" s="30" t="s">
        <v>68</v>
      </c>
      <c r="V413" s="30" t="s">
        <v>68</v>
      </c>
      <c r="W413" s="30" t="s">
        <v>68</v>
      </c>
      <c r="X413" s="30" t="s">
        <v>68</v>
      </c>
      <c r="Y413" s="41" t="s">
        <v>68</v>
      </c>
      <c r="Z413" s="30" t="s">
        <v>68</v>
      </c>
      <c r="AA413" s="30" t="s">
        <v>68</v>
      </c>
      <c r="AB413" s="41" t="s">
        <v>68</v>
      </c>
      <c r="AC413" s="30" t="s">
        <v>68</v>
      </c>
      <c r="AD413" s="30" t="s">
        <v>68</v>
      </c>
      <c r="AE413" s="41" t="s">
        <v>68</v>
      </c>
      <c r="AF413" s="30" t="s">
        <v>68</v>
      </c>
    </row>
    <row r="414" spans="1:32" x14ac:dyDescent="0.2">
      <c r="A414" s="37" t="s">
        <v>1140</v>
      </c>
      <c r="B414" s="38">
        <v>8096</v>
      </c>
      <c r="C414" s="30">
        <v>7</v>
      </c>
      <c r="D414" s="30" t="s">
        <v>409</v>
      </c>
      <c r="E414" s="30" t="s">
        <v>404</v>
      </c>
      <c r="F414" s="31" t="s">
        <v>496</v>
      </c>
      <c r="G414" s="30" t="s">
        <v>28</v>
      </c>
      <c r="H414" s="30">
        <v>1</v>
      </c>
      <c r="I414" s="31" t="s">
        <v>1141</v>
      </c>
      <c r="J414" s="30">
        <v>75018</v>
      </c>
      <c r="K414" s="30" t="s">
        <v>29</v>
      </c>
      <c r="L414" s="31"/>
      <c r="M414" s="31"/>
      <c r="N414" s="31"/>
      <c r="O414" s="31"/>
      <c r="P414" s="31"/>
      <c r="Q414" s="30" t="s">
        <v>85</v>
      </c>
      <c r="R414" s="30" t="s">
        <v>81</v>
      </c>
      <c r="S414" s="30" t="s">
        <v>81</v>
      </c>
      <c r="T414" s="30" t="s">
        <v>81</v>
      </c>
      <c r="U414" s="30" t="s">
        <v>85</v>
      </c>
      <c r="V414" s="30" t="s">
        <v>68</v>
      </c>
      <c r="W414" s="30" t="s">
        <v>81</v>
      </c>
      <c r="X414" s="30" t="s">
        <v>354</v>
      </c>
      <c r="Y414" s="41" t="s">
        <v>81</v>
      </c>
      <c r="Z414" s="30" t="s">
        <v>1901</v>
      </c>
      <c r="AA414" s="30" t="s">
        <v>81</v>
      </c>
      <c r="AB414" s="41" t="s">
        <v>84</v>
      </c>
      <c r="AC414" s="30" t="s">
        <v>402</v>
      </c>
      <c r="AD414" s="30" t="s">
        <v>1900</v>
      </c>
      <c r="AE414" s="41" t="s">
        <v>402</v>
      </c>
      <c r="AF414" s="30" t="s">
        <v>1900</v>
      </c>
    </row>
    <row r="415" spans="1:32" x14ac:dyDescent="0.2">
      <c r="A415" s="37" t="s">
        <v>732</v>
      </c>
      <c r="B415" s="38">
        <v>8097</v>
      </c>
      <c r="C415" s="30">
        <v>1</v>
      </c>
      <c r="D415" s="30" t="s">
        <v>406</v>
      </c>
      <c r="E415" s="30" t="s">
        <v>407</v>
      </c>
      <c r="F415" s="31" t="s">
        <v>497</v>
      </c>
      <c r="G415" s="30" t="s">
        <v>28</v>
      </c>
      <c r="H415" s="30">
        <v>1</v>
      </c>
      <c r="I415" s="31" t="s">
        <v>733</v>
      </c>
      <c r="J415" s="30">
        <v>75006</v>
      </c>
      <c r="K415" s="30" t="s">
        <v>29</v>
      </c>
      <c r="L415" s="31"/>
      <c r="M415" s="31"/>
      <c r="N415" s="31"/>
      <c r="O415" s="31"/>
      <c r="P415" s="31"/>
      <c r="Q415" s="30" t="s">
        <v>68</v>
      </c>
      <c r="R415" s="30" t="s">
        <v>68</v>
      </c>
      <c r="S415" s="30" t="s">
        <v>68</v>
      </c>
      <c r="T415" s="30" t="s">
        <v>68</v>
      </c>
      <c r="U415" s="30" t="s">
        <v>68</v>
      </c>
      <c r="V415" s="30" t="s">
        <v>68</v>
      </c>
      <c r="W415" s="30" t="s">
        <v>68</v>
      </c>
      <c r="X415" s="30" t="s">
        <v>68</v>
      </c>
      <c r="Y415" s="41" t="s">
        <v>68</v>
      </c>
      <c r="Z415" s="30" t="s">
        <v>68</v>
      </c>
      <c r="AA415" s="30" t="s">
        <v>68</v>
      </c>
      <c r="AB415" s="41" t="s">
        <v>68</v>
      </c>
      <c r="AC415" s="30" t="s">
        <v>68</v>
      </c>
      <c r="AD415" s="30" t="s">
        <v>68</v>
      </c>
      <c r="AE415" s="41" t="s">
        <v>68</v>
      </c>
      <c r="AF415" s="30" t="s">
        <v>68</v>
      </c>
    </row>
    <row r="416" spans="1:32" x14ac:dyDescent="0.2">
      <c r="A416" s="37" t="s">
        <v>1142</v>
      </c>
      <c r="B416" s="38">
        <v>8098</v>
      </c>
      <c r="C416" s="30">
        <v>7</v>
      </c>
      <c r="D416" s="30" t="s">
        <v>409</v>
      </c>
      <c r="E416" s="30" t="s">
        <v>404</v>
      </c>
      <c r="F416" s="31" t="s">
        <v>498</v>
      </c>
      <c r="G416" s="30" t="s">
        <v>28</v>
      </c>
      <c r="H416" s="30">
        <v>1</v>
      </c>
      <c r="I416" s="31" t="s">
        <v>498</v>
      </c>
      <c r="J416" s="30">
        <v>75017</v>
      </c>
      <c r="K416" s="30" t="s">
        <v>29</v>
      </c>
      <c r="L416" s="31"/>
      <c r="M416" s="31"/>
      <c r="N416" s="31"/>
      <c r="O416" s="31"/>
      <c r="P416" s="31"/>
      <c r="Q416" s="30" t="s">
        <v>68</v>
      </c>
      <c r="R416" s="30" t="s">
        <v>68</v>
      </c>
      <c r="S416" s="30" t="s">
        <v>68</v>
      </c>
      <c r="T416" s="30" t="s">
        <v>68</v>
      </c>
      <c r="U416" s="30" t="s">
        <v>68</v>
      </c>
      <c r="V416" s="30" t="s">
        <v>68</v>
      </c>
      <c r="W416" s="30" t="s">
        <v>68</v>
      </c>
      <c r="X416" s="30" t="s">
        <v>68</v>
      </c>
      <c r="Y416" s="41" t="s">
        <v>68</v>
      </c>
      <c r="Z416" s="30" t="s">
        <v>68</v>
      </c>
      <c r="AA416" s="30" t="s">
        <v>68</v>
      </c>
      <c r="AB416" s="41" t="s">
        <v>68</v>
      </c>
      <c r="AC416" s="30" t="s">
        <v>68</v>
      </c>
      <c r="AD416" s="30" t="s">
        <v>68</v>
      </c>
      <c r="AE416" s="41" t="s">
        <v>68</v>
      </c>
      <c r="AF416" s="30" t="s">
        <v>68</v>
      </c>
    </row>
    <row r="417" spans="1:32" x14ac:dyDescent="0.2">
      <c r="A417" s="37" t="s">
        <v>1143</v>
      </c>
      <c r="B417" s="38">
        <v>8099</v>
      </c>
      <c r="C417" s="30">
        <v>7</v>
      </c>
      <c r="D417" s="30" t="s">
        <v>409</v>
      </c>
      <c r="E417" s="30" t="s">
        <v>404</v>
      </c>
      <c r="F417" s="31" t="s">
        <v>499</v>
      </c>
      <c r="G417" s="30" t="s">
        <v>28</v>
      </c>
      <c r="H417" s="30">
        <v>1</v>
      </c>
      <c r="I417" s="31" t="s">
        <v>1144</v>
      </c>
      <c r="J417" s="30">
        <v>75018</v>
      </c>
      <c r="K417" s="30" t="s">
        <v>29</v>
      </c>
      <c r="L417" s="31"/>
      <c r="M417" s="31"/>
      <c r="N417" s="31"/>
      <c r="O417" s="31"/>
      <c r="P417" s="31"/>
      <c r="Q417" s="30" t="s">
        <v>68</v>
      </c>
      <c r="R417" s="30" t="s">
        <v>68</v>
      </c>
      <c r="S417" s="30" t="s">
        <v>68</v>
      </c>
      <c r="T417" s="30" t="s">
        <v>68</v>
      </c>
      <c r="U417" s="30" t="s">
        <v>68</v>
      </c>
      <c r="V417" s="30" t="s">
        <v>68</v>
      </c>
      <c r="W417" s="30" t="s">
        <v>68</v>
      </c>
      <c r="X417" s="30" t="s">
        <v>402</v>
      </c>
      <c r="Y417" s="41" t="s">
        <v>68</v>
      </c>
      <c r="Z417" s="30" t="s">
        <v>68</v>
      </c>
      <c r="AA417" s="30" t="s">
        <v>68</v>
      </c>
      <c r="AB417" s="41" t="s">
        <v>1900</v>
      </c>
      <c r="AC417" s="30" t="s">
        <v>402</v>
      </c>
      <c r="AD417" s="30" t="s">
        <v>1900</v>
      </c>
      <c r="AE417" s="41" t="s">
        <v>402</v>
      </c>
      <c r="AF417" s="30" t="s">
        <v>1900</v>
      </c>
    </row>
    <row r="418" spans="1:32" x14ac:dyDescent="0.2">
      <c r="A418" s="37" t="s">
        <v>1145</v>
      </c>
      <c r="B418" s="38">
        <v>8099</v>
      </c>
      <c r="C418" s="30">
        <v>7</v>
      </c>
      <c r="D418" s="30" t="s">
        <v>409</v>
      </c>
      <c r="E418" s="30" t="s">
        <v>404</v>
      </c>
      <c r="F418" s="31" t="s">
        <v>499</v>
      </c>
      <c r="G418" s="30" t="s">
        <v>28</v>
      </c>
      <c r="H418" s="30">
        <v>2</v>
      </c>
      <c r="I418" s="31" t="s">
        <v>1146</v>
      </c>
      <c r="J418" s="30">
        <v>75018</v>
      </c>
      <c r="K418" s="30" t="s">
        <v>29</v>
      </c>
      <c r="L418" s="31"/>
      <c r="M418" s="31"/>
      <c r="N418" s="31"/>
      <c r="O418" s="31"/>
      <c r="P418" s="31"/>
      <c r="Q418" s="30" t="s">
        <v>68</v>
      </c>
      <c r="R418" s="30" t="s">
        <v>68</v>
      </c>
      <c r="S418" s="30" t="s">
        <v>68</v>
      </c>
      <c r="T418" s="30" t="s">
        <v>68</v>
      </c>
      <c r="U418" s="30" t="s">
        <v>68</v>
      </c>
      <c r="V418" s="30" t="s">
        <v>68</v>
      </c>
      <c r="W418" s="30" t="s">
        <v>68</v>
      </c>
      <c r="X418" s="30" t="s">
        <v>402</v>
      </c>
      <c r="Y418" s="41" t="s">
        <v>68</v>
      </c>
      <c r="Z418" s="30" t="s">
        <v>68</v>
      </c>
      <c r="AA418" s="30" t="s">
        <v>68</v>
      </c>
      <c r="AB418" s="41" t="s">
        <v>1900</v>
      </c>
      <c r="AC418" s="30" t="s">
        <v>402</v>
      </c>
      <c r="AD418" s="30" t="s">
        <v>1900</v>
      </c>
      <c r="AE418" s="41" t="s">
        <v>402</v>
      </c>
      <c r="AF418" s="30" t="s">
        <v>1900</v>
      </c>
    </row>
    <row r="419" spans="1:32" x14ac:dyDescent="0.2">
      <c r="A419" s="37" t="s">
        <v>1147</v>
      </c>
      <c r="B419" s="38">
        <v>8099</v>
      </c>
      <c r="C419" s="30">
        <v>7</v>
      </c>
      <c r="D419" s="30" t="s">
        <v>409</v>
      </c>
      <c r="E419" s="30" t="s">
        <v>404</v>
      </c>
      <c r="F419" s="31" t="s">
        <v>499</v>
      </c>
      <c r="G419" s="30" t="s">
        <v>28</v>
      </c>
      <c r="H419" s="30">
        <v>3</v>
      </c>
      <c r="I419" s="31" t="s">
        <v>1148</v>
      </c>
      <c r="J419" s="30">
        <v>75018</v>
      </c>
      <c r="K419" s="30" t="s">
        <v>29</v>
      </c>
      <c r="L419" s="31"/>
      <c r="M419" s="31"/>
      <c r="N419" s="31"/>
      <c r="O419" s="31"/>
      <c r="P419" s="31"/>
      <c r="Q419" s="30" t="s">
        <v>68</v>
      </c>
      <c r="R419" s="30" t="s">
        <v>68</v>
      </c>
      <c r="S419" s="30" t="s">
        <v>68</v>
      </c>
      <c r="T419" s="30" t="s">
        <v>68</v>
      </c>
      <c r="U419" s="30" t="s">
        <v>68</v>
      </c>
      <c r="V419" s="30" t="s">
        <v>68</v>
      </c>
      <c r="W419" s="30" t="s">
        <v>68</v>
      </c>
      <c r="X419" s="30" t="s">
        <v>402</v>
      </c>
      <c r="Y419" s="41" t="s">
        <v>68</v>
      </c>
      <c r="Z419" s="30" t="s">
        <v>68</v>
      </c>
      <c r="AA419" s="30" t="s">
        <v>68</v>
      </c>
      <c r="AB419" s="41" t="s">
        <v>1900</v>
      </c>
      <c r="AC419" s="30" t="s">
        <v>402</v>
      </c>
      <c r="AD419" s="30" t="s">
        <v>1900</v>
      </c>
      <c r="AE419" s="41" t="s">
        <v>402</v>
      </c>
      <c r="AF419" s="30" t="s">
        <v>1900</v>
      </c>
    </row>
    <row r="420" spans="1:32" x14ac:dyDescent="0.2">
      <c r="A420" s="37" t="s">
        <v>1149</v>
      </c>
      <c r="B420" s="38">
        <v>8100</v>
      </c>
      <c r="C420" s="30">
        <v>7</v>
      </c>
      <c r="D420" s="30" t="s">
        <v>409</v>
      </c>
      <c r="E420" s="30" t="s">
        <v>404</v>
      </c>
      <c r="F420" s="31" t="s">
        <v>500</v>
      </c>
      <c r="G420" s="30" t="s">
        <v>28</v>
      </c>
      <c r="H420" s="30">
        <v>1</v>
      </c>
      <c r="I420" s="31" t="s">
        <v>1150</v>
      </c>
      <c r="J420" s="30">
        <v>75018</v>
      </c>
      <c r="K420" s="30" t="s">
        <v>29</v>
      </c>
      <c r="L420" s="31"/>
      <c r="M420" s="31"/>
      <c r="N420" s="31"/>
      <c r="O420" s="31"/>
      <c r="P420" s="31"/>
      <c r="Q420" s="30" t="s">
        <v>68</v>
      </c>
      <c r="R420" s="30" t="s">
        <v>68</v>
      </c>
      <c r="S420" s="30" t="s">
        <v>68</v>
      </c>
      <c r="T420" s="30" t="s">
        <v>68</v>
      </c>
      <c r="U420" s="30" t="s">
        <v>68</v>
      </c>
      <c r="V420" s="30" t="s">
        <v>68</v>
      </c>
      <c r="W420" s="30" t="s">
        <v>68</v>
      </c>
      <c r="X420" s="30" t="s">
        <v>402</v>
      </c>
      <c r="Y420" s="41" t="s">
        <v>68</v>
      </c>
      <c r="Z420" s="30" t="s">
        <v>68</v>
      </c>
      <c r="AA420" s="30" t="s">
        <v>68</v>
      </c>
      <c r="AB420" s="41" t="s">
        <v>1900</v>
      </c>
      <c r="AC420" s="30" t="s">
        <v>402</v>
      </c>
      <c r="AD420" s="30" t="s">
        <v>1900</v>
      </c>
      <c r="AE420" s="41" t="s">
        <v>402</v>
      </c>
      <c r="AF420" s="30" t="s">
        <v>1900</v>
      </c>
    </row>
    <row r="421" spans="1:32" x14ac:dyDescent="0.2">
      <c r="A421" s="37" t="s">
        <v>935</v>
      </c>
      <c r="B421" s="38">
        <v>8101</v>
      </c>
      <c r="C421" s="30">
        <v>3</v>
      </c>
      <c r="D421" s="30" t="s">
        <v>405</v>
      </c>
      <c r="E421" s="30" t="s">
        <v>404</v>
      </c>
      <c r="F421" s="31" t="s">
        <v>501</v>
      </c>
      <c r="G421" s="30" t="s">
        <v>28</v>
      </c>
      <c r="H421" s="30">
        <v>1</v>
      </c>
      <c r="I421" s="31" t="s">
        <v>936</v>
      </c>
      <c r="J421" s="30">
        <v>75011</v>
      </c>
      <c r="K421" s="30" t="s">
        <v>29</v>
      </c>
      <c r="L421" s="31"/>
      <c r="M421" s="31"/>
      <c r="N421" s="31"/>
      <c r="O421" s="31"/>
      <c r="P421" s="31"/>
      <c r="Q421" s="30" t="s">
        <v>68</v>
      </c>
      <c r="R421" s="30" t="s">
        <v>68</v>
      </c>
      <c r="S421" s="30" t="s">
        <v>68</v>
      </c>
      <c r="T421" s="30" t="s">
        <v>68</v>
      </c>
      <c r="U421" s="30" t="s">
        <v>68</v>
      </c>
      <c r="V421" s="30" t="s">
        <v>68</v>
      </c>
      <c r="W421" s="30" t="s">
        <v>68</v>
      </c>
      <c r="X421" s="30" t="s">
        <v>68</v>
      </c>
      <c r="Y421" s="41" t="s">
        <v>68</v>
      </c>
      <c r="Z421" s="30" t="s">
        <v>68</v>
      </c>
      <c r="AA421" s="30" t="s">
        <v>68</v>
      </c>
      <c r="AB421" s="41" t="s">
        <v>68</v>
      </c>
      <c r="AC421" s="30" t="s">
        <v>68</v>
      </c>
      <c r="AD421" s="30" t="s">
        <v>68</v>
      </c>
      <c r="AE421" s="41" t="s">
        <v>68</v>
      </c>
      <c r="AF421" s="30" t="s">
        <v>68</v>
      </c>
    </row>
    <row r="422" spans="1:32" x14ac:dyDescent="0.2">
      <c r="A422" s="37" t="s">
        <v>806</v>
      </c>
      <c r="B422" s="38">
        <v>8102</v>
      </c>
      <c r="C422" s="30">
        <v>2</v>
      </c>
      <c r="D422" s="30" t="s">
        <v>411</v>
      </c>
      <c r="E422" s="30" t="s">
        <v>404</v>
      </c>
      <c r="F422" s="31" t="s">
        <v>502</v>
      </c>
      <c r="G422" s="30" t="s">
        <v>28</v>
      </c>
      <c r="H422" s="30">
        <v>1</v>
      </c>
      <c r="I422" s="31" t="s">
        <v>807</v>
      </c>
      <c r="J422" s="30">
        <v>75009</v>
      </c>
      <c r="K422" s="30" t="s">
        <v>29</v>
      </c>
      <c r="L422" s="31"/>
      <c r="M422" s="31"/>
      <c r="N422" s="31"/>
      <c r="O422" s="31"/>
      <c r="P422" s="31"/>
      <c r="Q422" s="30" t="s">
        <v>1895</v>
      </c>
      <c r="R422" s="30" t="s">
        <v>81</v>
      </c>
      <c r="S422" s="30" t="s">
        <v>81</v>
      </c>
      <c r="T422" s="30" t="s">
        <v>81</v>
      </c>
      <c r="U422" s="30" t="s">
        <v>85</v>
      </c>
      <c r="V422" s="30" t="s">
        <v>68</v>
      </c>
      <c r="W422" s="30" t="s">
        <v>160</v>
      </c>
      <c r="X422" s="30" t="s">
        <v>1900</v>
      </c>
      <c r="Y422" s="41" t="s">
        <v>68</v>
      </c>
      <c r="Z422" s="30" t="s">
        <v>68</v>
      </c>
      <c r="AA422" s="30" t="s">
        <v>68</v>
      </c>
      <c r="AB422" s="41" t="s">
        <v>68</v>
      </c>
      <c r="AC422" s="30" t="s">
        <v>68</v>
      </c>
      <c r="AD422" s="30" t="s">
        <v>68</v>
      </c>
      <c r="AE422" s="41" t="s">
        <v>68</v>
      </c>
      <c r="AF422" s="30" t="s">
        <v>68</v>
      </c>
    </row>
    <row r="423" spans="1:32" x14ac:dyDescent="0.2">
      <c r="A423" s="37" t="s">
        <v>808</v>
      </c>
      <c r="B423" s="38">
        <v>8102</v>
      </c>
      <c r="C423" s="30">
        <v>2</v>
      </c>
      <c r="D423" s="30" t="s">
        <v>411</v>
      </c>
      <c r="E423" s="30" t="s">
        <v>404</v>
      </c>
      <c r="F423" s="31" t="s">
        <v>502</v>
      </c>
      <c r="G423" s="30" t="s">
        <v>28</v>
      </c>
      <c r="H423" s="30">
        <v>2</v>
      </c>
      <c r="I423" s="31" t="s">
        <v>809</v>
      </c>
      <c r="J423" s="30">
        <v>75009</v>
      </c>
      <c r="K423" s="30" t="s">
        <v>29</v>
      </c>
      <c r="L423" s="31"/>
      <c r="M423" s="31"/>
      <c r="N423" s="31"/>
      <c r="O423" s="31"/>
      <c r="P423" s="31"/>
      <c r="Q423" s="30" t="s">
        <v>1895</v>
      </c>
      <c r="R423" s="30" t="s">
        <v>81</v>
      </c>
      <c r="S423" s="30" t="s">
        <v>81</v>
      </c>
      <c r="T423" s="30" t="s">
        <v>81</v>
      </c>
      <c r="U423" s="30" t="s">
        <v>85</v>
      </c>
      <c r="V423" s="30" t="s">
        <v>68</v>
      </c>
      <c r="W423" s="30" t="s">
        <v>160</v>
      </c>
      <c r="X423" s="30" t="s">
        <v>1900</v>
      </c>
      <c r="Y423" s="41" t="s">
        <v>68</v>
      </c>
      <c r="Z423" s="30" t="s">
        <v>68</v>
      </c>
      <c r="AA423" s="30" t="s">
        <v>68</v>
      </c>
      <c r="AB423" s="41" t="s">
        <v>68</v>
      </c>
      <c r="AC423" s="30" t="s">
        <v>68</v>
      </c>
      <c r="AD423" s="30" t="s">
        <v>68</v>
      </c>
      <c r="AE423" s="41" t="s">
        <v>68</v>
      </c>
      <c r="AF423" s="30" t="s">
        <v>68</v>
      </c>
    </row>
    <row r="424" spans="1:32" x14ac:dyDescent="0.2">
      <c r="A424" s="37" t="s">
        <v>810</v>
      </c>
      <c r="B424" s="38">
        <v>8102</v>
      </c>
      <c r="C424" s="30">
        <v>2</v>
      </c>
      <c r="D424" s="30" t="s">
        <v>411</v>
      </c>
      <c r="E424" s="30" t="s">
        <v>404</v>
      </c>
      <c r="F424" s="31" t="s">
        <v>502</v>
      </c>
      <c r="G424" s="30" t="s">
        <v>28</v>
      </c>
      <c r="H424" s="30">
        <v>3</v>
      </c>
      <c r="I424" s="31" t="s">
        <v>811</v>
      </c>
      <c r="J424" s="30">
        <v>75009</v>
      </c>
      <c r="K424" s="30" t="s">
        <v>29</v>
      </c>
      <c r="L424" s="31"/>
      <c r="M424" s="31"/>
      <c r="N424" s="31"/>
      <c r="O424" s="31"/>
      <c r="P424" s="31"/>
      <c r="Q424" s="30" t="s">
        <v>1895</v>
      </c>
      <c r="R424" s="30" t="s">
        <v>81</v>
      </c>
      <c r="S424" s="30" t="s">
        <v>81</v>
      </c>
      <c r="T424" s="30" t="s">
        <v>81</v>
      </c>
      <c r="U424" s="30" t="s">
        <v>85</v>
      </c>
      <c r="V424" s="30" t="s">
        <v>68</v>
      </c>
      <c r="W424" s="30" t="s">
        <v>160</v>
      </c>
      <c r="X424" s="30" t="s">
        <v>1900</v>
      </c>
      <c r="Y424" s="41" t="s">
        <v>68</v>
      </c>
      <c r="Z424" s="30" t="s">
        <v>68</v>
      </c>
      <c r="AA424" s="30" t="s">
        <v>68</v>
      </c>
      <c r="AB424" s="41" t="s">
        <v>68</v>
      </c>
      <c r="AC424" s="30" t="s">
        <v>68</v>
      </c>
      <c r="AD424" s="30" t="s">
        <v>68</v>
      </c>
      <c r="AE424" s="41" t="s">
        <v>68</v>
      </c>
      <c r="AF424" s="30" t="s">
        <v>68</v>
      </c>
    </row>
    <row r="425" spans="1:32" x14ac:dyDescent="0.2">
      <c r="A425" s="37" t="s">
        <v>1151</v>
      </c>
      <c r="B425" s="38">
        <v>8103</v>
      </c>
      <c r="C425" s="30">
        <v>7</v>
      </c>
      <c r="D425" s="30" t="s">
        <v>409</v>
      </c>
      <c r="E425" s="30" t="s">
        <v>404</v>
      </c>
      <c r="F425" s="31" t="s">
        <v>503</v>
      </c>
      <c r="G425" s="30" t="s">
        <v>28</v>
      </c>
      <c r="H425" s="30">
        <v>1</v>
      </c>
      <c r="I425" s="31" t="s">
        <v>503</v>
      </c>
      <c r="J425" s="30">
        <v>75018</v>
      </c>
      <c r="K425" s="30" t="s">
        <v>29</v>
      </c>
      <c r="L425" s="31"/>
      <c r="M425" s="31"/>
      <c r="N425" s="31"/>
      <c r="O425" s="31"/>
      <c r="P425" s="31"/>
      <c r="Q425" s="30" t="s">
        <v>68</v>
      </c>
      <c r="R425" s="30" t="s">
        <v>68</v>
      </c>
      <c r="S425" s="30" t="s">
        <v>68</v>
      </c>
      <c r="T425" s="30" t="s">
        <v>68</v>
      </c>
      <c r="U425" s="30" t="s">
        <v>68</v>
      </c>
      <c r="V425" s="30" t="s">
        <v>68</v>
      </c>
      <c r="W425" s="30" t="s">
        <v>68</v>
      </c>
      <c r="X425" s="30" t="s">
        <v>402</v>
      </c>
      <c r="Y425" s="41" t="s">
        <v>68</v>
      </c>
      <c r="Z425" s="30" t="s">
        <v>68</v>
      </c>
      <c r="AA425" s="30" t="s">
        <v>68</v>
      </c>
      <c r="AB425" s="41" t="s">
        <v>1900</v>
      </c>
      <c r="AC425" s="30" t="s">
        <v>402</v>
      </c>
      <c r="AD425" s="30" t="s">
        <v>1900</v>
      </c>
      <c r="AE425" s="41" t="s">
        <v>402</v>
      </c>
      <c r="AF425" s="30" t="s">
        <v>1900</v>
      </c>
    </row>
    <row r="426" spans="1:32" x14ac:dyDescent="0.2">
      <c r="A426" s="37" t="s">
        <v>1152</v>
      </c>
      <c r="B426" s="38">
        <v>8104</v>
      </c>
      <c r="C426" s="30">
        <v>7</v>
      </c>
      <c r="D426" s="30" t="s">
        <v>409</v>
      </c>
      <c r="E426" s="30" t="s">
        <v>404</v>
      </c>
      <c r="F426" s="31" t="s">
        <v>504</v>
      </c>
      <c r="G426" s="30" t="s">
        <v>28</v>
      </c>
      <c r="H426" s="30">
        <v>1</v>
      </c>
      <c r="I426" s="31" t="s">
        <v>1153</v>
      </c>
      <c r="J426" s="30">
        <v>75018</v>
      </c>
      <c r="K426" s="30" t="s">
        <v>30</v>
      </c>
      <c r="L426" s="31"/>
      <c r="M426" s="31"/>
      <c r="N426" s="31"/>
      <c r="O426" s="31"/>
      <c r="P426" s="31"/>
      <c r="Q426" s="30" t="s">
        <v>68</v>
      </c>
      <c r="R426" s="30" t="s">
        <v>68</v>
      </c>
      <c r="S426" s="30" t="s">
        <v>68</v>
      </c>
      <c r="T426" s="30" t="s">
        <v>68</v>
      </c>
      <c r="U426" s="30" t="s">
        <v>68</v>
      </c>
      <c r="V426" s="30" t="s">
        <v>68</v>
      </c>
      <c r="W426" s="30" t="s">
        <v>68</v>
      </c>
      <c r="X426" s="30" t="s">
        <v>402</v>
      </c>
      <c r="Y426" s="41" t="s">
        <v>68</v>
      </c>
      <c r="Z426" s="30" t="s">
        <v>68</v>
      </c>
      <c r="AA426" s="30" t="s">
        <v>68</v>
      </c>
      <c r="AB426" s="41" t="s">
        <v>1900</v>
      </c>
      <c r="AC426" s="30" t="s">
        <v>402</v>
      </c>
      <c r="AD426" s="30" t="s">
        <v>1900</v>
      </c>
      <c r="AE426" s="41" t="s">
        <v>402</v>
      </c>
      <c r="AF426" s="30" t="s">
        <v>1900</v>
      </c>
    </row>
    <row r="427" spans="1:32" x14ac:dyDescent="0.2">
      <c r="A427" s="37" t="s">
        <v>1154</v>
      </c>
      <c r="B427" s="38">
        <v>8104</v>
      </c>
      <c r="C427" s="30">
        <v>7</v>
      </c>
      <c r="D427" s="30" t="s">
        <v>409</v>
      </c>
      <c r="E427" s="30" t="s">
        <v>404</v>
      </c>
      <c r="F427" s="31" t="s">
        <v>504</v>
      </c>
      <c r="G427" s="30" t="s">
        <v>28</v>
      </c>
      <c r="H427" s="30">
        <v>2</v>
      </c>
      <c r="I427" s="31" t="s">
        <v>1153</v>
      </c>
      <c r="J427" s="30">
        <v>75018</v>
      </c>
      <c r="K427" s="30" t="s">
        <v>30</v>
      </c>
      <c r="L427" s="31"/>
      <c r="M427" s="31"/>
      <c r="N427" s="31"/>
      <c r="O427" s="31"/>
      <c r="P427" s="31"/>
      <c r="Q427" s="30" t="s">
        <v>68</v>
      </c>
      <c r="R427" s="30" t="s">
        <v>68</v>
      </c>
      <c r="S427" s="30" t="s">
        <v>68</v>
      </c>
      <c r="T427" s="30" t="s">
        <v>68</v>
      </c>
      <c r="U427" s="30" t="s">
        <v>68</v>
      </c>
      <c r="V427" s="30" t="s">
        <v>68</v>
      </c>
      <c r="W427" s="30" t="s">
        <v>68</v>
      </c>
      <c r="X427" s="30" t="s">
        <v>402</v>
      </c>
      <c r="Y427" s="41" t="s">
        <v>68</v>
      </c>
      <c r="Z427" s="30" t="s">
        <v>68</v>
      </c>
      <c r="AA427" s="30" t="s">
        <v>68</v>
      </c>
      <c r="AB427" s="41" t="s">
        <v>1900</v>
      </c>
      <c r="AC427" s="30" t="s">
        <v>402</v>
      </c>
      <c r="AD427" s="30" t="s">
        <v>1900</v>
      </c>
      <c r="AE427" s="41" t="s">
        <v>402</v>
      </c>
      <c r="AF427" s="30" t="s">
        <v>1900</v>
      </c>
    </row>
    <row r="428" spans="1:32" x14ac:dyDescent="0.2">
      <c r="A428" s="37" t="s">
        <v>1155</v>
      </c>
      <c r="B428" s="38">
        <v>8104</v>
      </c>
      <c r="C428" s="30">
        <v>7</v>
      </c>
      <c r="D428" s="30" t="s">
        <v>409</v>
      </c>
      <c r="E428" s="30" t="s">
        <v>404</v>
      </c>
      <c r="F428" s="31" t="s">
        <v>504</v>
      </c>
      <c r="G428" s="30" t="s">
        <v>28</v>
      </c>
      <c r="H428" s="30">
        <v>3</v>
      </c>
      <c r="I428" s="31" t="s">
        <v>1156</v>
      </c>
      <c r="J428" s="30">
        <v>75018</v>
      </c>
      <c r="K428" s="30" t="s">
        <v>30</v>
      </c>
      <c r="L428" s="31"/>
      <c r="M428" s="31"/>
      <c r="N428" s="31"/>
      <c r="O428" s="31"/>
      <c r="P428" s="31"/>
      <c r="Q428" s="30" t="s">
        <v>68</v>
      </c>
      <c r="R428" s="30" t="s">
        <v>68</v>
      </c>
      <c r="S428" s="30" t="s">
        <v>68</v>
      </c>
      <c r="T428" s="30" t="s">
        <v>68</v>
      </c>
      <c r="U428" s="30" t="s">
        <v>68</v>
      </c>
      <c r="V428" s="30" t="s">
        <v>68</v>
      </c>
      <c r="W428" s="30" t="s">
        <v>68</v>
      </c>
      <c r="X428" s="30" t="s">
        <v>402</v>
      </c>
      <c r="Y428" s="41" t="s">
        <v>68</v>
      </c>
      <c r="Z428" s="30" t="s">
        <v>68</v>
      </c>
      <c r="AA428" s="30" t="s">
        <v>68</v>
      </c>
      <c r="AB428" s="41" t="s">
        <v>1900</v>
      </c>
      <c r="AC428" s="30" t="s">
        <v>402</v>
      </c>
      <c r="AD428" s="30" t="s">
        <v>1900</v>
      </c>
      <c r="AE428" s="41" t="s">
        <v>402</v>
      </c>
      <c r="AF428" s="30" t="s">
        <v>1900</v>
      </c>
    </row>
    <row r="429" spans="1:32" x14ac:dyDescent="0.2">
      <c r="A429" s="37" t="s">
        <v>1157</v>
      </c>
      <c r="B429" s="38">
        <v>8104</v>
      </c>
      <c r="C429" s="30">
        <v>7</v>
      </c>
      <c r="D429" s="30" t="s">
        <v>409</v>
      </c>
      <c r="E429" s="30" t="s">
        <v>404</v>
      </c>
      <c r="F429" s="31" t="s">
        <v>504</v>
      </c>
      <c r="G429" s="30" t="s">
        <v>28</v>
      </c>
      <c r="H429" s="30">
        <v>4</v>
      </c>
      <c r="I429" s="31" t="s">
        <v>1158</v>
      </c>
      <c r="J429" s="30">
        <v>75018</v>
      </c>
      <c r="K429" s="30" t="s">
        <v>30</v>
      </c>
      <c r="L429" s="31"/>
      <c r="M429" s="31"/>
      <c r="N429" s="31"/>
      <c r="O429" s="31"/>
      <c r="P429" s="31"/>
      <c r="Q429" s="30" t="s">
        <v>68</v>
      </c>
      <c r="R429" s="30" t="s">
        <v>68</v>
      </c>
      <c r="S429" s="30" t="s">
        <v>68</v>
      </c>
      <c r="T429" s="30" t="s">
        <v>68</v>
      </c>
      <c r="U429" s="30" t="s">
        <v>68</v>
      </c>
      <c r="V429" s="30" t="s">
        <v>68</v>
      </c>
      <c r="W429" s="30" t="s">
        <v>68</v>
      </c>
      <c r="X429" s="30" t="s">
        <v>402</v>
      </c>
      <c r="Y429" s="41" t="s">
        <v>68</v>
      </c>
      <c r="Z429" s="30" t="s">
        <v>68</v>
      </c>
      <c r="AA429" s="30" t="s">
        <v>68</v>
      </c>
      <c r="AB429" s="41" t="s">
        <v>1900</v>
      </c>
      <c r="AC429" s="30" t="s">
        <v>402</v>
      </c>
      <c r="AD429" s="30" t="s">
        <v>1900</v>
      </c>
      <c r="AE429" s="41" t="s">
        <v>402</v>
      </c>
      <c r="AF429" s="30" t="s">
        <v>1900</v>
      </c>
    </row>
    <row r="430" spans="1:32" x14ac:dyDescent="0.2">
      <c r="A430" s="37" t="s">
        <v>1159</v>
      </c>
      <c r="B430" s="38">
        <v>8105</v>
      </c>
      <c r="C430" s="30">
        <v>7</v>
      </c>
      <c r="D430" s="30" t="s">
        <v>409</v>
      </c>
      <c r="E430" s="30" t="s">
        <v>404</v>
      </c>
      <c r="F430" s="31" t="s">
        <v>505</v>
      </c>
      <c r="G430" s="30" t="s">
        <v>28</v>
      </c>
      <c r="H430" s="30">
        <v>1</v>
      </c>
      <c r="I430" s="31" t="s">
        <v>1160</v>
      </c>
      <c r="J430" s="30">
        <v>75018</v>
      </c>
      <c r="K430" s="30" t="s">
        <v>29</v>
      </c>
      <c r="L430" s="31"/>
      <c r="M430" s="31"/>
      <c r="N430" s="31"/>
      <c r="O430" s="31"/>
      <c r="P430" s="31"/>
      <c r="Q430" s="30" t="s">
        <v>68</v>
      </c>
      <c r="R430" s="30" t="s">
        <v>68</v>
      </c>
      <c r="S430" s="30" t="s">
        <v>68</v>
      </c>
      <c r="T430" s="30" t="s">
        <v>68</v>
      </c>
      <c r="U430" s="30" t="s">
        <v>68</v>
      </c>
      <c r="V430" s="30" t="s">
        <v>68</v>
      </c>
      <c r="W430" s="30" t="s">
        <v>68</v>
      </c>
      <c r="X430" s="30" t="s">
        <v>402</v>
      </c>
      <c r="Y430" s="41" t="s">
        <v>68</v>
      </c>
      <c r="Z430" s="30" t="s">
        <v>68</v>
      </c>
      <c r="AA430" s="30" t="s">
        <v>68</v>
      </c>
      <c r="AB430" s="41" t="s">
        <v>1900</v>
      </c>
      <c r="AC430" s="30" t="s">
        <v>402</v>
      </c>
      <c r="AD430" s="30" t="s">
        <v>1900</v>
      </c>
      <c r="AE430" s="41" t="s">
        <v>402</v>
      </c>
      <c r="AF430" s="30" t="s">
        <v>1900</v>
      </c>
    </row>
    <row r="431" spans="1:32" x14ac:dyDescent="0.2">
      <c r="A431" s="37" t="s">
        <v>1161</v>
      </c>
      <c r="B431" s="38">
        <v>8106</v>
      </c>
      <c r="C431" s="30">
        <v>7</v>
      </c>
      <c r="D431" s="30" t="s">
        <v>409</v>
      </c>
      <c r="E431" s="30" t="s">
        <v>404</v>
      </c>
      <c r="F431" s="31" t="s">
        <v>506</v>
      </c>
      <c r="G431" s="30" t="s">
        <v>28</v>
      </c>
      <c r="H431" s="30">
        <v>1</v>
      </c>
      <c r="I431" s="31" t="s">
        <v>1162</v>
      </c>
      <c r="J431" s="30">
        <v>75018</v>
      </c>
      <c r="K431" s="30" t="s">
        <v>29</v>
      </c>
      <c r="L431" s="31"/>
      <c r="M431" s="31"/>
      <c r="N431" s="31"/>
      <c r="O431" s="31"/>
      <c r="P431" s="31"/>
      <c r="Q431" s="30" t="s">
        <v>68</v>
      </c>
      <c r="R431" s="30" t="s">
        <v>68</v>
      </c>
      <c r="S431" s="30" t="s">
        <v>68</v>
      </c>
      <c r="T431" s="30" t="s">
        <v>68</v>
      </c>
      <c r="U431" s="30" t="s">
        <v>68</v>
      </c>
      <c r="V431" s="30" t="s">
        <v>68</v>
      </c>
      <c r="W431" s="30" t="s">
        <v>68</v>
      </c>
      <c r="X431" s="30" t="s">
        <v>402</v>
      </c>
      <c r="Y431" s="41" t="s">
        <v>68</v>
      </c>
      <c r="Z431" s="30" t="s">
        <v>68</v>
      </c>
      <c r="AA431" s="30" t="s">
        <v>68</v>
      </c>
      <c r="AB431" s="41" t="s">
        <v>1900</v>
      </c>
      <c r="AC431" s="30" t="s">
        <v>402</v>
      </c>
      <c r="AD431" s="30" t="s">
        <v>1900</v>
      </c>
      <c r="AE431" s="41" t="s">
        <v>402</v>
      </c>
      <c r="AF431" s="30" t="s">
        <v>1900</v>
      </c>
    </row>
    <row r="432" spans="1:32" x14ac:dyDescent="0.2">
      <c r="A432" s="37" t="s">
        <v>1163</v>
      </c>
      <c r="B432" s="38">
        <v>8106</v>
      </c>
      <c r="C432" s="30">
        <v>7</v>
      </c>
      <c r="D432" s="30" t="s">
        <v>409</v>
      </c>
      <c r="E432" s="30" t="s">
        <v>404</v>
      </c>
      <c r="F432" s="31" t="s">
        <v>506</v>
      </c>
      <c r="G432" s="30" t="s">
        <v>28</v>
      </c>
      <c r="H432" s="30">
        <v>2</v>
      </c>
      <c r="I432" s="31" t="s">
        <v>1164</v>
      </c>
      <c r="J432" s="30">
        <v>75018</v>
      </c>
      <c r="K432" s="30" t="s">
        <v>29</v>
      </c>
      <c r="L432" s="31"/>
      <c r="M432" s="31"/>
      <c r="N432" s="31"/>
      <c r="O432" s="31"/>
      <c r="P432" s="31"/>
      <c r="Q432" s="30" t="s">
        <v>68</v>
      </c>
      <c r="R432" s="30" t="s">
        <v>68</v>
      </c>
      <c r="S432" s="30" t="s">
        <v>68</v>
      </c>
      <c r="T432" s="30" t="s">
        <v>68</v>
      </c>
      <c r="U432" s="30" t="s">
        <v>68</v>
      </c>
      <c r="V432" s="30" t="s">
        <v>68</v>
      </c>
      <c r="W432" s="30" t="s">
        <v>68</v>
      </c>
      <c r="X432" s="30" t="s">
        <v>402</v>
      </c>
      <c r="Y432" s="41" t="s">
        <v>68</v>
      </c>
      <c r="Z432" s="30" t="s">
        <v>68</v>
      </c>
      <c r="AA432" s="30" t="s">
        <v>68</v>
      </c>
      <c r="AB432" s="41" t="s">
        <v>1900</v>
      </c>
      <c r="AC432" s="30" t="s">
        <v>402</v>
      </c>
      <c r="AD432" s="30" t="s">
        <v>1900</v>
      </c>
      <c r="AE432" s="41" t="s">
        <v>402</v>
      </c>
      <c r="AF432" s="30" t="s">
        <v>1900</v>
      </c>
    </row>
    <row r="433" spans="1:32" x14ac:dyDescent="0.2">
      <c r="A433" s="37" t="s">
        <v>1165</v>
      </c>
      <c r="B433" s="38">
        <v>8106</v>
      </c>
      <c r="C433" s="30">
        <v>7</v>
      </c>
      <c r="D433" s="30" t="s">
        <v>409</v>
      </c>
      <c r="E433" s="30" t="s">
        <v>404</v>
      </c>
      <c r="F433" s="31" t="s">
        <v>506</v>
      </c>
      <c r="G433" s="30" t="s">
        <v>28</v>
      </c>
      <c r="H433" s="30">
        <v>3</v>
      </c>
      <c r="I433" s="31" t="s">
        <v>1166</v>
      </c>
      <c r="J433" s="30">
        <v>75018</v>
      </c>
      <c r="K433" s="30" t="s">
        <v>29</v>
      </c>
      <c r="L433" s="31"/>
      <c r="M433" s="31"/>
      <c r="N433" s="31"/>
      <c r="O433" s="31"/>
      <c r="P433" s="31"/>
      <c r="Q433" s="30" t="s">
        <v>68</v>
      </c>
      <c r="R433" s="30" t="s">
        <v>68</v>
      </c>
      <c r="S433" s="30" t="s">
        <v>68</v>
      </c>
      <c r="T433" s="30" t="s">
        <v>68</v>
      </c>
      <c r="U433" s="30" t="s">
        <v>68</v>
      </c>
      <c r="V433" s="30" t="s">
        <v>68</v>
      </c>
      <c r="W433" s="30" t="s">
        <v>68</v>
      </c>
      <c r="X433" s="30" t="s">
        <v>402</v>
      </c>
      <c r="Y433" s="41" t="s">
        <v>68</v>
      </c>
      <c r="Z433" s="30" t="s">
        <v>68</v>
      </c>
      <c r="AA433" s="30" t="s">
        <v>68</v>
      </c>
      <c r="AB433" s="41" t="s">
        <v>1900</v>
      </c>
      <c r="AC433" s="30" t="s">
        <v>402</v>
      </c>
      <c r="AD433" s="30" t="s">
        <v>1900</v>
      </c>
      <c r="AE433" s="41" t="s">
        <v>402</v>
      </c>
      <c r="AF433" s="30" t="s">
        <v>1900</v>
      </c>
    </row>
    <row r="434" spans="1:32" x14ac:dyDescent="0.2">
      <c r="A434" s="37" t="s">
        <v>1167</v>
      </c>
      <c r="B434" s="38">
        <v>8106</v>
      </c>
      <c r="C434" s="30">
        <v>7</v>
      </c>
      <c r="D434" s="30" t="s">
        <v>409</v>
      </c>
      <c r="E434" s="30" t="s">
        <v>404</v>
      </c>
      <c r="F434" s="31" t="s">
        <v>506</v>
      </c>
      <c r="G434" s="30" t="s">
        <v>28</v>
      </c>
      <c r="H434" s="30">
        <v>4</v>
      </c>
      <c r="I434" s="31" t="s">
        <v>1168</v>
      </c>
      <c r="J434" s="30">
        <v>75018</v>
      </c>
      <c r="K434" s="30" t="s">
        <v>29</v>
      </c>
      <c r="L434" s="31"/>
      <c r="M434" s="31"/>
      <c r="N434" s="31"/>
      <c r="O434" s="31"/>
      <c r="P434" s="31"/>
      <c r="Q434" s="30" t="s">
        <v>68</v>
      </c>
      <c r="R434" s="30" t="s">
        <v>68</v>
      </c>
      <c r="S434" s="30" t="s">
        <v>68</v>
      </c>
      <c r="T434" s="30" t="s">
        <v>68</v>
      </c>
      <c r="U434" s="30" t="s">
        <v>68</v>
      </c>
      <c r="V434" s="30" t="s">
        <v>68</v>
      </c>
      <c r="W434" s="30" t="s">
        <v>68</v>
      </c>
      <c r="X434" s="30" t="s">
        <v>402</v>
      </c>
      <c r="Y434" s="41" t="s">
        <v>68</v>
      </c>
      <c r="Z434" s="30" t="s">
        <v>68</v>
      </c>
      <c r="AA434" s="30" t="s">
        <v>68</v>
      </c>
      <c r="AB434" s="41" t="s">
        <v>1900</v>
      </c>
      <c r="AC434" s="30" t="s">
        <v>402</v>
      </c>
      <c r="AD434" s="30" t="s">
        <v>1900</v>
      </c>
      <c r="AE434" s="41" t="s">
        <v>402</v>
      </c>
      <c r="AF434" s="30" t="s">
        <v>1900</v>
      </c>
    </row>
    <row r="435" spans="1:32" ht="25.5" x14ac:dyDescent="0.2">
      <c r="A435" s="37" t="s">
        <v>937</v>
      </c>
      <c r="B435" s="38">
        <v>8107</v>
      </c>
      <c r="C435" s="30">
        <v>3</v>
      </c>
      <c r="D435" s="30" t="s">
        <v>405</v>
      </c>
      <c r="E435" s="30" t="s">
        <v>404</v>
      </c>
      <c r="F435" s="31" t="s">
        <v>507</v>
      </c>
      <c r="G435" s="30" t="s">
        <v>28</v>
      </c>
      <c r="H435" s="30">
        <v>1</v>
      </c>
      <c r="I435" s="31" t="s">
        <v>938</v>
      </c>
      <c r="J435" s="30">
        <v>75010</v>
      </c>
      <c r="K435" s="30" t="s">
        <v>29</v>
      </c>
      <c r="L435" s="33"/>
      <c r="M435" s="31"/>
      <c r="N435" s="31"/>
      <c r="O435" s="31"/>
      <c r="P435" s="31"/>
      <c r="Q435" s="30" t="s">
        <v>1896</v>
      </c>
      <c r="R435" s="30" t="s">
        <v>160</v>
      </c>
      <c r="S435" s="30" t="s">
        <v>81</v>
      </c>
      <c r="T435" s="30" t="s">
        <v>81</v>
      </c>
      <c r="U435" s="30" t="s">
        <v>1900</v>
      </c>
      <c r="V435" s="30" t="s">
        <v>68</v>
      </c>
      <c r="W435" s="30" t="s">
        <v>81</v>
      </c>
      <c r="X435" s="30" t="s">
        <v>1900</v>
      </c>
      <c r="Y435" s="41" t="s">
        <v>68</v>
      </c>
      <c r="Z435" s="30" t="s">
        <v>68</v>
      </c>
      <c r="AA435" s="30" t="s">
        <v>68</v>
      </c>
      <c r="AB435" s="41" t="s">
        <v>68</v>
      </c>
      <c r="AC435" s="30" t="s">
        <v>68</v>
      </c>
      <c r="AD435" s="30" t="s">
        <v>68</v>
      </c>
      <c r="AE435" s="41" t="s">
        <v>68</v>
      </c>
      <c r="AF435" s="30" t="s">
        <v>68</v>
      </c>
    </row>
    <row r="436" spans="1:32" ht="25.5" x14ac:dyDescent="0.2">
      <c r="A436" s="37" t="s">
        <v>939</v>
      </c>
      <c r="B436" s="38">
        <v>8107</v>
      </c>
      <c r="C436" s="30">
        <v>3</v>
      </c>
      <c r="D436" s="30" t="s">
        <v>405</v>
      </c>
      <c r="E436" s="30" t="s">
        <v>404</v>
      </c>
      <c r="F436" s="31" t="s">
        <v>507</v>
      </c>
      <c r="G436" s="30" t="s">
        <v>28</v>
      </c>
      <c r="H436" s="30">
        <v>2</v>
      </c>
      <c r="I436" s="31" t="s">
        <v>940</v>
      </c>
      <c r="J436" s="30">
        <v>75010</v>
      </c>
      <c r="K436" s="30" t="s">
        <v>29</v>
      </c>
      <c r="L436" s="33"/>
      <c r="M436" s="31"/>
      <c r="N436" s="31"/>
      <c r="O436" s="31"/>
      <c r="P436" s="31"/>
      <c r="Q436" s="30" t="s">
        <v>1896</v>
      </c>
      <c r="R436" s="30" t="s">
        <v>160</v>
      </c>
      <c r="S436" s="30" t="s">
        <v>81</v>
      </c>
      <c r="T436" s="30" t="s">
        <v>81</v>
      </c>
      <c r="U436" s="30" t="s">
        <v>1900</v>
      </c>
      <c r="V436" s="30" t="s">
        <v>68</v>
      </c>
      <c r="W436" s="30" t="s">
        <v>81</v>
      </c>
      <c r="X436" s="30" t="s">
        <v>1900</v>
      </c>
      <c r="Y436" s="41" t="s">
        <v>68</v>
      </c>
      <c r="Z436" s="30" t="s">
        <v>68</v>
      </c>
      <c r="AA436" s="30" t="s">
        <v>68</v>
      </c>
      <c r="AB436" s="41" t="s">
        <v>68</v>
      </c>
      <c r="AC436" s="30" t="s">
        <v>68</v>
      </c>
      <c r="AD436" s="30" t="s">
        <v>68</v>
      </c>
      <c r="AE436" s="41" t="s">
        <v>68</v>
      </c>
      <c r="AF436" s="30" t="s">
        <v>68</v>
      </c>
    </row>
    <row r="437" spans="1:32" x14ac:dyDescent="0.2">
      <c r="A437" s="37" t="s">
        <v>1169</v>
      </c>
      <c r="B437" s="38">
        <v>8108</v>
      </c>
      <c r="C437" s="30">
        <v>7</v>
      </c>
      <c r="D437" s="30" t="s">
        <v>409</v>
      </c>
      <c r="E437" s="30" t="s">
        <v>404</v>
      </c>
      <c r="F437" s="31" t="s">
        <v>508</v>
      </c>
      <c r="G437" s="30" t="s">
        <v>28</v>
      </c>
      <c r="H437" s="30">
        <v>1</v>
      </c>
      <c r="I437" s="31" t="s">
        <v>508</v>
      </c>
      <c r="J437" s="30">
        <v>75018</v>
      </c>
      <c r="K437" s="30" t="s">
        <v>29</v>
      </c>
      <c r="L437" s="31"/>
      <c r="M437" s="31"/>
      <c r="N437" s="31"/>
      <c r="O437" s="31"/>
      <c r="P437" s="31"/>
      <c r="Q437" s="30" t="s">
        <v>68</v>
      </c>
      <c r="R437" s="30" t="s">
        <v>68</v>
      </c>
      <c r="S437" s="30" t="s">
        <v>68</v>
      </c>
      <c r="T437" s="30" t="s">
        <v>68</v>
      </c>
      <c r="U437" s="30" t="s">
        <v>68</v>
      </c>
      <c r="V437" s="30" t="s">
        <v>68</v>
      </c>
      <c r="W437" s="30" t="s">
        <v>68</v>
      </c>
      <c r="X437" s="30" t="s">
        <v>402</v>
      </c>
      <c r="Y437" s="41" t="s">
        <v>68</v>
      </c>
      <c r="Z437" s="30" t="s">
        <v>68</v>
      </c>
      <c r="AA437" s="30" t="s">
        <v>68</v>
      </c>
      <c r="AB437" s="41" t="s">
        <v>1900</v>
      </c>
      <c r="AC437" s="30" t="s">
        <v>402</v>
      </c>
      <c r="AD437" s="30" t="s">
        <v>1900</v>
      </c>
      <c r="AE437" s="41" t="s">
        <v>402</v>
      </c>
      <c r="AF437" s="30" t="s">
        <v>1900</v>
      </c>
    </row>
    <row r="438" spans="1:32" ht="25.5" x14ac:dyDescent="0.2">
      <c r="A438" s="37" t="s">
        <v>1339</v>
      </c>
      <c r="B438" s="38">
        <v>8109</v>
      </c>
      <c r="C438" s="30">
        <v>8</v>
      </c>
      <c r="D438" s="30" t="s">
        <v>403</v>
      </c>
      <c r="E438" s="30" t="s">
        <v>404</v>
      </c>
      <c r="F438" s="31" t="s">
        <v>509</v>
      </c>
      <c r="G438" s="30" t="s">
        <v>28</v>
      </c>
      <c r="H438" s="30">
        <v>1</v>
      </c>
      <c r="I438" s="31" t="s">
        <v>509</v>
      </c>
      <c r="J438" s="30">
        <v>75020</v>
      </c>
      <c r="K438" s="30" t="s">
        <v>29</v>
      </c>
      <c r="L438" s="31"/>
      <c r="M438" s="31"/>
      <c r="N438" s="31"/>
      <c r="O438" s="31"/>
      <c r="P438" s="31"/>
      <c r="Q438" s="30" t="s">
        <v>1895</v>
      </c>
      <c r="R438" s="30" t="s">
        <v>81</v>
      </c>
      <c r="S438" s="30" t="s">
        <v>81</v>
      </c>
      <c r="T438" s="30" t="s">
        <v>81</v>
      </c>
      <c r="U438" s="30" t="s">
        <v>402</v>
      </c>
      <c r="V438" s="30" t="s">
        <v>68</v>
      </c>
      <c r="W438" s="30" t="s">
        <v>81</v>
      </c>
      <c r="X438" s="30" t="s">
        <v>402</v>
      </c>
      <c r="Y438" s="41" t="s">
        <v>402</v>
      </c>
      <c r="Z438" s="30" t="s">
        <v>68</v>
      </c>
      <c r="AA438" s="30" t="s">
        <v>68</v>
      </c>
      <c r="AB438" s="41" t="s">
        <v>402</v>
      </c>
      <c r="AC438" s="30" t="s">
        <v>402</v>
      </c>
      <c r="AD438" s="30" t="s">
        <v>1900</v>
      </c>
      <c r="AE438" s="41" t="s">
        <v>68</v>
      </c>
      <c r="AF438" s="30" t="s">
        <v>68</v>
      </c>
    </row>
    <row r="439" spans="1:32" x14ac:dyDescent="0.2">
      <c r="A439" s="37" t="s">
        <v>812</v>
      </c>
      <c r="B439" s="38">
        <v>8110</v>
      </c>
      <c r="C439" s="30">
        <v>2</v>
      </c>
      <c r="D439" s="30" t="s">
        <v>411</v>
      </c>
      <c r="E439" s="30" t="s">
        <v>404</v>
      </c>
      <c r="F439" s="31" t="s">
        <v>510</v>
      </c>
      <c r="G439" s="30" t="s">
        <v>28</v>
      </c>
      <c r="H439" s="30">
        <v>1</v>
      </c>
      <c r="I439" s="31" t="s">
        <v>510</v>
      </c>
      <c r="J439" s="30">
        <v>75019</v>
      </c>
      <c r="K439" s="30" t="s">
        <v>29</v>
      </c>
      <c r="L439" s="31"/>
      <c r="M439" s="31"/>
      <c r="N439" s="31"/>
      <c r="O439" s="31"/>
      <c r="P439" s="31"/>
      <c r="Q439" s="30" t="s">
        <v>68</v>
      </c>
      <c r="R439" s="30" t="s">
        <v>68</v>
      </c>
      <c r="S439" s="30" t="s">
        <v>68</v>
      </c>
      <c r="T439" s="30" t="s">
        <v>68</v>
      </c>
      <c r="U439" s="30" t="s">
        <v>68</v>
      </c>
      <c r="V439" s="30" t="s">
        <v>68</v>
      </c>
      <c r="W439" s="30" t="s">
        <v>68</v>
      </c>
      <c r="X439" s="30" t="s">
        <v>68</v>
      </c>
      <c r="Y439" s="41" t="s">
        <v>68</v>
      </c>
      <c r="Z439" s="30" t="s">
        <v>68</v>
      </c>
      <c r="AA439" s="30" t="s">
        <v>68</v>
      </c>
      <c r="AB439" s="41" t="s">
        <v>68</v>
      </c>
      <c r="AC439" s="30" t="s">
        <v>68</v>
      </c>
      <c r="AD439" s="30" t="s">
        <v>68</v>
      </c>
      <c r="AE439" s="41" t="s">
        <v>68</v>
      </c>
      <c r="AF439" s="30" t="s">
        <v>68</v>
      </c>
    </row>
    <row r="440" spans="1:32" x14ac:dyDescent="0.2">
      <c r="A440" s="37" t="s">
        <v>1340</v>
      </c>
      <c r="B440" s="38">
        <v>8111</v>
      </c>
      <c r="C440" s="30">
        <v>8</v>
      </c>
      <c r="D440" s="30" t="s">
        <v>403</v>
      </c>
      <c r="E440" s="30" t="s">
        <v>404</v>
      </c>
      <c r="F440" s="31" t="s">
        <v>511</v>
      </c>
      <c r="G440" s="30" t="s">
        <v>28</v>
      </c>
      <c r="H440" s="30">
        <v>1</v>
      </c>
      <c r="I440" s="31" t="s">
        <v>511</v>
      </c>
      <c r="J440" s="30">
        <v>75020</v>
      </c>
      <c r="K440" s="30" t="s">
        <v>29</v>
      </c>
      <c r="L440" s="31"/>
      <c r="M440" s="31"/>
      <c r="N440" s="31"/>
      <c r="O440" s="31"/>
      <c r="P440" s="31"/>
      <c r="Q440" s="30" t="s">
        <v>68</v>
      </c>
      <c r="R440" s="30" t="s">
        <v>68</v>
      </c>
      <c r="S440" s="30" t="s">
        <v>68</v>
      </c>
      <c r="T440" s="30" t="s">
        <v>68</v>
      </c>
      <c r="U440" s="30" t="s">
        <v>68</v>
      </c>
      <c r="V440" s="30" t="s">
        <v>68</v>
      </c>
      <c r="W440" s="30" t="s">
        <v>68</v>
      </c>
      <c r="X440" s="30" t="s">
        <v>68</v>
      </c>
      <c r="Y440" s="41" t="s">
        <v>68</v>
      </c>
      <c r="Z440" s="30" t="s">
        <v>68</v>
      </c>
      <c r="AA440" s="30" t="s">
        <v>68</v>
      </c>
      <c r="AB440" s="41" t="s">
        <v>68</v>
      </c>
      <c r="AC440" s="30" t="s">
        <v>68</v>
      </c>
      <c r="AD440" s="30" t="s">
        <v>68</v>
      </c>
      <c r="AE440" s="41" t="s">
        <v>68</v>
      </c>
      <c r="AF440" s="30" t="s">
        <v>68</v>
      </c>
    </row>
    <row r="441" spans="1:32" x14ac:dyDescent="0.2">
      <c r="A441" s="37" t="s">
        <v>941</v>
      </c>
      <c r="B441" s="38">
        <v>8112</v>
      </c>
      <c r="C441" s="30">
        <v>3</v>
      </c>
      <c r="D441" s="30" t="s">
        <v>405</v>
      </c>
      <c r="E441" s="30" t="s">
        <v>404</v>
      </c>
      <c r="F441" s="31" t="s">
        <v>512</v>
      </c>
      <c r="G441" s="30" t="s">
        <v>28</v>
      </c>
      <c r="H441" s="30">
        <v>1</v>
      </c>
      <c r="I441" s="31" t="s">
        <v>512</v>
      </c>
      <c r="J441" s="30">
        <v>75011</v>
      </c>
      <c r="K441" s="30" t="s">
        <v>29</v>
      </c>
      <c r="L441" s="31"/>
      <c r="M441" s="31"/>
      <c r="N441" s="31"/>
      <c r="O441" s="31"/>
      <c r="P441" s="31"/>
      <c r="Q441" s="30" t="s">
        <v>68</v>
      </c>
      <c r="R441" s="30" t="s">
        <v>68</v>
      </c>
      <c r="S441" s="30" t="s">
        <v>68</v>
      </c>
      <c r="T441" s="30" t="s">
        <v>68</v>
      </c>
      <c r="U441" s="30" t="s">
        <v>68</v>
      </c>
      <c r="V441" s="30" t="s">
        <v>68</v>
      </c>
      <c r="W441" s="30" t="s">
        <v>68</v>
      </c>
      <c r="X441" s="30" t="s">
        <v>68</v>
      </c>
      <c r="Y441" s="41" t="s">
        <v>68</v>
      </c>
      <c r="Z441" s="30" t="s">
        <v>68</v>
      </c>
      <c r="AA441" s="30" t="s">
        <v>68</v>
      </c>
      <c r="AB441" s="41" t="s">
        <v>68</v>
      </c>
      <c r="AC441" s="30" t="s">
        <v>68</v>
      </c>
      <c r="AD441" s="30" t="s">
        <v>68</v>
      </c>
      <c r="AE441" s="41" t="s">
        <v>68</v>
      </c>
      <c r="AF441" s="30" t="s">
        <v>68</v>
      </c>
    </row>
    <row r="442" spans="1:32" x14ac:dyDescent="0.2">
      <c r="A442" s="37" t="s">
        <v>734</v>
      </c>
      <c r="B442" s="38">
        <v>8113</v>
      </c>
      <c r="C442" s="30">
        <v>1</v>
      </c>
      <c r="D442" s="30" t="s">
        <v>406</v>
      </c>
      <c r="E442" s="30" t="s">
        <v>407</v>
      </c>
      <c r="F442" s="31" t="s">
        <v>513</v>
      </c>
      <c r="G442" s="30" t="s">
        <v>28</v>
      </c>
      <c r="H442" s="30">
        <v>1</v>
      </c>
      <c r="I442" s="31" t="s">
        <v>513</v>
      </c>
      <c r="J442" s="30">
        <v>75003</v>
      </c>
      <c r="K442" s="30" t="s">
        <v>29</v>
      </c>
      <c r="L442" s="31"/>
      <c r="M442" s="31"/>
      <c r="N442" s="31"/>
      <c r="O442" s="31"/>
      <c r="P442" s="31"/>
      <c r="Q442" s="30" t="s">
        <v>68</v>
      </c>
      <c r="R442" s="30" t="s">
        <v>68</v>
      </c>
      <c r="S442" s="30" t="s">
        <v>68</v>
      </c>
      <c r="T442" s="30" t="s">
        <v>68</v>
      </c>
      <c r="U442" s="30" t="s">
        <v>68</v>
      </c>
      <c r="V442" s="30" t="s">
        <v>68</v>
      </c>
      <c r="W442" s="30" t="s">
        <v>68</v>
      </c>
      <c r="X442" s="30" t="s">
        <v>68</v>
      </c>
      <c r="Y442" s="41" t="s">
        <v>68</v>
      </c>
      <c r="Z442" s="30" t="s">
        <v>68</v>
      </c>
      <c r="AA442" s="30" t="s">
        <v>68</v>
      </c>
      <c r="AB442" s="41" t="s">
        <v>68</v>
      </c>
      <c r="AC442" s="30" t="s">
        <v>68</v>
      </c>
      <c r="AD442" s="30" t="s">
        <v>68</v>
      </c>
      <c r="AE442" s="41" t="s">
        <v>68</v>
      </c>
      <c r="AF442" s="30" t="s">
        <v>68</v>
      </c>
    </row>
    <row r="443" spans="1:32" x14ac:dyDescent="0.2">
      <c r="A443" s="37" t="s">
        <v>735</v>
      </c>
      <c r="B443" s="38">
        <v>8113</v>
      </c>
      <c r="C443" s="30">
        <v>1</v>
      </c>
      <c r="D443" s="30" t="s">
        <v>406</v>
      </c>
      <c r="E443" s="30" t="s">
        <v>407</v>
      </c>
      <c r="F443" s="31" t="s">
        <v>513</v>
      </c>
      <c r="G443" s="30" t="s">
        <v>28</v>
      </c>
      <c r="H443" s="30">
        <v>2</v>
      </c>
      <c r="I443" s="31" t="s">
        <v>513</v>
      </c>
      <c r="J443" s="30">
        <v>75003</v>
      </c>
      <c r="K443" s="30" t="s">
        <v>29</v>
      </c>
      <c r="L443" s="31"/>
      <c r="M443" s="31"/>
      <c r="N443" s="31"/>
      <c r="O443" s="31"/>
      <c r="P443" s="31"/>
      <c r="Q443" s="30" t="s">
        <v>68</v>
      </c>
      <c r="R443" s="30" t="s">
        <v>68</v>
      </c>
      <c r="S443" s="30" t="s">
        <v>68</v>
      </c>
      <c r="T443" s="30" t="s">
        <v>68</v>
      </c>
      <c r="U443" s="30" t="s">
        <v>68</v>
      </c>
      <c r="V443" s="30" t="s">
        <v>68</v>
      </c>
      <c r="W443" s="30" t="s">
        <v>68</v>
      </c>
      <c r="X443" s="30" t="s">
        <v>68</v>
      </c>
      <c r="Y443" s="41" t="s">
        <v>68</v>
      </c>
      <c r="Z443" s="30" t="s">
        <v>68</v>
      </c>
      <c r="AA443" s="30" t="s">
        <v>68</v>
      </c>
      <c r="AB443" s="41" t="s">
        <v>68</v>
      </c>
      <c r="AC443" s="30" t="s">
        <v>68</v>
      </c>
      <c r="AD443" s="30" t="s">
        <v>68</v>
      </c>
      <c r="AE443" s="41" t="s">
        <v>68</v>
      </c>
      <c r="AF443" s="30" t="s">
        <v>68</v>
      </c>
    </row>
    <row r="444" spans="1:32" x14ac:dyDescent="0.2">
      <c r="A444" s="37" t="s">
        <v>1170</v>
      </c>
      <c r="B444" s="38">
        <v>8114</v>
      </c>
      <c r="C444" s="30">
        <v>7</v>
      </c>
      <c r="D444" s="30" t="s">
        <v>409</v>
      </c>
      <c r="E444" s="30" t="s">
        <v>404</v>
      </c>
      <c r="F444" s="31" t="s">
        <v>514</v>
      </c>
      <c r="G444" s="30" t="s">
        <v>28</v>
      </c>
      <c r="H444" s="30">
        <v>1</v>
      </c>
      <c r="I444" s="31" t="s">
        <v>1171</v>
      </c>
      <c r="J444" s="30">
        <v>75018</v>
      </c>
      <c r="K444" s="30" t="s">
        <v>29</v>
      </c>
      <c r="L444" s="31"/>
      <c r="M444" s="31"/>
      <c r="N444" s="31"/>
      <c r="O444" s="31"/>
      <c r="P444" s="31"/>
      <c r="Q444" s="30" t="s">
        <v>68</v>
      </c>
      <c r="R444" s="30" t="s">
        <v>68</v>
      </c>
      <c r="S444" s="30" t="s">
        <v>68</v>
      </c>
      <c r="T444" s="30" t="s">
        <v>68</v>
      </c>
      <c r="U444" s="30" t="s">
        <v>68</v>
      </c>
      <c r="V444" s="30" t="s">
        <v>68</v>
      </c>
      <c r="W444" s="30" t="s">
        <v>68</v>
      </c>
      <c r="X444" s="30" t="s">
        <v>68</v>
      </c>
      <c r="Y444" s="41" t="s">
        <v>68</v>
      </c>
      <c r="Z444" s="30" t="s">
        <v>68</v>
      </c>
      <c r="AA444" s="30" t="s">
        <v>68</v>
      </c>
      <c r="AB444" s="41" t="s">
        <v>68</v>
      </c>
      <c r="AC444" s="30" t="s">
        <v>68</v>
      </c>
      <c r="AD444" s="30" t="s">
        <v>68</v>
      </c>
      <c r="AE444" s="41" t="s">
        <v>68</v>
      </c>
      <c r="AF444" s="30" t="s">
        <v>68</v>
      </c>
    </row>
    <row r="445" spans="1:32" x14ac:dyDescent="0.2">
      <c r="A445" s="37" t="s">
        <v>1172</v>
      </c>
      <c r="B445" s="38">
        <v>8114</v>
      </c>
      <c r="C445" s="30">
        <v>7</v>
      </c>
      <c r="D445" s="30" t="s">
        <v>409</v>
      </c>
      <c r="E445" s="30" t="s">
        <v>404</v>
      </c>
      <c r="F445" s="31" t="s">
        <v>514</v>
      </c>
      <c r="G445" s="30" t="s">
        <v>28</v>
      </c>
      <c r="H445" s="30">
        <v>2</v>
      </c>
      <c r="I445" s="31" t="s">
        <v>1173</v>
      </c>
      <c r="J445" s="30">
        <v>75018</v>
      </c>
      <c r="K445" s="30" t="s">
        <v>29</v>
      </c>
      <c r="L445" s="31"/>
      <c r="M445" s="31"/>
      <c r="N445" s="31"/>
      <c r="O445" s="31"/>
      <c r="P445" s="31"/>
      <c r="Q445" s="30" t="s">
        <v>68</v>
      </c>
      <c r="R445" s="30" t="s">
        <v>68</v>
      </c>
      <c r="S445" s="30" t="s">
        <v>68</v>
      </c>
      <c r="T445" s="30" t="s">
        <v>68</v>
      </c>
      <c r="U445" s="30" t="s">
        <v>68</v>
      </c>
      <c r="V445" s="30" t="s">
        <v>68</v>
      </c>
      <c r="W445" s="30" t="s">
        <v>68</v>
      </c>
      <c r="X445" s="30" t="s">
        <v>68</v>
      </c>
      <c r="Y445" s="41" t="s">
        <v>68</v>
      </c>
      <c r="Z445" s="30" t="s">
        <v>68</v>
      </c>
      <c r="AA445" s="30" t="s">
        <v>68</v>
      </c>
      <c r="AB445" s="41" t="s">
        <v>68</v>
      </c>
      <c r="AC445" s="30" t="s">
        <v>68</v>
      </c>
      <c r="AD445" s="30" t="s">
        <v>68</v>
      </c>
      <c r="AE445" s="41" t="s">
        <v>68</v>
      </c>
      <c r="AF445" s="30" t="s">
        <v>68</v>
      </c>
    </row>
    <row r="446" spans="1:32" x14ac:dyDescent="0.2">
      <c r="A446" s="37" t="s">
        <v>1174</v>
      </c>
      <c r="B446" s="38">
        <v>8114</v>
      </c>
      <c r="C446" s="30">
        <v>7</v>
      </c>
      <c r="D446" s="30" t="s">
        <v>409</v>
      </c>
      <c r="E446" s="30" t="s">
        <v>404</v>
      </c>
      <c r="F446" s="31" t="s">
        <v>514</v>
      </c>
      <c r="G446" s="30" t="s">
        <v>28</v>
      </c>
      <c r="H446" s="30">
        <v>3</v>
      </c>
      <c r="I446" s="31" t="s">
        <v>1175</v>
      </c>
      <c r="J446" s="30">
        <v>75018</v>
      </c>
      <c r="K446" s="30" t="s">
        <v>29</v>
      </c>
      <c r="L446" s="31"/>
      <c r="M446" s="31"/>
      <c r="N446" s="31"/>
      <c r="O446" s="31"/>
      <c r="P446" s="31"/>
      <c r="Q446" s="30" t="s">
        <v>68</v>
      </c>
      <c r="R446" s="30" t="s">
        <v>68</v>
      </c>
      <c r="S446" s="30" t="s">
        <v>68</v>
      </c>
      <c r="T446" s="30" t="s">
        <v>68</v>
      </c>
      <c r="U446" s="30" t="s">
        <v>68</v>
      </c>
      <c r="V446" s="30" t="s">
        <v>68</v>
      </c>
      <c r="W446" s="30" t="s">
        <v>68</v>
      </c>
      <c r="X446" s="30" t="s">
        <v>68</v>
      </c>
      <c r="Y446" s="41" t="s">
        <v>68</v>
      </c>
      <c r="Z446" s="30" t="s">
        <v>68</v>
      </c>
      <c r="AA446" s="30" t="s">
        <v>68</v>
      </c>
      <c r="AB446" s="41" t="s">
        <v>68</v>
      </c>
      <c r="AC446" s="30" t="s">
        <v>68</v>
      </c>
      <c r="AD446" s="30" t="s">
        <v>68</v>
      </c>
      <c r="AE446" s="41" t="s">
        <v>68</v>
      </c>
      <c r="AF446" s="30" t="s">
        <v>68</v>
      </c>
    </row>
    <row r="447" spans="1:32" x14ac:dyDescent="0.2">
      <c r="A447" s="37" t="s">
        <v>1176</v>
      </c>
      <c r="B447" s="38">
        <v>8114</v>
      </c>
      <c r="C447" s="30">
        <v>7</v>
      </c>
      <c r="D447" s="30" t="s">
        <v>409</v>
      </c>
      <c r="E447" s="30" t="s">
        <v>404</v>
      </c>
      <c r="F447" s="31" t="s">
        <v>514</v>
      </c>
      <c r="G447" s="30" t="s">
        <v>28</v>
      </c>
      <c r="H447" s="30">
        <v>4</v>
      </c>
      <c r="I447" s="31" t="s">
        <v>1177</v>
      </c>
      <c r="J447" s="30">
        <v>75018</v>
      </c>
      <c r="K447" s="30" t="s">
        <v>29</v>
      </c>
      <c r="L447" s="31"/>
      <c r="M447" s="31"/>
      <c r="N447" s="31"/>
      <c r="O447" s="31"/>
      <c r="P447" s="31"/>
      <c r="Q447" s="30" t="s">
        <v>68</v>
      </c>
      <c r="R447" s="30" t="s">
        <v>68</v>
      </c>
      <c r="S447" s="30" t="s">
        <v>68</v>
      </c>
      <c r="T447" s="30" t="s">
        <v>68</v>
      </c>
      <c r="U447" s="30" t="s">
        <v>68</v>
      </c>
      <c r="V447" s="30" t="s">
        <v>68</v>
      </c>
      <c r="W447" s="30" t="s">
        <v>68</v>
      </c>
      <c r="X447" s="30" t="s">
        <v>68</v>
      </c>
      <c r="Y447" s="41" t="s">
        <v>68</v>
      </c>
      <c r="Z447" s="30" t="s">
        <v>68</v>
      </c>
      <c r="AA447" s="30" t="s">
        <v>68</v>
      </c>
      <c r="AB447" s="41" t="s">
        <v>68</v>
      </c>
      <c r="AC447" s="30" t="s">
        <v>68</v>
      </c>
      <c r="AD447" s="30" t="s">
        <v>68</v>
      </c>
      <c r="AE447" s="41" t="s">
        <v>68</v>
      </c>
      <c r="AF447" s="30" t="s">
        <v>68</v>
      </c>
    </row>
    <row r="448" spans="1:32" x14ac:dyDescent="0.2">
      <c r="A448" s="37" t="s">
        <v>1081</v>
      </c>
      <c r="B448" s="38">
        <v>8116</v>
      </c>
      <c r="C448" s="30">
        <v>6</v>
      </c>
      <c r="D448" s="30" t="s">
        <v>410</v>
      </c>
      <c r="E448" s="30" t="s">
        <v>407</v>
      </c>
      <c r="F448" s="31" t="s">
        <v>515</v>
      </c>
      <c r="G448" s="30" t="s">
        <v>28</v>
      </c>
      <c r="H448" s="30">
        <v>1</v>
      </c>
      <c r="I448" s="31" t="s">
        <v>1082</v>
      </c>
      <c r="J448" s="30">
        <v>75015</v>
      </c>
      <c r="K448" s="30" t="s">
        <v>29</v>
      </c>
      <c r="L448" s="31"/>
      <c r="M448" s="31"/>
      <c r="N448" s="31"/>
      <c r="O448" s="31"/>
      <c r="P448" s="31"/>
      <c r="Q448" s="30" t="s">
        <v>68</v>
      </c>
      <c r="R448" s="30" t="s">
        <v>68</v>
      </c>
      <c r="S448" s="30" t="s">
        <v>68</v>
      </c>
      <c r="T448" s="30" t="s">
        <v>68</v>
      </c>
      <c r="U448" s="30" t="s">
        <v>68</v>
      </c>
      <c r="V448" s="30" t="s">
        <v>68</v>
      </c>
      <c r="W448" s="30" t="s">
        <v>68</v>
      </c>
      <c r="X448" s="30" t="s">
        <v>68</v>
      </c>
      <c r="Y448" s="41" t="s">
        <v>68</v>
      </c>
      <c r="Z448" s="30" t="s">
        <v>68</v>
      </c>
      <c r="AA448" s="30" t="s">
        <v>68</v>
      </c>
      <c r="AB448" s="41" t="s">
        <v>68</v>
      </c>
      <c r="AC448" s="30" t="s">
        <v>68</v>
      </c>
      <c r="AD448" s="30" t="s">
        <v>68</v>
      </c>
      <c r="AE448" s="41" t="s">
        <v>68</v>
      </c>
      <c r="AF448" s="30" t="s">
        <v>68</v>
      </c>
    </row>
    <row r="449" spans="1:32" x14ac:dyDescent="0.2">
      <c r="A449" s="37" t="s">
        <v>1083</v>
      </c>
      <c r="B449" s="38">
        <v>8116</v>
      </c>
      <c r="C449" s="30">
        <v>6</v>
      </c>
      <c r="D449" s="30" t="s">
        <v>410</v>
      </c>
      <c r="E449" s="30" t="s">
        <v>407</v>
      </c>
      <c r="F449" s="31" t="s">
        <v>515</v>
      </c>
      <c r="G449" s="30" t="s">
        <v>28</v>
      </c>
      <c r="H449" s="30">
        <v>2</v>
      </c>
      <c r="I449" s="31" t="s">
        <v>1082</v>
      </c>
      <c r="J449" s="30">
        <v>75015</v>
      </c>
      <c r="K449" s="30" t="s">
        <v>29</v>
      </c>
      <c r="L449" s="31"/>
      <c r="M449" s="31"/>
      <c r="N449" s="31"/>
      <c r="O449" s="31"/>
      <c r="P449" s="31"/>
      <c r="Q449" s="30" t="s">
        <v>68</v>
      </c>
      <c r="R449" s="30" t="s">
        <v>68</v>
      </c>
      <c r="S449" s="30" t="s">
        <v>68</v>
      </c>
      <c r="T449" s="30" t="s">
        <v>68</v>
      </c>
      <c r="U449" s="30" t="s">
        <v>68</v>
      </c>
      <c r="V449" s="30" t="s">
        <v>68</v>
      </c>
      <c r="W449" s="30" t="s">
        <v>68</v>
      </c>
      <c r="X449" s="30" t="s">
        <v>68</v>
      </c>
      <c r="Y449" s="41" t="s">
        <v>68</v>
      </c>
      <c r="Z449" s="30" t="s">
        <v>68</v>
      </c>
      <c r="AA449" s="30" t="s">
        <v>68</v>
      </c>
      <c r="AB449" s="41" t="s">
        <v>68</v>
      </c>
      <c r="AC449" s="30" t="s">
        <v>68</v>
      </c>
      <c r="AD449" s="30" t="s">
        <v>68</v>
      </c>
      <c r="AE449" s="41" t="s">
        <v>68</v>
      </c>
      <c r="AF449" s="30" t="s">
        <v>68</v>
      </c>
    </row>
    <row r="450" spans="1:32" x14ac:dyDescent="0.2">
      <c r="A450" s="37" t="s">
        <v>1084</v>
      </c>
      <c r="B450" s="38">
        <v>8116</v>
      </c>
      <c r="C450" s="30">
        <v>6</v>
      </c>
      <c r="D450" s="30" t="s">
        <v>410</v>
      </c>
      <c r="E450" s="30" t="s">
        <v>407</v>
      </c>
      <c r="F450" s="31" t="s">
        <v>515</v>
      </c>
      <c r="G450" s="30" t="s">
        <v>28</v>
      </c>
      <c r="H450" s="30">
        <v>3</v>
      </c>
      <c r="I450" s="31" t="s">
        <v>1082</v>
      </c>
      <c r="J450" s="30">
        <v>75015</v>
      </c>
      <c r="K450" s="30" t="s">
        <v>29</v>
      </c>
      <c r="L450" s="31"/>
      <c r="M450" s="31"/>
      <c r="N450" s="31"/>
      <c r="O450" s="31"/>
      <c r="P450" s="31"/>
      <c r="Q450" s="30" t="s">
        <v>68</v>
      </c>
      <c r="R450" s="30" t="s">
        <v>68</v>
      </c>
      <c r="S450" s="30" t="s">
        <v>68</v>
      </c>
      <c r="T450" s="30" t="s">
        <v>68</v>
      </c>
      <c r="U450" s="30" t="s">
        <v>68</v>
      </c>
      <c r="V450" s="30" t="s">
        <v>68</v>
      </c>
      <c r="W450" s="30" t="s">
        <v>68</v>
      </c>
      <c r="X450" s="30" t="s">
        <v>68</v>
      </c>
      <c r="Y450" s="41" t="s">
        <v>68</v>
      </c>
      <c r="Z450" s="30" t="s">
        <v>68</v>
      </c>
      <c r="AA450" s="30" t="s">
        <v>68</v>
      </c>
      <c r="AB450" s="41" t="s">
        <v>68</v>
      </c>
      <c r="AC450" s="30" t="s">
        <v>68</v>
      </c>
      <c r="AD450" s="30" t="s">
        <v>68</v>
      </c>
      <c r="AE450" s="41" t="s">
        <v>68</v>
      </c>
      <c r="AF450" s="30" t="s">
        <v>68</v>
      </c>
    </row>
    <row r="451" spans="1:32" x14ac:dyDescent="0.2">
      <c r="A451" s="37" t="s">
        <v>1085</v>
      </c>
      <c r="B451" s="38">
        <v>8116</v>
      </c>
      <c r="C451" s="30">
        <v>6</v>
      </c>
      <c r="D451" s="30" t="s">
        <v>410</v>
      </c>
      <c r="E451" s="30" t="s">
        <v>407</v>
      </c>
      <c r="F451" s="31" t="s">
        <v>515</v>
      </c>
      <c r="G451" s="30" t="s">
        <v>28</v>
      </c>
      <c r="H451" s="30">
        <v>4</v>
      </c>
      <c r="I451" s="31" t="s">
        <v>1082</v>
      </c>
      <c r="J451" s="30">
        <v>75015</v>
      </c>
      <c r="K451" s="30" t="s">
        <v>29</v>
      </c>
      <c r="L451" s="31"/>
      <c r="M451" s="31"/>
      <c r="N451" s="31"/>
      <c r="O451" s="31"/>
      <c r="P451" s="31"/>
      <c r="Q451" s="30" t="s">
        <v>68</v>
      </c>
      <c r="R451" s="30" t="s">
        <v>68</v>
      </c>
      <c r="S451" s="30" t="s">
        <v>68</v>
      </c>
      <c r="T451" s="30" t="s">
        <v>68</v>
      </c>
      <c r="U451" s="30" t="s">
        <v>68</v>
      </c>
      <c r="V451" s="30" t="s">
        <v>68</v>
      </c>
      <c r="W451" s="30" t="s">
        <v>68</v>
      </c>
      <c r="X451" s="30" t="s">
        <v>68</v>
      </c>
      <c r="Y451" s="41" t="s">
        <v>68</v>
      </c>
      <c r="Z451" s="30" t="s">
        <v>68</v>
      </c>
      <c r="AA451" s="30" t="s">
        <v>68</v>
      </c>
      <c r="AB451" s="41" t="s">
        <v>68</v>
      </c>
      <c r="AC451" s="30" t="s">
        <v>68</v>
      </c>
      <c r="AD451" s="30" t="s">
        <v>68</v>
      </c>
      <c r="AE451" s="41" t="s">
        <v>68</v>
      </c>
      <c r="AF451" s="30" t="s">
        <v>68</v>
      </c>
    </row>
    <row r="452" spans="1:32" x14ac:dyDescent="0.2">
      <c r="A452" s="37" t="s">
        <v>1019</v>
      </c>
      <c r="B452" s="38">
        <v>8117</v>
      </c>
      <c r="C452" s="30">
        <v>4</v>
      </c>
      <c r="D452" s="30" t="s">
        <v>412</v>
      </c>
      <c r="E452" s="30" t="s">
        <v>407</v>
      </c>
      <c r="F452" s="31" t="s">
        <v>516</v>
      </c>
      <c r="G452" s="30" t="s">
        <v>28</v>
      </c>
      <c r="H452" s="30">
        <v>1</v>
      </c>
      <c r="I452" s="31" t="s">
        <v>1020</v>
      </c>
      <c r="J452" s="30">
        <v>75012</v>
      </c>
      <c r="K452" s="30" t="s">
        <v>29</v>
      </c>
      <c r="L452" s="31"/>
      <c r="M452" s="31"/>
      <c r="N452" s="31"/>
      <c r="O452" s="31"/>
      <c r="P452" s="31"/>
      <c r="Q452" s="30" t="s">
        <v>68</v>
      </c>
      <c r="R452" s="30" t="s">
        <v>68</v>
      </c>
      <c r="S452" s="30" t="s">
        <v>68</v>
      </c>
      <c r="T452" s="30" t="s">
        <v>68</v>
      </c>
      <c r="U452" s="30" t="s">
        <v>68</v>
      </c>
      <c r="V452" s="30" t="s">
        <v>68</v>
      </c>
      <c r="W452" s="30" t="s">
        <v>68</v>
      </c>
      <c r="X452" s="30" t="s">
        <v>68</v>
      </c>
      <c r="Y452" s="41" t="s">
        <v>68</v>
      </c>
      <c r="Z452" s="30" t="s">
        <v>68</v>
      </c>
      <c r="AA452" s="30" t="s">
        <v>68</v>
      </c>
      <c r="AB452" s="41" t="s">
        <v>68</v>
      </c>
      <c r="AC452" s="30" t="s">
        <v>68</v>
      </c>
      <c r="AD452" s="30" t="s">
        <v>68</v>
      </c>
      <c r="AE452" s="41" t="s">
        <v>68</v>
      </c>
      <c r="AF452" s="30" t="s">
        <v>68</v>
      </c>
    </row>
    <row r="453" spans="1:32" x14ac:dyDescent="0.2">
      <c r="A453" s="37" t="s">
        <v>736</v>
      </c>
      <c r="B453" s="38">
        <v>8118</v>
      </c>
      <c r="C453" s="30">
        <v>1</v>
      </c>
      <c r="D453" s="30" t="s">
        <v>406</v>
      </c>
      <c r="E453" s="30" t="s">
        <v>407</v>
      </c>
      <c r="F453" s="31" t="s">
        <v>517</v>
      </c>
      <c r="G453" s="30" t="s">
        <v>28</v>
      </c>
      <c r="H453" s="30">
        <v>1</v>
      </c>
      <c r="I453" s="31" t="s">
        <v>737</v>
      </c>
      <c r="J453" s="30">
        <v>75002</v>
      </c>
      <c r="K453" s="30" t="s">
        <v>29</v>
      </c>
      <c r="L453" s="31"/>
      <c r="M453" s="31"/>
      <c r="N453" s="31"/>
      <c r="O453" s="31"/>
      <c r="P453" s="31"/>
      <c r="Q453" s="30" t="s">
        <v>354</v>
      </c>
      <c r="R453" s="30" t="s">
        <v>354</v>
      </c>
      <c r="S453" s="30" t="s">
        <v>81</v>
      </c>
      <c r="T453" s="30" t="s">
        <v>81</v>
      </c>
      <c r="U453" s="30" t="s">
        <v>1895</v>
      </c>
      <c r="V453" s="30" t="s">
        <v>68</v>
      </c>
      <c r="W453" s="30" t="s">
        <v>81</v>
      </c>
      <c r="X453" s="30" t="s">
        <v>68</v>
      </c>
      <c r="Y453" s="41" t="s">
        <v>402</v>
      </c>
      <c r="Z453" s="30" t="s">
        <v>68</v>
      </c>
      <c r="AA453" s="30" t="s">
        <v>68</v>
      </c>
      <c r="AB453" s="41" t="s">
        <v>68</v>
      </c>
      <c r="AC453" s="30" t="s">
        <v>68</v>
      </c>
      <c r="AD453" s="30" t="s">
        <v>68</v>
      </c>
      <c r="AE453" s="41" t="s">
        <v>68</v>
      </c>
      <c r="AF453" s="30" t="s">
        <v>68</v>
      </c>
    </row>
    <row r="454" spans="1:32" x14ac:dyDescent="0.2">
      <c r="A454" s="37" t="s">
        <v>942</v>
      </c>
      <c r="B454" s="38">
        <v>8120</v>
      </c>
      <c r="C454" s="30">
        <v>3</v>
      </c>
      <c r="D454" s="30" t="s">
        <v>405</v>
      </c>
      <c r="E454" s="30" t="s">
        <v>404</v>
      </c>
      <c r="F454" s="31" t="s">
        <v>518</v>
      </c>
      <c r="G454" s="30" t="s">
        <v>28</v>
      </c>
      <c r="H454" s="30">
        <v>1</v>
      </c>
      <c r="I454" s="31" t="s">
        <v>518</v>
      </c>
      <c r="J454" s="30">
        <v>75011</v>
      </c>
      <c r="K454" s="30" t="s">
        <v>29</v>
      </c>
      <c r="L454" s="31"/>
      <c r="M454" s="31"/>
      <c r="N454" s="31"/>
      <c r="O454" s="31"/>
      <c r="P454" s="31"/>
      <c r="Q454" s="30" t="s">
        <v>68</v>
      </c>
      <c r="R454" s="30" t="s">
        <v>68</v>
      </c>
      <c r="S454" s="30" t="s">
        <v>68</v>
      </c>
      <c r="T454" s="30" t="s">
        <v>68</v>
      </c>
      <c r="U454" s="30" t="s">
        <v>68</v>
      </c>
      <c r="V454" s="30" t="s">
        <v>68</v>
      </c>
      <c r="W454" s="30" t="s">
        <v>68</v>
      </c>
      <c r="X454" s="30" t="s">
        <v>68</v>
      </c>
      <c r="Y454" s="41" t="s">
        <v>68</v>
      </c>
      <c r="Z454" s="30" t="s">
        <v>68</v>
      </c>
      <c r="AA454" s="30" t="s">
        <v>68</v>
      </c>
      <c r="AB454" s="41" t="s">
        <v>68</v>
      </c>
      <c r="AC454" s="30" t="s">
        <v>68</v>
      </c>
      <c r="AD454" s="30" t="s">
        <v>68</v>
      </c>
      <c r="AE454" s="41" t="s">
        <v>68</v>
      </c>
      <c r="AF454" s="30" t="s">
        <v>68</v>
      </c>
    </row>
    <row r="455" spans="1:32" x14ac:dyDescent="0.2">
      <c r="A455" s="37" t="s">
        <v>813</v>
      </c>
      <c r="B455" s="38">
        <v>8121</v>
      </c>
      <c r="C455" s="30">
        <v>2</v>
      </c>
      <c r="D455" s="30" t="s">
        <v>411</v>
      </c>
      <c r="E455" s="30" t="s">
        <v>404</v>
      </c>
      <c r="F455" s="31" t="s">
        <v>519</v>
      </c>
      <c r="G455" s="30" t="s">
        <v>28</v>
      </c>
      <c r="H455" s="30">
        <v>1</v>
      </c>
      <c r="I455" s="31" t="s">
        <v>519</v>
      </c>
      <c r="J455" s="30">
        <v>75019</v>
      </c>
      <c r="K455" s="30" t="s">
        <v>29</v>
      </c>
      <c r="L455" s="31"/>
      <c r="M455" s="31"/>
      <c r="N455" s="31"/>
      <c r="O455" s="31"/>
      <c r="P455" s="31"/>
      <c r="Q455" s="30" t="s">
        <v>68</v>
      </c>
      <c r="R455" s="30" t="s">
        <v>68</v>
      </c>
      <c r="S455" s="30" t="s">
        <v>68</v>
      </c>
      <c r="T455" s="30" t="s">
        <v>68</v>
      </c>
      <c r="U455" s="30" t="s">
        <v>68</v>
      </c>
      <c r="V455" s="30" t="s">
        <v>68</v>
      </c>
      <c r="W455" s="30" t="s">
        <v>68</v>
      </c>
      <c r="X455" s="30" t="s">
        <v>68</v>
      </c>
      <c r="Y455" s="41" t="s">
        <v>68</v>
      </c>
      <c r="Z455" s="30" t="s">
        <v>68</v>
      </c>
      <c r="AA455" s="30" t="s">
        <v>68</v>
      </c>
      <c r="AB455" s="41" t="s">
        <v>68</v>
      </c>
      <c r="AC455" s="30" t="s">
        <v>68</v>
      </c>
      <c r="AD455" s="30" t="s">
        <v>68</v>
      </c>
      <c r="AE455" s="41" t="s">
        <v>68</v>
      </c>
      <c r="AF455" s="30" t="s">
        <v>68</v>
      </c>
    </row>
    <row r="456" spans="1:32" x14ac:dyDescent="0.2">
      <c r="A456" s="37" t="s">
        <v>814</v>
      </c>
      <c r="B456" s="38">
        <v>8123</v>
      </c>
      <c r="C456" s="30">
        <v>2</v>
      </c>
      <c r="D456" s="30" t="s">
        <v>411</v>
      </c>
      <c r="E456" s="30" t="s">
        <v>404</v>
      </c>
      <c r="F456" s="31" t="s">
        <v>520</v>
      </c>
      <c r="G456" s="30" t="s">
        <v>28</v>
      </c>
      <c r="H456" s="30">
        <v>1</v>
      </c>
      <c r="I456" s="31" t="s">
        <v>815</v>
      </c>
      <c r="J456" s="30">
        <v>75019</v>
      </c>
      <c r="K456" s="30" t="s">
        <v>29</v>
      </c>
      <c r="L456" s="31"/>
      <c r="M456" s="31"/>
      <c r="N456" s="31"/>
      <c r="O456" s="31"/>
      <c r="P456" s="31"/>
      <c r="Q456" s="30" t="s">
        <v>1895</v>
      </c>
      <c r="R456" s="30" t="s">
        <v>81</v>
      </c>
      <c r="S456" s="30" t="s">
        <v>81</v>
      </c>
      <c r="T456" s="30" t="s">
        <v>81</v>
      </c>
      <c r="U456" s="30" t="s">
        <v>85</v>
      </c>
      <c r="V456" s="30" t="s">
        <v>68</v>
      </c>
      <c r="W456" s="30" t="s">
        <v>160</v>
      </c>
      <c r="X456" s="30" t="s">
        <v>1900</v>
      </c>
      <c r="Y456" s="41" t="s">
        <v>68</v>
      </c>
      <c r="Z456" s="30" t="s">
        <v>68</v>
      </c>
      <c r="AA456" s="30" t="s">
        <v>68</v>
      </c>
      <c r="AB456" s="41" t="s">
        <v>68</v>
      </c>
      <c r="AC456" s="30" t="s">
        <v>68</v>
      </c>
      <c r="AD456" s="30" t="s">
        <v>68</v>
      </c>
      <c r="AE456" s="41" t="s">
        <v>68</v>
      </c>
      <c r="AF456" s="30" t="s">
        <v>68</v>
      </c>
    </row>
    <row r="457" spans="1:32" x14ac:dyDescent="0.2">
      <c r="A457" s="37" t="s">
        <v>816</v>
      </c>
      <c r="B457" s="38">
        <v>8123</v>
      </c>
      <c r="C457" s="30">
        <v>2</v>
      </c>
      <c r="D457" s="30" t="s">
        <v>411</v>
      </c>
      <c r="E457" s="30" t="s">
        <v>404</v>
      </c>
      <c r="F457" s="31" t="s">
        <v>520</v>
      </c>
      <c r="G457" s="30" t="s">
        <v>28</v>
      </c>
      <c r="H457" s="30">
        <v>3</v>
      </c>
      <c r="I457" s="31" t="s">
        <v>815</v>
      </c>
      <c r="J457" s="30">
        <v>75019</v>
      </c>
      <c r="K457" s="30" t="s">
        <v>29</v>
      </c>
      <c r="L457" s="31"/>
      <c r="M457" s="31"/>
      <c r="N457" s="31"/>
      <c r="O457" s="31"/>
      <c r="P457" s="31"/>
      <c r="Q457" s="30" t="s">
        <v>1895</v>
      </c>
      <c r="R457" s="30" t="s">
        <v>81</v>
      </c>
      <c r="S457" s="30" t="s">
        <v>81</v>
      </c>
      <c r="T457" s="30" t="s">
        <v>81</v>
      </c>
      <c r="U457" s="30" t="s">
        <v>85</v>
      </c>
      <c r="V457" s="30" t="s">
        <v>68</v>
      </c>
      <c r="W457" s="30" t="s">
        <v>160</v>
      </c>
      <c r="X457" s="30" t="s">
        <v>1900</v>
      </c>
      <c r="Y457" s="41" t="s">
        <v>68</v>
      </c>
      <c r="Z457" s="30" t="s">
        <v>68</v>
      </c>
      <c r="AA457" s="30" t="s">
        <v>68</v>
      </c>
      <c r="AB457" s="41" t="s">
        <v>68</v>
      </c>
      <c r="AC457" s="30" t="s">
        <v>68</v>
      </c>
      <c r="AD457" s="30" t="s">
        <v>68</v>
      </c>
      <c r="AE457" s="41" t="s">
        <v>68</v>
      </c>
      <c r="AF457" s="30" t="s">
        <v>68</v>
      </c>
    </row>
    <row r="458" spans="1:32" x14ac:dyDescent="0.2">
      <c r="A458" s="37" t="s">
        <v>817</v>
      </c>
      <c r="B458" s="38">
        <v>8123</v>
      </c>
      <c r="C458" s="30">
        <v>2</v>
      </c>
      <c r="D458" s="30" t="s">
        <v>411</v>
      </c>
      <c r="E458" s="30" t="s">
        <v>404</v>
      </c>
      <c r="F458" s="31" t="s">
        <v>520</v>
      </c>
      <c r="G458" s="30" t="s">
        <v>28</v>
      </c>
      <c r="H458" s="30">
        <v>4</v>
      </c>
      <c r="I458" s="31" t="s">
        <v>815</v>
      </c>
      <c r="J458" s="30">
        <v>75019</v>
      </c>
      <c r="K458" s="30" t="s">
        <v>29</v>
      </c>
      <c r="L458" s="31"/>
      <c r="M458" s="31"/>
      <c r="N458" s="31"/>
      <c r="O458" s="31"/>
      <c r="P458" s="31"/>
      <c r="Q458" s="30" t="s">
        <v>1895</v>
      </c>
      <c r="R458" s="30" t="s">
        <v>81</v>
      </c>
      <c r="S458" s="30" t="s">
        <v>81</v>
      </c>
      <c r="T458" s="30" t="s">
        <v>81</v>
      </c>
      <c r="U458" s="30" t="s">
        <v>85</v>
      </c>
      <c r="V458" s="30" t="s">
        <v>68</v>
      </c>
      <c r="W458" s="30" t="s">
        <v>160</v>
      </c>
      <c r="X458" s="30" t="s">
        <v>1900</v>
      </c>
      <c r="Y458" s="41" t="s">
        <v>68</v>
      </c>
      <c r="Z458" s="30" t="s">
        <v>68</v>
      </c>
      <c r="AA458" s="30" t="s">
        <v>68</v>
      </c>
      <c r="AB458" s="41" t="s">
        <v>68</v>
      </c>
      <c r="AC458" s="30" t="s">
        <v>68</v>
      </c>
      <c r="AD458" s="30" t="s">
        <v>68</v>
      </c>
      <c r="AE458" s="41" t="s">
        <v>68</v>
      </c>
      <c r="AF458" s="30" t="s">
        <v>68</v>
      </c>
    </row>
    <row r="459" spans="1:32" x14ac:dyDescent="0.2">
      <c r="A459" s="37" t="s">
        <v>943</v>
      </c>
      <c r="B459" s="38">
        <v>8124</v>
      </c>
      <c r="C459" s="30">
        <v>3</v>
      </c>
      <c r="D459" s="30" t="s">
        <v>405</v>
      </c>
      <c r="E459" s="30" t="s">
        <v>404</v>
      </c>
      <c r="F459" s="31" t="s">
        <v>521</v>
      </c>
      <c r="G459" s="30" t="s">
        <v>28</v>
      </c>
      <c r="H459" s="30">
        <v>1</v>
      </c>
      <c r="I459" s="31" t="s">
        <v>521</v>
      </c>
      <c r="J459" s="30">
        <v>75011</v>
      </c>
      <c r="K459" s="30" t="s">
        <v>29</v>
      </c>
      <c r="L459" s="31"/>
      <c r="M459" s="31"/>
      <c r="N459" s="31"/>
      <c r="O459" s="31"/>
      <c r="P459" s="31"/>
      <c r="Q459" s="30" t="s">
        <v>68</v>
      </c>
      <c r="R459" s="30" t="s">
        <v>68</v>
      </c>
      <c r="S459" s="30" t="s">
        <v>68</v>
      </c>
      <c r="T459" s="30" t="s">
        <v>68</v>
      </c>
      <c r="U459" s="30" t="s">
        <v>68</v>
      </c>
      <c r="V459" s="30" t="s">
        <v>68</v>
      </c>
      <c r="W459" s="30" t="s">
        <v>68</v>
      </c>
      <c r="X459" s="30" t="s">
        <v>68</v>
      </c>
      <c r="Y459" s="41" t="s">
        <v>68</v>
      </c>
      <c r="Z459" s="30" t="s">
        <v>68</v>
      </c>
      <c r="AA459" s="30" t="s">
        <v>68</v>
      </c>
      <c r="AB459" s="41" t="s">
        <v>68</v>
      </c>
      <c r="AC459" s="30" t="s">
        <v>68</v>
      </c>
      <c r="AD459" s="30" t="s">
        <v>68</v>
      </c>
      <c r="AE459" s="41" t="s">
        <v>68</v>
      </c>
      <c r="AF459" s="30" t="s">
        <v>68</v>
      </c>
    </row>
    <row r="460" spans="1:32" x14ac:dyDescent="0.2">
      <c r="A460" s="37" t="s">
        <v>818</v>
      </c>
      <c r="B460" s="38">
        <v>8125</v>
      </c>
      <c r="C460" s="30">
        <v>2</v>
      </c>
      <c r="D460" s="30" t="s">
        <v>411</v>
      </c>
      <c r="E460" s="30" t="s">
        <v>404</v>
      </c>
      <c r="F460" s="31" t="s">
        <v>522</v>
      </c>
      <c r="G460" s="30" t="s">
        <v>28</v>
      </c>
      <c r="H460" s="30">
        <v>1</v>
      </c>
      <c r="I460" s="31" t="s">
        <v>522</v>
      </c>
      <c r="J460" s="30">
        <v>75019</v>
      </c>
      <c r="K460" s="30" t="s">
        <v>29</v>
      </c>
      <c r="L460" s="31"/>
      <c r="M460" s="31"/>
      <c r="N460" s="31"/>
      <c r="O460" s="31"/>
      <c r="P460" s="31"/>
      <c r="Q460" s="30" t="s">
        <v>68</v>
      </c>
      <c r="R460" s="30" t="s">
        <v>68</v>
      </c>
      <c r="S460" s="30" t="s">
        <v>68</v>
      </c>
      <c r="T460" s="30" t="s">
        <v>68</v>
      </c>
      <c r="U460" s="30" t="s">
        <v>68</v>
      </c>
      <c r="V460" s="30" t="s">
        <v>68</v>
      </c>
      <c r="W460" s="30" t="s">
        <v>68</v>
      </c>
      <c r="X460" s="30" t="s">
        <v>68</v>
      </c>
      <c r="Y460" s="41" t="s">
        <v>68</v>
      </c>
      <c r="Z460" s="30" t="s">
        <v>68</v>
      </c>
      <c r="AA460" s="30" t="s">
        <v>68</v>
      </c>
      <c r="AB460" s="41" t="s">
        <v>68</v>
      </c>
      <c r="AC460" s="30" t="s">
        <v>68</v>
      </c>
      <c r="AD460" s="30" t="s">
        <v>68</v>
      </c>
      <c r="AE460" s="41" t="s">
        <v>68</v>
      </c>
      <c r="AF460" s="30" t="s">
        <v>68</v>
      </c>
    </row>
    <row r="461" spans="1:32" ht="25.5" x14ac:dyDescent="0.2">
      <c r="A461" s="37" t="s">
        <v>1036</v>
      </c>
      <c r="B461" s="38">
        <v>8126</v>
      </c>
      <c r="C461" s="30">
        <v>5</v>
      </c>
      <c r="D461" s="30" t="s">
        <v>408</v>
      </c>
      <c r="E461" s="30" t="s">
        <v>407</v>
      </c>
      <c r="F461" s="31" t="s">
        <v>523</v>
      </c>
      <c r="G461" s="30" t="s">
        <v>28</v>
      </c>
      <c r="H461" s="30">
        <v>1</v>
      </c>
      <c r="I461" s="31" t="s">
        <v>1037</v>
      </c>
      <c r="J461" s="30">
        <v>75013</v>
      </c>
      <c r="K461" s="30" t="s">
        <v>29</v>
      </c>
      <c r="L461" s="31"/>
      <c r="M461" s="31"/>
      <c r="N461" s="31"/>
      <c r="O461" s="31"/>
      <c r="P461" s="31"/>
      <c r="Q461" s="30" t="s">
        <v>85</v>
      </c>
      <c r="R461" s="30" t="s">
        <v>160</v>
      </c>
      <c r="S461" s="30" t="s">
        <v>81</v>
      </c>
      <c r="T461" s="30" t="s">
        <v>81</v>
      </c>
      <c r="U461" s="30" t="s">
        <v>402</v>
      </c>
      <c r="V461" s="30" t="s">
        <v>68</v>
      </c>
      <c r="W461" s="30" t="s">
        <v>81</v>
      </c>
      <c r="X461" s="30" t="s">
        <v>1900</v>
      </c>
      <c r="Y461" s="41" t="s">
        <v>402</v>
      </c>
      <c r="Z461" s="30" t="s">
        <v>1901</v>
      </c>
      <c r="AA461" s="30" t="s">
        <v>402</v>
      </c>
      <c r="AB461" s="41" t="s">
        <v>1900</v>
      </c>
      <c r="AC461" s="30" t="s">
        <v>1900</v>
      </c>
      <c r="AD461" s="30" t="s">
        <v>1900</v>
      </c>
      <c r="AE461" s="41" t="s">
        <v>68</v>
      </c>
      <c r="AF461" s="30" t="s">
        <v>68</v>
      </c>
    </row>
    <row r="462" spans="1:32" x14ac:dyDescent="0.2">
      <c r="A462" s="37" t="s">
        <v>819</v>
      </c>
      <c r="B462" s="38">
        <v>8127</v>
      </c>
      <c r="C462" s="30">
        <v>2</v>
      </c>
      <c r="D462" s="30" t="s">
        <v>411</v>
      </c>
      <c r="E462" s="30" t="s">
        <v>404</v>
      </c>
      <c r="F462" s="31" t="s">
        <v>524</v>
      </c>
      <c r="G462" s="30" t="s">
        <v>28</v>
      </c>
      <c r="H462" s="30">
        <v>2</v>
      </c>
      <c r="I462" s="31" t="s">
        <v>524</v>
      </c>
      <c r="J462" s="30">
        <v>75019</v>
      </c>
      <c r="K462" s="30" t="s">
        <v>29</v>
      </c>
      <c r="L462" s="31"/>
      <c r="M462" s="31"/>
      <c r="N462" s="31"/>
      <c r="O462" s="31"/>
      <c r="P462" s="31"/>
      <c r="Q462" s="30" t="s">
        <v>68</v>
      </c>
      <c r="R462" s="30" t="s">
        <v>68</v>
      </c>
      <c r="S462" s="30" t="s">
        <v>68</v>
      </c>
      <c r="T462" s="30" t="s">
        <v>68</v>
      </c>
      <c r="U462" s="30" t="s">
        <v>68</v>
      </c>
      <c r="V462" s="30" t="s">
        <v>68</v>
      </c>
      <c r="W462" s="30" t="s">
        <v>68</v>
      </c>
      <c r="X462" s="30" t="s">
        <v>68</v>
      </c>
      <c r="Y462" s="41" t="s">
        <v>68</v>
      </c>
      <c r="Z462" s="30" t="s">
        <v>68</v>
      </c>
      <c r="AA462" s="30" t="s">
        <v>68</v>
      </c>
      <c r="AB462" s="41" t="s">
        <v>68</v>
      </c>
      <c r="AC462" s="30" t="s">
        <v>68</v>
      </c>
      <c r="AD462" s="30" t="s">
        <v>68</v>
      </c>
      <c r="AE462" s="41" t="s">
        <v>68</v>
      </c>
      <c r="AF462" s="30" t="s">
        <v>68</v>
      </c>
    </row>
    <row r="463" spans="1:32" x14ac:dyDescent="0.2">
      <c r="A463" s="37" t="s">
        <v>738</v>
      </c>
      <c r="B463" s="38">
        <v>8130</v>
      </c>
      <c r="C463" s="30">
        <v>1</v>
      </c>
      <c r="D463" s="30" t="s">
        <v>406</v>
      </c>
      <c r="E463" s="30" t="s">
        <v>407</v>
      </c>
      <c r="F463" s="31" t="s">
        <v>525</v>
      </c>
      <c r="G463" s="30" t="s">
        <v>28</v>
      </c>
      <c r="H463" s="30">
        <v>1</v>
      </c>
      <c r="I463" s="31" t="s">
        <v>739</v>
      </c>
      <c r="J463" s="30">
        <v>75002</v>
      </c>
      <c r="K463" s="30" t="s">
        <v>29</v>
      </c>
      <c r="L463" s="31"/>
      <c r="M463" s="31"/>
      <c r="N463" s="31"/>
      <c r="O463" s="31"/>
      <c r="P463" s="31"/>
      <c r="Q463" s="30" t="s">
        <v>68</v>
      </c>
      <c r="R463" s="30" t="s">
        <v>68</v>
      </c>
      <c r="S463" s="30" t="s">
        <v>68</v>
      </c>
      <c r="T463" s="30" t="s">
        <v>68</v>
      </c>
      <c r="U463" s="30" t="s">
        <v>68</v>
      </c>
      <c r="V463" s="30" t="s">
        <v>68</v>
      </c>
      <c r="W463" s="30" t="s">
        <v>68</v>
      </c>
      <c r="X463" s="30" t="s">
        <v>68</v>
      </c>
      <c r="Y463" s="41" t="s">
        <v>68</v>
      </c>
      <c r="Z463" s="30" t="s">
        <v>68</v>
      </c>
      <c r="AA463" s="30" t="s">
        <v>68</v>
      </c>
      <c r="AB463" s="41" t="s">
        <v>68</v>
      </c>
      <c r="AC463" s="30" t="s">
        <v>68</v>
      </c>
      <c r="AD463" s="30" t="s">
        <v>68</v>
      </c>
      <c r="AE463" s="41" t="s">
        <v>68</v>
      </c>
      <c r="AF463" s="30" t="s">
        <v>68</v>
      </c>
    </row>
    <row r="464" spans="1:32" x14ac:dyDescent="0.2">
      <c r="A464" s="37" t="s">
        <v>740</v>
      </c>
      <c r="B464" s="38">
        <v>8130</v>
      </c>
      <c r="C464" s="30">
        <v>1</v>
      </c>
      <c r="D464" s="30" t="s">
        <v>406</v>
      </c>
      <c r="E464" s="30" t="s">
        <v>407</v>
      </c>
      <c r="F464" s="31" t="s">
        <v>525</v>
      </c>
      <c r="G464" s="30" t="s">
        <v>28</v>
      </c>
      <c r="H464" s="30">
        <v>2</v>
      </c>
      <c r="I464" s="31" t="s">
        <v>741</v>
      </c>
      <c r="J464" s="30">
        <v>75002</v>
      </c>
      <c r="K464" s="30" t="s">
        <v>29</v>
      </c>
      <c r="L464" s="31"/>
      <c r="M464" s="31"/>
      <c r="N464" s="31"/>
      <c r="O464" s="31"/>
      <c r="P464" s="31"/>
      <c r="Q464" s="30" t="s">
        <v>68</v>
      </c>
      <c r="R464" s="30" t="s">
        <v>68</v>
      </c>
      <c r="S464" s="30" t="s">
        <v>68</v>
      </c>
      <c r="T464" s="30" t="s">
        <v>68</v>
      </c>
      <c r="U464" s="30" t="s">
        <v>68</v>
      </c>
      <c r="V464" s="30" t="s">
        <v>68</v>
      </c>
      <c r="W464" s="30" t="s">
        <v>68</v>
      </c>
      <c r="X464" s="30" t="s">
        <v>68</v>
      </c>
      <c r="Y464" s="41" t="s">
        <v>68</v>
      </c>
      <c r="Z464" s="30" t="s">
        <v>68</v>
      </c>
      <c r="AA464" s="30" t="s">
        <v>68</v>
      </c>
      <c r="AB464" s="41" t="s">
        <v>68</v>
      </c>
      <c r="AC464" s="30" t="s">
        <v>68</v>
      </c>
      <c r="AD464" s="30" t="s">
        <v>68</v>
      </c>
      <c r="AE464" s="41" t="s">
        <v>68</v>
      </c>
      <c r="AF464" s="30" t="s">
        <v>68</v>
      </c>
    </row>
    <row r="465" spans="1:32" x14ac:dyDescent="0.2">
      <c r="A465" s="37" t="s">
        <v>742</v>
      </c>
      <c r="B465" s="38">
        <v>8131</v>
      </c>
      <c r="C465" s="30">
        <v>1</v>
      </c>
      <c r="D465" s="30" t="s">
        <v>406</v>
      </c>
      <c r="E465" s="30" t="s">
        <v>407</v>
      </c>
      <c r="F465" s="31" t="s">
        <v>526</v>
      </c>
      <c r="G465" s="30" t="s">
        <v>28</v>
      </c>
      <c r="H465" s="30">
        <v>1</v>
      </c>
      <c r="I465" s="31" t="s">
        <v>526</v>
      </c>
      <c r="J465" s="30">
        <v>75003</v>
      </c>
      <c r="K465" s="30" t="s">
        <v>29</v>
      </c>
      <c r="L465" s="31"/>
      <c r="M465" s="31"/>
      <c r="N465" s="31"/>
      <c r="O465" s="31"/>
      <c r="P465" s="31"/>
      <c r="Q465" s="30" t="s">
        <v>68</v>
      </c>
      <c r="R465" s="30" t="s">
        <v>68</v>
      </c>
      <c r="S465" s="30" t="s">
        <v>68</v>
      </c>
      <c r="T465" s="30" t="s">
        <v>68</v>
      </c>
      <c r="U465" s="30" t="s">
        <v>68</v>
      </c>
      <c r="V465" s="30" t="s">
        <v>68</v>
      </c>
      <c r="W465" s="30" t="s">
        <v>68</v>
      </c>
      <c r="X465" s="30" t="s">
        <v>68</v>
      </c>
      <c r="Y465" s="41" t="s">
        <v>68</v>
      </c>
      <c r="Z465" s="30" t="s">
        <v>68</v>
      </c>
      <c r="AA465" s="30" t="s">
        <v>68</v>
      </c>
      <c r="AB465" s="41" t="s">
        <v>68</v>
      </c>
      <c r="AC465" s="30" t="s">
        <v>68</v>
      </c>
      <c r="AD465" s="30" t="s">
        <v>68</v>
      </c>
      <c r="AE465" s="41" t="s">
        <v>68</v>
      </c>
      <c r="AF465" s="30" t="s">
        <v>68</v>
      </c>
    </row>
    <row r="466" spans="1:32" x14ac:dyDescent="0.2">
      <c r="A466" s="37" t="s">
        <v>1021</v>
      </c>
      <c r="B466" s="38">
        <v>8132</v>
      </c>
      <c r="C466" s="30">
        <v>4</v>
      </c>
      <c r="D466" s="30" t="s">
        <v>412</v>
      </c>
      <c r="E466" s="30" t="s">
        <v>407</v>
      </c>
      <c r="F466" s="31" t="s">
        <v>527</v>
      </c>
      <c r="G466" s="30" t="s">
        <v>28</v>
      </c>
      <c r="H466" s="30">
        <v>1</v>
      </c>
      <c r="I466" s="31" t="s">
        <v>1022</v>
      </c>
      <c r="J466" s="30">
        <v>75012</v>
      </c>
      <c r="K466" s="30" t="s">
        <v>29</v>
      </c>
      <c r="L466" s="31"/>
      <c r="M466" s="31"/>
      <c r="N466" s="31"/>
      <c r="O466" s="31"/>
      <c r="P466" s="31"/>
      <c r="Q466" s="30" t="s">
        <v>68</v>
      </c>
      <c r="R466" s="30" t="s">
        <v>68</v>
      </c>
      <c r="S466" s="30" t="s">
        <v>68</v>
      </c>
      <c r="T466" s="30" t="s">
        <v>68</v>
      </c>
      <c r="U466" s="30" t="s">
        <v>68</v>
      </c>
      <c r="V466" s="30" t="s">
        <v>68</v>
      </c>
      <c r="W466" s="30" t="s">
        <v>68</v>
      </c>
      <c r="X466" s="30" t="s">
        <v>402</v>
      </c>
      <c r="Y466" s="41" t="s">
        <v>68</v>
      </c>
      <c r="Z466" s="30" t="s">
        <v>68</v>
      </c>
      <c r="AA466" s="30" t="s">
        <v>68</v>
      </c>
      <c r="AB466" s="41" t="s">
        <v>1900</v>
      </c>
      <c r="AC466" s="30" t="s">
        <v>1900</v>
      </c>
      <c r="AD466" s="30" t="s">
        <v>1900</v>
      </c>
      <c r="AE466" s="41" t="s">
        <v>68</v>
      </c>
      <c r="AF466" s="30" t="s">
        <v>68</v>
      </c>
    </row>
    <row r="467" spans="1:32" ht="25.5" x14ac:dyDescent="0.2">
      <c r="A467" s="37" t="s">
        <v>1038</v>
      </c>
      <c r="B467" s="38">
        <v>8133</v>
      </c>
      <c r="C467" s="30">
        <v>5</v>
      </c>
      <c r="D467" s="30" t="s">
        <v>408</v>
      </c>
      <c r="E467" s="30" t="s">
        <v>407</v>
      </c>
      <c r="F467" s="31" t="s">
        <v>528</v>
      </c>
      <c r="G467" s="30" t="s">
        <v>28</v>
      </c>
      <c r="H467" s="30">
        <v>1</v>
      </c>
      <c r="I467" s="31" t="s">
        <v>528</v>
      </c>
      <c r="J467" s="30">
        <v>75013</v>
      </c>
      <c r="K467" s="30" t="s">
        <v>29</v>
      </c>
      <c r="L467" s="31"/>
      <c r="M467" s="31"/>
      <c r="N467" s="31"/>
      <c r="O467" s="31"/>
      <c r="P467" s="31"/>
      <c r="Q467" s="30" t="s">
        <v>1895</v>
      </c>
      <c r="R467" s="30" t="s">
        <v>84</v>
      </c>
      <c r="S467" s="30" t="s">
        <v>81</v>
      </c>
      <c r="T467" s="30" t="s">
        <v>81</v>
      </c>
      <c r="U467" s="30" t="s">
        <v>402</v>
      </c>
      <c r="V467" s="30" t="s">
        <v>68</v>
      </c>
      <c r="W467" s="30" t="s">
        <v>81</v>
      </c>
      <c r="X467" s="30" t="s">
        <v>402</v>
      </c>
      <c r="Y467" s="41" t="s">
        <v>402</v>
      </c>
      <c r="Z467" s="30" t="s">
        <v>1901</v>
      </c>
      <c r="AA467" s="30" t="s">
        <v>402</v>
      </c>
      <c r="AB467" s="41" t="s">
        <v>402</v>
      </c>
      <c r="AC467" s="30" t="s">
        <v>402</v>
      </c>
      <c r="AD467" s="30" t="s">
        <v>402</v>
      </c>
      <c r="AE467" s="41" t="s">
        <v>68</v>
      </c>
      <c r="AF467" s="30" t="s">
        <v>68</v>
      </c>
    </row>
    <row r="468" spans="1:32" x14ac:dyDescent="0.2">
      <c r="A468" s="37" t="s">
        <v>820</v>
      </c>
      <c r="B468" s="38">
        <v>8134</v>
      </c>
      <c r="C468" s="30">
        <v>2</v>
      </c>
      <c r="D468" s="30" t="s">
        <v>411</v>
      </c>
      <c r="E468" s="30" t="s">
        <v>404</v>
      </c>
      <c r="F468" s="31" t="s">
        <v>529</v>
      </c>
      <c r="G468" s="30" t="s">
        <v>28</v>
      </c>
      <c r="H468" s="30">
        <v>3</v>
      </c>
      <c r="I468" s="31" t="s">
        <v>821</v>
      </c>
      <c r="J468" s="30">
        <v>75019</v>
      </c>
      <c r="K468" s="30" t="s">
        <v>29</v>
      </c>
      <c r="L468" s="31"/>
      <c r="M468" s="31"/>
      <c r="N468" s="31"/>
      <c r="O468" s="31"/>
      <c r="P468" s="31"/>
      <c r="Q468" s="30" t="s">
        <v>1895</v>
      </c>
      <c r="R468" s="30" t="s">
        <v>81</v>
      </c>
      <c r="S468" s="30" t="s">
        <v>81</v>
      </c>
      <c r="T468" s="30" t="s">
        <v>81</v>
      </c>
      <c r="U468" s="30" t="s">
        <v>85</v>
      </c>
      <c r="V468" s="30" t="s">
        <v>68</v>
      </c>
      <c r="W468" s="30" t="s">
        <v>160</v>
      </c>
      <c r="X468" s="30" t="s">
        <v>1900</v>
      </c>
      <c r="Y468" s="41" t="s">
        <v>68</v>
      </c>
      <c r="Z468" s="30" t="s">
        <v>68</v>
      </c>
      <c r="AA468" s="30" t="s">
        <v>68</v>
      </c>
      <c r="AB468" s="41" t="s">
        <v>1900</v>
      </c>
      <c r="AC468" s="30" t="s">
        <v>1900</v>
      </c>
      <c r="AD468" s="30" t="s">
        <v>1900</v>
      </c>
      <c r="AE468" s="41" t="s">
        <v>68</v>
      </c>
      <c r="AF468" s="30" t="s">
        <v>68</v>
      </c>
    </row>
    <row r="469" spans="1:32" x14ac:dyDescent="0.2">
      <c r="A469" s="37" t="s">
        <v>822</v>
      </c>
      <c r="B469" s="38">
        <v>8134</v>
      </c>
      <c r="C469" s="30">
        <v>2</v>
      </c>
      <c r="D469" s="30" t="s">
        <v>411</v>
      </c>
      <c r="E469" s="30" t="s">
        <v>404</v>
      </c>
      <c r="F469" s="31" t="s">
        <v>529</v>
      </c>
      <c r="G469" s="30" t="s">
        <v>28</v>
      </c>
      <c r="H469" s="30">
        <v>4</v>
      </c>
      <c r="I469" s="31" t="s">
        <v>823</v>
      </c>
      <c r="J469" s="30">
        <v>75019</v>
      </c>
      <c r="K469" s="30" t="s">
        <v>29</v>
      </c>
      <c r="L469" s="31"/>
      <c r="M469" s="31"/>
      <c r="N469" s="31"/>
      <c r="O469" s="31"/>
      <c r="P469" s="31"/>
      <c r="Q469" s="30" t="s">
        <v>1895</v>
      </c>
      <c r="R469" s="30" t="s">
        <v>81</v>
      </c>
      <c r="S469" s="30" t="s">
        <v>81</v>
      </c>
      <c r="T469" s="30" t="s">
        <v>81</v>
      </c>
      <c r="U469" s="30" t="s">
        <v>85</v>
      </c>
      <c r="V469" s="30" t="s">
        <v>68</v>
      </c>
      <c r="W469" s="30" t="s">
        <v>160</v>
      </c>
      <c r="X469" s="30" t="s">
        <v>1900</v>
      </c>
      <c r="Y469" s="41" t="s">
        <v>68</v>
      </c>
      <c r="Z469" s="30" t="s">
        <v>68</v>
      </c>
      <c r="AA469" s="30" t="s">
        <v>68</v>
      </c>
      <c r="AB469" s="41" t="s">
        <v>1900</v>
      </c>
      <c r="AC469" s="30" t="s">
        <v>1900</v>
      </c>
      <c r="AD469" s="30" t="s">
        <v>1900</v>
      </c>
      <c r="AE469" s="41" t="s">
        <v>68</v>
      </c>
      <c r="AF469" s="30" t="s">
        <v>68</v>
      </c>
    </row>
    <row r="470" spans="1:32" x14ac:dyDescent="0.2">
      <c r="A470" s="37" t="s">
        <v>1178</v>
      </c>
      <c r="B470" s="38">
        <v>8136</v>
      </c>
      <c r="C470" s="30">
        <v>7</v>
      </c>
      <c r="D470" s="30" t="s">
        <v>409</v>
      </c>
      <c r="E470" s="30" t="s">
        <v>404</v>
      </c>
      <c r="F470" s="31" t="s">
        <v>530</v>
      </c>
      <c r="G470" s="30" t="s">
        <v>28</v>
      </c>
      <c r="H470" s="30">
        <v>1</v>
      </c>
      <c r="I470" s="31" t="s">
        <v>530</v>
      </c>
      <c r="J470" s="30">
        <v>75018</v>
      </c>
      <c r="K470" s="30" t="s">
        <v>29</v>
      </c>
      <c r="L470" s="31"/>
      <c r="M470" s="31"/>
      <c r="N470" s="31"/>
      <c r="O470" s="31"/>
      <c r="P470" s="31"/>
      <c r="Q470" s="30" t="s">
        <v>68</v>
      </c>
      <c r="R470" s="30" t="s">
        <v>68</v>
      </c>
      <c r="S470" s="30" t="s">
        <v>68</v>
      </c>
      <c r="T470" s="30" t="s">
        <v>68</v>
      </c>
      <c r="U470" s="30" t="s">
        <v>68</v>
      </c>
      <c r="V470" s="30" t="s">
        <v>68</v>
      </c>
      <c r="W470" s="30" t="s">
        <v>68</v>
      </c>
      <c r="X470" s="30" t="s">
        <v>68</v>
      </c>
      <c r="Y470" s="41" t="s">
        <v>68</v>
      </c>
      <c r="Z470" s="30" t="s">
        <v>68</v>
      </c>
      <c r="AA470" s="30" t="s">
        <v>68</v>
      </c>
      <c r="AB470" s="41" t="s">
        <v>68</v>
      </c>
      <c r="AC470" s="30" t="s">
        <v>68</v>
      </c>
      <c r="AD470" s="30" t="s">
        <v>68</v>
      </c>
      <c r="AE470" s="41" t="s">
        <v>68</v>
      </c>
      <c r="AF470" s="30" t="s">
        <v>68</v>
      </c>
    </row>
    <row r="471" spans="1:32" x14ac:dyDescent="0.2">
      <c r="A471" s="37" t="s">
        <v>1179</v>
      </c>
      <c r="B471" s="38">
        <v>8136</v>
      </c>
      <c r="C471" s="30">
        <v>7</v>
      </c>
      <c r="D471" s="30" t="s">
        <v>409</v>
      </c>
      <c r="E471" s="30" t="s">
        <v>404</v>
      </c>
      <c r="F471" s="31" t="s">
        <v>530</v>
      </c>
      <c r="G471" s="30" t="s">
        <v>28</v>
      </c>
      <c r="H471" s="30">
        <v>2</v>
      </c>
      <c r="I471" s="31" t="s">
        <v>530</v>
      </c>
      <c r="J471" s="30">
        <v>75018</v>
      </c>
      <c r="K471" s="30" t="s">
        <v>29</v>
      </c>
      <c r="L471" s="31"/>
      <c r="M471" s="31"/>
      <c r="N471" s="31"/>
      <c r="O471" s="31"/>
      <c r="P471" s="31"/>
      <c r="Q471" s="30" t="s">
        <v>68</v>
      </c>
      <c r="R471" s="30" t="s">
        <v>68</v>
      </c>
      <c r="S471" s="30" t="s">
        <v>68</v>
      </c>
      <c r="T471" s="30" t="s">
        <v>68</v>
      </c>
      <c r="U471" s="30" t="s">
        <v>68</v>
      </c>
      <c r="V471" s="30" t="s">
        <v>68</v>
      </c>
      <c r="W471" s="30" t="s">
        <v>68</v>
      </c>
      <c r="X471" s="30" t="s">
        <v>68</v>
      </c>
      <c r="Y471" s="41" t="s">
        <v>68</v>
      </c>
      <c r="Z471" s="30" t="s">
        <v>68</v>
      </c>
      <c r="AA471" s="30" t="s">
        <v>68</v>
      </c>
      <c r="AB471" s="41" t="s">
        <v>68</v>
      </c>
      <c r="AC471" s="30" t="s">
        <v>68</v>
      </c>
      <c r="AD471" s="30" t="s">
        <v>68</v>
      </c>
      <c r="AE471" s="41" t="s">
        <v>68</v>
      </c>
      <c r="AF471" s="30" t="s">
        <v>68</v>
      </c>
    </row>
    <row r="472" spans="1:32" x14ac:dyDescent="0.2">
      <c r="A472" s="37" t="s">
        <v>1180</v>
      </c>
      <c r="B472" s="38">
        <v>8137</v>
      </c>
      <c r="C472" s="30">
        <v>7</v>
      </c>
      <c r="D472" s="30" t="s">
        <v>409</v>
      </c>
      <c r="E472" s="30" t="s">
        <v>404</v>
      </c>
      <c r="F472" s="31" t="s">
        <v>531</v>
      </c>
      <c r="G472" s="30" t="s">
        <v>28</v>
      </c>
      <c r="H472" s="30">
        <v>1</v>
      </c>
      <c r="I472" s="31" t="s">
        <v>531</v>
      </c>
      <c r="J472" s="30">
        <v>75018</v>
      </c>
      <c r="K472" s="30" t="s">
        <v>29</v>
      </c>
      <c r="L472" s="31"/>
      <c r="M472" s="31"/>
      <c r="N472" s="31"/>
      <c r="O472" s="31"/>
      <c r="P472" s="31"/>
      <c r="Q472" s="30" t="s">
        <v>68</v>
      </c>
      <c r="R472" s="30" t="s">
        <v>68</v>
      </c>
      <c r="S472" s="30" t="s">
        <v>68</v>
      </c>
      <c r="T472" s="30" t="s">
        <v>68</v>
      </c>
      <c r="U472" s="30" t="s">
        <v>68</v>
      </c>
      <c r="V472" s="30" t="s">
        <v>68</v>
      </c>
      <c r="W472" s="30" t="s">
        <v>68</v>
      </c>
      <c r="X472" s="30" t="s">
        <v>402</v>
      </c>
      <c r="Y472" s="41" t="s">
        <v>68</v>
      </c>
      <c r="Z472" s="30" t="s">
        <v>68</v>
      </c>
      <c r="AA472" s="30" t="s">
        <v>68</v>
      </c>
      <c r="AB472" s="41" t="s">
        <v>1900</v>
      </c>
      <c r="AC472" s="30" t="s">
        <v>402</v>
      </c>
      <c r="AD472" s="30" t="s">
        <v>1900</v>
      </c>
      <c r="AE472" s="41" t="s">
        <v>402</v>
      </c>
      <c r="AF472" s="30" t="s">
        <v>1900</v>
      </c>
    </row>
    <row r="473" spans="1:32" x14ac:dyDescent="0.2">
      <c r="A473" s="37" t="s">
        <v>1039</v>
      </c>
      <c r="B473" s="38">
        <v>8138</v>
      </c>
      <c r="C473" s="30">
        <v>5</v>
      </c>
      <c r="D473" s="30" t="s">
        <v>408</v>
      </c>
      <c r="E473" s="30" t="s">
        <v>407</v>
      </c>
      <c r="F473" s="31" t="s">
        <v>532</v>
      </c>
      <c r="G473" s="30" t="s">
        <v>28</v>
      </c>
      <c r="H473" s="30">
        <v>1</v>
      </c>
      <c r="I473" s="31" t="s">
        <v>1040</v>
      </c>
      <c r="J473" s="30">
        <v>75013</v>
      </c>
      <c r="K473" s="30" t="s">
        <v>29</v>
      </c>
      <c r="L473" s="31"/>
      <c r="M473" s="31"/>
      <c r="N473" s="31"/>
      <c r="O473" s="31"/>
      <c r="P473" s="31"/>
      <c r="Q473" s="30" t="s">
        <v>68</v>
      </c>
      <c r="R473" s="30" t="s">
        <v>68</v>
      </c>
      <c r="S473" s="30" t="s">
        <v>68</v>
      </c>
      <c r="T473" s="30" t="s">
        <v>68</v>
      </c>
      <c r="U473" s="30" t="s">
        <v>68</v>
      </c>
      <c r="V473" s="30" t="s">
        <v>68</v>
      </c>
      <c r="W473" s="30" t="s">
        <v>68</v>
      </c>
      <c r="X473" s="30" t="s">
        <v>68</v>
      </c>
      <c r="Y473" s="41" t="s">
        <v>68</v>
      </c>
      <c r="Z473" s="30" t="s">
        <v>68</v>
      </c>
      <c r="AA473" s="30" t="s">
        <v>68</v>
      </c>
      <c r="AB473" s="41" t="s">
        <v>68</v>
      </c>
      <c r="AC473" s="30" t="s">
        <v>68</v>
      </c>
      <c r="AD473" s="30" t="s">
        <v>68</v>
      </c>
      <c r="AE473" s="41" t="s">
        <v>68</v>
      </c>
      <c r="AF473" s="30" t="s">
        <v>68</v>
      </c>
    </row>
    <row r="474" spans="1:32" x14ac:dyDescent="0.2">
      <c r="A474" s="37" t="s">
        <v>1181</v>
      </c>
      <c r="B474" s="38">
        <v>8139</v>
      </c>
      <c r="C474" s="30">
        <v>7</v>
      </c>
      <c r="D474" s="30" t="s">
        <v>409</v>
      </c>
      <c r="E474" s="30" t="s">
        <v>404</v>
      </c>
      <c r="F474" s="31" t="s">
        <v>533</v>
      </c>
      <c r="G474" s="30" t="s">
        <v>28</v>
      </c>
      <c r="H474" s="30">
        <v>1</v>
      </c>
      <c r="I474" s="31" t="s">
        <v>1182</v>
      </c>
      <c r="J474" s="30">
        <v>75018</v>
      </c>
      <c r="K474" s="30" t="s">
        <v>29</v>
      </c>
      <c r="L474" s="31"/>
      <c r="M474" s="31"/>
      <c r="N474" s="31"/>
      <c r="O474" s="31"/>
      <c r="P474" s="31"/>
      <c r="Q474" s="30" t="s">
        <v>68</v>
      </c>
      <c r="R474" s="30" t="s">
        <v>68</v>
      </c>
      <c r="S474" s="30" t="s">
        <v>68</v>
      </c>
      <c r="T474" s="30" t="s">
        <v>68</v>
      </c>
      <c r="U474" s="30" t="s">
        <v>68</v>
      </c>
      <c r="V474" s="30" t="s">
        <v>68</v>
      </c>
      <c r="W474" s="30" t="s">
        <v>68</v>
      </c>
      <c r="X474" s="30" t="s">
        <v>402</v>
      </c>
      <c r="Y474" s="41" t="s">
        <v>68</v>
      </c>
      <c r="Z474" s="30" t="s">
        <v>68</v>
      </c>
      <c r="AA474" s="30" t="s">
        <v>68</v>
      </c>
      <c r="AB474" s="41" t="s">
        <v>1900</v>
      </c>
      <c r="AC474" s="30" t="s">
        <v>402</v>
      </c>
      <c r="AD474" s="30" t="s">
        <v>1900</v>
      </c>
      <c r="AE474" s="41" t="s">
        <v>402</v>
      </c>
      <c r="AF474" s="30" t="s">
        <v>1900</v>
      </c>
    </row>
    <row r="475" spans="1:32" x14ac:dyDescent="0.2">
      <c r="A475" s="37" t="s">
        <v>824</v>
      </c>
      <c r="B475" s="38">
        <v>8140</v>
      </c>
      <c r="C475" s="30">
        <v>2</v>
      </c>
      <c r="D475" s="30" t="s">
        <v>411</v>
      </c>
      <c r="E475" s="30" t="s">
        <v>404</v>
      </c>
      <c r="F475" s="31" t="s">
        <v>534</v>
      </c>
      <c r="G475" s="30" t="s">
        <v>28</v>
      </c>
      <c r="H475" s="30">
        <v>1</v>
      </c>
      <c r="I475" s="31" t="s">
        <v>534</v>
      </c>
      <c r="J475" s="30">
        <v>75019</v>
      </c>
      <c r="K475" s="30" t="s">
        <v>29</v>
      </c>
      <c r="L475" s="31"/>
      <c r="M475" s="31"/>
      <c r="N475" s="31"/>
      <c r="O475" s="31"/>
      <c r="P475" s="31"/>
      <c r="Q475" s="30" t="s">
        <v>68</v>
      </c>
      <c r="R475" s="30" t="s">
        <v>68</v>
      </c>
      <c r="S475" s="30" t="s">
        <v>68</v>
      </c>
      <c r="T475" s="30" t="s">
        <v>68</v>
      </c>
      <c r="U475" s="30" t="s">
        <v>68</v>
      </c>
      <c r="V475" s="30" t="s">
        <v>68</v>
      </c>
      <c r="W475" s="30" t="s">
        <v>68</v>
      </c>
      <c r="X475" s="30" t="s">
        <v>68</v>
      </c>
      <c r="Y475" s="41" t="s">
        <v>68</v>
      </c>
      <c r="Z475" s="30" t="s">
        <v>68</v>
      </c>
      <c r="AA475" s="30" t="s">
        <v>68</v>
      </c>
      <c r="AB475" s="41" t="s">
        <v>68</v>
      </c>
      <c r="AC475" s="30" t="s">
        <v>68</v>
      </c>
      <c r="AD475" s="30" t="s">
        <v>68</v>
      </c>
      <c r="AE475" s="41" t="s">
        <v>68</v>
      </c>
      <c r="AF475" s="30" t="s">
        <v>68</v>
      </c>
    </row>
    <row r="476" spans="1:32" x14ac:dyDescent="0.2">
      <c r="A476" s="37" t="s">
        <v>825</v>
      </c>
      <c r="B476" s="38">
        <v>8141</v>
      </c>
      <c r="C476" s="30">
        <v>2</v>
      </c>
      <c r="D476" s="30" t="s">
        <v>411</v>
      </c>
      <c r="E476" s="30" t="s">
        <v>404</v>
      </c>
      <c r="F476" s="31" t="s">
        <v>535</v>
      </c>
      <c r="G476" s="30" t="s">
        <v>28</v>
      </c>
      <c r="H476" s="30">
        <v>1</v>
      </c>
      <c r="I476" s="31" t="s">
        <v>826</v>
      </c>
      <c r="J476" s="30">
        <v>75019</v>
      </c>
      <c r="K476" s="30" t="s">
        <v>29</v>
      </c>
      <c r="L476" s="31"/>
      <c r="M476" s="31"/>
      <c r="N476" s="31"/>
      <c r="O476" s="31"/>
      <c r="P476" s="31"/>
      <c r="Q476" s="30" t="s">
        <v>68</v>
      </c>
      <c r="R476" s="30" t="s">
        <v>68</v>
      </c>
      <c r="S476" s="30" t="s">
        <v>68</v>
      </c>
      <c r="T476" s="30" t="s">
        <v>68</v>
      </c>
      <c r="U476" s="30" t="s">
        <v>68</v>
      </c>
      <c r="V476" s="30" t="s">
        <v>68</v>
      </c>
      <c r="W476" s="30" t="s">
        <v>68</v>
      </c>
      <c r="X476" s="30" t="s">
        <v>68</v>
      </c>
      <c r="Y476" s="41" t="s">
        <v>68</v>
      </c>
      <c r="Z476" s="30" t="s">
        <v>68</v>
      </c>
      <c r="AA476" s="30" t="s">
        <v>68</v>
      </c>
      <c r="AB476" s="41" t="s">
        <v>68</v>
      </c>
      <c r="AC476" s="30" t="s">
        <v>68</v>
      </c>
      <c r="AD476" s="30" t="s">
        <v>68</v>
      </c>
      <c r="AE476" s="41" t="s">
        <v>68</v>
      </c>
      <c r="AF476" s="30" t="s">
        <v>68</v>
      </c>
    </row>
    <row r="477" spans="1:32" ht="25.5" x14ac:dyDescent="0.2">
      <c r="A477" s="37" t="s">
        <v>944</v>
      </c>
      <c r="B477" s="38">
        <v>8142</v>
      </c>
      <c r="C477" s="30">
        <v>3</v>
      </c>
      <c r="D477" s="30" t="s">
        <v>405</v>
      </c>
      <c r="E477" s="30" t="s">
        <v>404</v>
      </c>
      <c r="F477" s="31" t="s">
        <v>536</v>
      </c>
      <c r="G477" s="30" t="s">
        <v>28</v>
      </c>
      <c r="H477" s="30">
        <v>1</v>
      </c>
      <c r="I477" s="31" t="s">
        <v>945</v>
      </c>
      <c r="J477" s="30">
        <v>75010</v>
      </c>
      <c r="K477" s="30" t="s">
        <v>29</v>
      </c>
      <c r="L477" s="31"/>
      <c r="M477" s="31"/>
      <c r="N477" s="31"/>
      <c r="O477" s="31"/>
      <c r="P477" s="31"/>
      <c r="Q477" s="30" t="s">
        <v>1895</v>
      </c>
      <c r="R477" s="30" t="s">
        <v>81</v>
      </c>
      <c r="S477" s="30" t="s">
        <v>81</v>
      </c>
      <c r="T477" s="30" t="s">
        <v>81</v>
      </c>
      <c r="U477" s="30" t="s">
        <v>402</v>
      </c>
      <c r="V477" s="30" t="s">
        <v>68</v>
      </c>
      <c r="W477" s="30" t="s">
        <v>81</v>
      </c>
      <c r="X477" s="30" t="s">
        <v>402</v>
      </c>
      <c r="Y477" s="41" t="s">
        <v>68</v>
      </c>
      <c r="Z477" s="30" t="s">
        <v>68</v>
      </c>
      <c r="AA477" s="30" t="s">
        <v>68</v>
      </c>
      <c r="AB477" s="41" t="s">
        <v>402</v>
      </c>
      <c r="AC477" s="30" t="s">
        <v>402</v>
      </c>
      <c r="AD477" s="30" t="s">
        <v>402</v>
      </c>
      <c r="AE477" s="41" t="s">
        <v>68</v>
      </c>
      <c r="AF477" s="30" t="s">
        <v>68</v>
      </c>
    </row>
    <row r="478" spans="1:32" ht="25.5" x14ac:dyDescent="0.2">
      <c r="A478" s="37" t="s">
        <v>946</v>
      </c>
      <c r="B478" s="38">
        <v>8142</v>
      </c>
      <c r="C478" s="30">
        <v>3</v>
      </c>
      <c r="D478" s="30" t="s">
        <v>405</v>
      </c>
      <c r="E478" s="30" t="s">
        <v>404</v>
      </c>
      <c r="F478" s="31" t="s">
        <v>536</v>
      </c>
      <c r="G478" s="30" t="s">
        <v>28</v>
      </c>
      <c r="H478" s="30">
        <v>2</v>
      </c>
      <c r="I478" s="31" t="s">
        <v>945</v>
      </c>
      <c r="J478" s="30">
        <v>75010</v>
      </c>
      <c r="K478" s="30" t="s">
        <v>29</v>
      </c>
      <c r="L478" s="31"/>
      <c r="M478" s="31"/>
      <c r="N478" s="31"/>
      <c r="O478" s="31"/>
      <c r="P478" s="31"/>
      <c r="Q478" s="30" t="s">
        <v>1895</v>
      </c>
      <c r="R478" s="30" t="s">
        <v>81</v>
      </c>
      <c r="S478" s="30" t="s">
        <v>81</v>
      </c>
      <c r="T478" s="30" t="s">
        <v>81</v>
      </c>
      <c r="U478" s="30" t="s">
        <v>402</v>
      </c>
      <c r="V478" s="30" t="s">
        <v>68</v>
      </c>
      <c r="W478" s="30" t="s">
        <v>81</v>
      </c>
      <c r="X478" s="30" t="s">
        <v>402</v>
      </c>
      <c r="Y478" s="41" t="s">
        <v>68</v>
      </c>
      <c r="Z478" s="30" t="s">
        <v>68</v>
      </c>
      <c r="AA478" s="30" t="s">
        <v>68</v>
      </c>
      <c r="AB478" s="41" t="s">
        <v>402</v>
      </c>
      <c r="AC478" s="30" t="s">
        <v>402</v>
      </c>
      <c r="AD478" s="30" t="s">
        <v>402</v>
      </c>
      <c r="AE478" s="41" t="s">
        <v>68</v>
      </c>
      <c r="AF478" s="30" t="s">
        <v>68</v>
      </c>
    </row>
    <row r="479" spans="1:32" ht="25.5" x14ac:dyDescent="0.2">
      <c r="A479" s="37" t="s">
        <v>947</v>
      </c>
      <c r="B479" s="38">
        <v>8142</v>
      </c>
      <c r="C479" s="30">
        <v>3</v>
      </c>
      <c r="D479" s="30" t="s">
        <v>405</v>
      </c>
      <c r="E479" s="30" t="s">
        <v>404</v>
      </c>
      <c r="F479" s="31" t="s">
        <v>536</v>
      </c>
      <c r="G479" s="30" t="s">
        <v>28</v>
      </c>
      <c r="H479" s="30">
        <v>3</v>
      </c>
      <c r="I479" s="31" t="s">
        <v>948</v>
      </c>
      <c r="J479" s="30">
        <v>75010</v>
      </c>
      <c r="K479" s="30" t="s">
        <v>29</v>
      </c>
      <c r="L479" s="31"/>
      <c r="M479" s="31"/>
      <c r="N479" s="31"/>
      <c r="O479" s="31"/>
      <c r="P479" s="31"/>
      <c r="Q479" s="30" t="s">
        <v>1895</v>
      </c>
      <c r="R479" s="30" t="s">
        <v>81</v>
      </c>
      <c r="S479" s="30" t="s">
        <v>81</v>
      </c>
      <c r="T479" s="30" t="s">
        <v>81</v>
      </c>
      <c r="U479" s="30" t="s">
        <v>402</v>
      </c>
      <c r="V479" s="30" t="s">
        <v>68</v>
      </c>
      <c r="W479" s="30" t="s">
        <v>81</v>
      </c>
      <c r="X479" s="30" t="s">
        <v>402</v>
      </c>
      <c r="Y479" s="41" t="s">
        <v>68</v>
      </c>
      <c r="Z479" s="30" t="s">
        <v>68</v>
      </c>
      <c r="AA479" s="30" t="s">
        <v>68</v>
      </c>
      <c r="AB479" s="41" t="s">
        <v>402</v>
      </c>
      <c r="AC479" s="30" t="s">
        <v>402</v>
      </c>
      <c r="AD479" s="30" t="s">
        <v>402</v>
      </c>
      <c r="AE479" s="41" t="s">
        <v>68</v>
      </c>
      <c r="AF479" s="30" t="s">
        <v>68</v>
      </c>
    </row>
    <row r="480" spans="1:32" x14ac:dyDescent="0.2">
      <c r="A480" s="37" t="s">
        <v>1183</v>
      </c>
      <c r="B480" s="38">
        <v>8143</v>
      </c>
      <c r="C480" s="30">
        <v>7</v>
      </c>
      <c r="D480" s="30" t="s">
        <v>409</v>
      </c>
      <c r="E480" s="30" t="s">
        <v>404</v>
      </c>
      <c r="F480" s="31" t="s">
        <v>537</v>
      </c>
      <c r="G480" s="30" t="s">
        <v>28</v>
      </c>
      <c r="H480" s="30">
        <v>1</v>
      </c>
      <c r="I480" s="31" t="s">
        <v>537</v>
      </c>
      <c r="J480" s="30">
        <v>75018</v>
      </c>
      <c r="K480" s="30" t="s">
        <v>29</v>
      </c>
      <c r="L480" s="31"/>
      <c r="M480" s="31"/>
      <c r="N480" s="31"/>
      <c r="O480" s="31"/>
      <c r="P480" s="31"/>
      <c r="Q480" s="30" t="s">
        <v>68</v>
      </c>
      <c r="R480" s="30" t="s">
        <v>68</v>
      </c>
      <c r="S480" s="30" t="s">
        <v>68</v>
      </c>
      <c r="T480" s="30" t="s">
        <v>68</v>
      </c>
      <c r="U480" s="30" t="s">
        <v>68</v>
      </c>
      <c r="V480" s="30" t="s">
        <v>68</v>
      </c>
      <c r="W480" s="30" t="s">
        <v>68</v>
      </c>
      <c r="X480" s="30" t="s">
        <v>68</v>
      </c>
      <c r="Y480" s="41" t="s">
        <v>68</v>
      </c>
      <c r="Z480" s="30" t="s">
        <v>68</v>
      </c>
      <c r="AA480" s="30" t="s">
        <v>68</v>
      </c>
      <c r="AB480" s="41" t="s">
        <v>68</v>
      </c>
      <c r="AC480" s="30" t="s">
        <v>68</v>
      </c>
      <c r="AD480" s="30" t="s">
        <v>68</v>
      </c>
      <c r="AE480" s="41" t="s">
        <v>68</v>
      </c>
      <c r="AF480" s="30" t="s">
        <v>68</v>
      </c>
    </row>
    <row r="481" spans="1:32" ht="25.5" x14ac:dyDescent="0.2">
      <c r="A481" s="37" t="s">
        <v>949</v>
      </c>
      <c r="B481" s="38">
        <v>8144</v>
      </c>
      <c r="C481" s="30">
        <v>3</v>
      </c>
      <c r="D481" s="30" t="s">
        <v>405</v>
      </c>
      <c r="E481" s="30" t="s">
        <v>404</v>
      </c>
      <c r="F481" s="31" t="s">
        <v>538</v>
      </c>
      <c r="G481" s="30" t="s">
        <v>28</v>
      </c>
      <c r="H481" s="30">
        <v>1</v>
      </c>
      <c r="I481" s="31" t="s">
        <v>538</v>
      </c>
      <c r="J481" s="30">
        <v>75010</v>
      </c>
      <c r="K481" s="30" t="s">
        <v>29</v>
      </c>
      <c r="L481" s="31"/>
      <c r="M481" s="31"/>
      <c r="N481" s="31"/>
      <c r="O481" s="31"/>
      <c r="P481" s="31"/>
      <c r="Q481" s="30" t="s">
        <v>1895</v>
      </c>
      <c r="R481" s="30" t="s">
        <v>81</v>
      </c>
      <c r="S481" s="30" t="s">
        <v>81</v>
      </c>
      <c r="T481" s="30" t="s">
        <v>81</v>
      </c>
      <c r="U481" s="30" t="s">
        <v>402</v>
      </c>
      <c r="V481" s="30" t="s">
        <v>68</v>
      </c>
      <c r="W481" s="30" t="s">
        <v>81</v>
      </c>
      <c r="X481" s="30" t="s">
        <v>402</v>
      </c>
      <c r="Y481" s="41" t="s">
        <v>68</v>
      </c>
      <c r="Z481" s="30" t="s">
        <v>68</v>
      </c>
      <c r="AA481" s="30" t="s">
        <v>68</v>
      </c>
      <c r="AB481" s="41" t="s">
        <v>402</v>
      </c>
      <c r="AC481" s="30" t="s">
        <v>402</v>
      </c>
      <c r="AD481" s="30" t="s">
        <v>402</v>
      </c>
      <c r="AE481" s="41" t="s">
        <v>68</v>
      </c>
      <c r="AF481" s="30" t="s">
        <v>68</v>
      </c>
    </row>
    <row r="482" spans="1:32" x14ac:dyDescent="0.2">
      <c r="A482" s="37" t="s">
        <v>1184</v>
      </c>
      <c r="B482" s="38">
        <v>8145</v>
      </c>
      <c r="C482" s="30">
        <v>7</v>
      </c>
      <c r="D482" s="30" t="s">
        <v>409</v>
      </c>
      <c r="E482" s="30" t="s">
        <v>404</v>
      </c>
      <c r="F482" s="31" t="s">
        <v>539</v>
      </c>
      <c r="G482" s="30" t="s">
        <v>28</v>
      </c>
      <c r="H482" s="30">
        <v>1</v>
      </c>
      <c r="I482" s="31" t="s">
        <v>539</v>
      </c>
      <c r="J482" s="30">
        <v>75018</v>
      </c>
      <c r="K482" s="30" t="s">
        <v>29</v>
      </c>
      <c r="L482" s="31"/>
      <c r="M482" s="31"/>
      <c r="N482" s="31"/>
      <c r="O482" s="31"/>
      <c r="P482" s="31"/>
      <c r="Q482" s="30" t="s">
        <v>68</v>
      </c>
      <c r="R482" s="30" t="s">
        <v>68</v>
      </c>
      <c r="S482" s="30" t="s">
        <v>68</v>
      </c>
      <c r="T482" s="30" t="s">
        <v>68</v>
      </c>
      <c r="U482" s="30" t="s">
        <v>68</v>
      </c>
      <c r="V482" s="30" t="s">
        <v>68</v>
      </c>
      <c r="W482" s="30" t="s">
        <v>68</v>
      </c>
      <c r="X482" s="30" t="s">
        <v>68</v>
      </c>
      <c r="Y482" s="41" t="s">
        <v>68</v>
      </c>
      <c r="Z482" s="30" t="s">
        <v>68</v>
      </c>
      <c r="AA482" s="30" t="s">
        <v>68</v>
      </c>
      <c r="AB482" s="41" t="s">
        <v>68</v>
      </c>
      <c r="AC482" s="30" t="s">
        <v>68</v>
      </c>
      <c r="AD482" s="30" t="s">
        <v>68</v>
      </c>
      <c r="AE482" s="41" t="s">
        <v>68</v>
      </c>
      <c r="AF482" s="30" t="s">
        <v>68</v>
      </c>
    </row>
    <row r="483" spans="1:32" x14ac:dyDescent="0.2">
      <c r="A483" s="37" t="s">
        <v>1341</v>
      </c>
      <c r="B483" s="38">
        <v>8146</v>
      </c>
      <c r="C483" s="30">
        <v>8</v>
      </c>
      <c r="D483" s="30" t="s">
        <v>403</v>
      </c>
      <c r="E483" s="30" t="s">
        <v>404</v>
      </c>
      <c r="F483" s="31" t="s">
        <v>540</v>
      </c>
      <c r="G483" s="30" t="s">
        <v>28</v>
      </c>
      <c r="H483" s="30">
        <v>1</v>
      </c>
      <c r="I483" s="31" t="s">
        <v>540</v>
      </c>
      <c r="J483" s="30">
        <v>75020</v>
      </c>
      <c r="K483" s="30" t="s">
        <v>29</v>
      </c>
      <c r="L483" s="31"/>
      <c r="M483" s="31"/>
      <c r="N483" s="31"/>
      <c r="O483" s="31"/>
      <c r="P483" s="31"/>
      <c r="Q483" s="30" t="s">
        <v>68</v>
      </c>
      <c r="R483" s="30" t="s">
        <v>68</v>
      </c>
      <c r="S483" s="30" t="s">
        <v>68</v>
      </c>
      <c r="T483" s="30" t="s">
        <v>68</v>
      </c>
      <c r="U483" s="30" t="s">
        <v>68</v>
      </c>
      <c r="V483" s="30" t="s">
        <v>68</v>
      </c>
      <c r="W483" s="30" t="s">
        <v>68</v>
      </c>
      <c r="X483" s="30" t="s">
        <v>68</v>
      </c>
      <c r="Y483" s="41" t="s">
        <v>68</v>
      </c>
      <c r="Z483" s="30" t="s">
        <v>68</v>
      </c>
      <c r="AA483" s="30" t="s">
        <v>68</v>
      </c>
      <c r="AB483" s="41" t="s">
        <v>68</v>
      </c>
      <c r="AC483" s="30" t="s">
        <v>68</v>
      </c>
      <c r="AD483" s="30" t="s">
        <v>68</v>
      </c>
      <c r="AE483" s="41" t="s">
        <v>68</v>
      </c>
      <c r="AF483" s="30" t="s">
        <v>68</v>
      </c>
    </row>
    <row r="484" spans="1:32" x14ac:dyDescent="0.2">
      <c r="A484" s="37" t="s">
        <v>950</v>
      </c>
      <c r="B484" s="38">
        <v>8147</v>
      </c>
      <c r="C484" s="30">
        <v>3</v>
      </c>
      <c r="D484" s="30" t="s">
        <v>405</v>
      </c>
      <c r="E484" s="30" t="s">
        <v>404</v>
      </c>
      <c r="F484" s="31" t="s">
        <v>541</v>
      </c>
      <c r="G484" s="30" t="s">
        <v>28</v>
      </c>
      <c r="H484" s="30">
        <v>1</v>
      </c>
      <c r="I484" s="31" t="s">
        <v>951</v>
      </c>
      <c r="J484" s="30">
        <v>75010</v>
      </c>
      <c r="K484" s="30" t="s">
        <v>29</v>
      </c>
      <c r="L484" s="31"/>
      <c r="M484" s="31"/>
      <c r="N484" s="31"/>
      <c r="O484" s="31"/>
      <c r="P484" s="31"/>
      <c r="Q484" s="30" t="s">
        <v>68</v>
      </c>
      <c r="R484" s="30" t="s">
        <v>68</v>
      </c>
      <c r="S484" s="30" t="s">
        <v>68</v>
      </c>
      <c r="T484" s="30" t="s">
        <v>68</v>
      </c>
      <c r="U484" s="30" t="s">
        <v>68</v>
      </c>
      <c r="V484" s="30" t="s">
        <v>68</v>
      </c>
      <c r="W484" s="30" t="s">
        <v>68</v>
      </c>
      <c r="X484" s="30" t="s">
        <v>68</v>
      </c>
      <c r="Y484" s="41" t="s">
        <v>68</v>
      </c>
      <c r="Z484" s="30" t="s">
        <v>68</v>
      </c>
      <c r="AA484" s="30" t="s">
        <v>68</v>
      </c>
      <c r="AB484" s="41" t="s">
        <v>68</v>
      </c>
      <c r="AC484" s="30" t="s">
        <v>68</v>
      </c>
      <c r="AD484" s="30" t="s">
        <v>68</v>
      </c>
      <c r="AE484" s="41" t="s">
        <v>68</v>
      </c>
      <c r="AF484" s="30" t="s">
        <v>68</v>
      </c>
    </row>
    <row r="485" spans="1:32" x14ac:dyDescent="0.2">
      <c r="A485" s="37" t="s">
        <v>1185</v>
      </c>
      <c r="B485" s="38">
        <v>8148</v>
      </c>
      <c r="C485" s="30">
        <v>7</v>
      </c>
      <c r="D485" s="30" t="s">
        <v>409</v>
      </c>
      <c r="E485" s="30" t="s">
        <v>404</v>
      </c>
      <c r="F485" s="31" t="s">
        <v>542</v>
      </c>
      <c r="G485" s="30" t="s">
        <v>28</v>
      </c>
      <c r="H485" s="30">
        <v>1</v>
      </c>
      <c r="I485" s="31" t="s">
        <v>1186</v>
      </c>
      <c r="J485" s="30">
        <v>75018</v>
      </c>
      <c r="K485" s="30" t="s">
        <v>29</v>
      </c>
      <c r="L485" s="31"/>
      <c r="M485" s="31"/>
      <c r="N485" s="31"/>
      <c r="O485" s="31"/>
      <c r="P485" s="31"/>
      <c r="Q485" s="30" t="s">
        <v>68</v>
      </c>
      <c r="R485" s="30" t="s">
        <v>68</v>
      </c>
      <c r="S485" s="30" t="s">
        <v>68</v>
      </c>
      <c r="T485" s="30" t="s">
        <v>68</v>
      </c>
      <c r="U485" s="30" t="s">
        <v>68</v>
      </c>
      <c r="V485" s="30" t="s">
        <v>68</v>
      </c>
      <c r="W485" s="30" t="s">
        <v>68</v>
      </c>
      <c r="X485" s="30" t="s">
        <v>68</v>
      </c>
      <c r="Y485" s="41" t="s">
        <v>68</v>
      </c>
      <c r="Z485" s="30" t="s">
        <v>68</v>
      </c>
      <c r="AA485" s="30" t="s">
        <v>68</v>
      </c>
      <c r="AB485" s="41" t="s">
        <v>68</v>
      </c>
      <c r="AC485" s="30" t="s">
        <v>68</v>
      </c>
      <c r="AD485" s="30" t="s">
        <v>68</v>
      </c>
      <c r="AE485" s="41" t="s">
        <v>68</v>
      </c>
      <c r="AF485" s="30" t="s">
        <v>68</v>
      </c>
    </row>
    <row r="486" spans="1:32" x14ac:dyDescent="0.2">
      <c r="A486" s="37" t="s">
        <v>1187</v>
      </c>
      <c r="B486" s="38">
        <v>8149</v>
      </c>
      <c r="C486" s="30">
        <v>7</v>
      </c>
      <c r="D486" s="30" t="s">
        <v>409</v>
      </c>
      <c r="E486" s="30" t="s">
        <v>404</v>
      </c>
      <c r="F486" s="31" t="s">
        <v>543</v>
      </c>
      <c r="G486" s="30" t="s">
        <v>28</v>
      </c>
      <c r="H486" s="30">
        <v>1</v>
      </c>
      <c r="I486" s="31" t="s">
        <v>1188</v>
      </c>
      <c r="J486" s="30">
        <v>75018</v>
      </c>
      <c r="K486" s="30" t="s">
        <v>29</v>
      </c>
      <c r="L486" s="31"/>
      <c r="M486" s="31"/>
      <c r="N486" s="31"/>
      <c r="O486" s="31"/>
      <c r="P486" s="31"/>
      <c r="Q486" s="30" t="s">
        <v>68</v>
      </c>
      <c r="R486" s="30" t="s">
        <v>68</v>
      </c>
      <c r="S486" s="30" t="s">
        <v>68</v>
      </c>
      <c r="T486" s="30" t="s">
        <v>68</v>
      </c>
      <c r="U486" s="30" t="s">
        <v>68</v>
      </c>
      <c r="V486" s="30" t="s">
        <v>68</v>
      </c>
      <c r="W486" s="30" t="s">
        <v>68</v>
      </c>
      <c r="X486" s="30" t="s">
        <v>402</v>
      </c>
      <c r="Y486" s="41" t="s">
        <v>68</v>
      </c>
      <c r="Z486" s="30" t="s">
        <v>68</v>
      </c>
      <c r="AA486" s="30" t="s">
        <v>68</v>
      </c>
      <c r="AB486" s="41" t="s">
        <v>1900</v>
      </c>
      <c r="AC486" s="30" t="s">
        <v>402</v>
      </c>
      <c r="AD486" s="30" t="s">
        <v>1900</v>
      </c>
      <c r="AE486" s="41" t="s">
        <v>402</v>
      </c>
      <c r="AF486" s="30" t="s">
        <v>1900</v>
      </c>
    </row>
    <row r="487" spans="1:32" x14ac:dyDescent="0.2">
      <c r="A487" s="37" t="s">
        <v>743</v>
      </c>
      <c r="B487" s="38">
        <v>8150</v>
      </c>
      <c r="C487" s="30">
        <v>1</v>
      </c>
      <c r="D487" s="30" t="s">
        <v>406</v>
      </c>
      <c r="E487" s="30" t="s">
        <v>407</v>
      </c>
      <c r="F487" s="31" t="s">
        <v>544</v>
      </c>
      <c r="G487" s="30" t="s">
        <v>28</v>
      </c>
      <c r="H487" s="30">
        <v>1</v>
      </c>
      <c r="I487" s="31" t="s">
        <v>744</v>
      </c>
      <c r="J487" s="30">
        <v>75002</v>
      </c>
      <c r="K487" s="30" t="s">
        <v>29</v>
      </c>
      <c r="L487" s="31"/>
      <c r="M487" s="31"/>
      <c r="N487" s="31"/>
      <c r="O487" s="31"/>
      <c r="P487" s="31"/>
      <c r="Q487" s="30" t="s">
        <v>68</v>
      </c>
      <c r="R487" s="30" t="s">
        <v>68</v>
      </c>
      <c r="S487" s="30" t="s">
        <v>68</v>
      </c>
      <c r="T487" s="30" t="s">
        <v>68</v>
      </c>
      <c r="U487" s="30" t="s">
        <v>68</v>
      </c>
      <c r="V487" s="30" t="s">
        <v>68</v>
      </c>
      <c r="W487" s="30" t="s">
        <v>68</v>
      </c>
      <c r="X487" s="30" t="s">
        <v>68</v>
      </c>
      <c r="Y487" s="41" t="s">
        <v>68</v>
      </c>
      <c r="Z487" s="30" t="s">
        <v>68</v>
      </c>
      <c r="AA487" s="30" t="s">
        <v>68</v>
      </c>
      <c r="AB487" s="41" t="s">
        <v>68</v>
      </c>
      <c r="AC487" s="30" t="s">
        <v>68</v>
      </c>
      <c r="AD487" s="30" t="s">
        <v>68</v>
      </c>
      <c r="AE487" s="41" t="s">
        <v>68</v>
      </c>
      <c r="AF487" s="30" t="s">
        <v>68</v>
      </c>
    </row>
    <row r="488" spans="1:32" x14ac:dyDescent="0.2">
      <c r="A488" s="37" t="s">
        <v>1342</v>
      </c>
      <c r="B488" s="38">
        <v>8152</v>
      </c>
      <c r="C488" s="30">
        <v>8</v>
      </c>
      <c r="D488" s="30" t="s">
        <v>403</v>
      </c>
      <c r="E488" s="30" t="s">
        <v>404</v>
      </c>
      <c r="F488" s="31" t="s">
        <v>545</v>
      </c>
      <c r="G488" s="30" t="s">
        <v>28</v>
      </c>
      <c r="H488" s="30">
        <v>2</v>
      </c>
      <c r="I488" s="31" t="s">
        <v>545</v>
      </c>
      <c r="J488" s="30">
        <v>75020</v>
      </c>
      <c r="K488" s="30" t="s">
        <v>29</v>
      </c>
      <c r="L488" s="31"/>
      <c r="M488" s="31"/>
      <c r="N488" s="31"/>
      <c r="O488" s="31"/>
      <c r="P488" s="31"/>
      <c r="Q488" s="30" t="s">
        <v>68</v>
      </c>
      <c r="R488" s="30" t="s">
        <v>68</v>
      </c>
      <c r="S488" s="30" t="s">
        <v>68</v>
      </c>
      <c r="T488" s="30" t="s">
        <v>68</v>
      </c>
      <c r="U488" s="30" t="s">
        <v>68</v>
      </c>
      <c r="V488" s="30" t="s">
        <v>68</v>
      </c>
      <c r="W488" s="30" t="s">
        <v>68</v>
      </c>
      <c r="X488" s="30" t="s">
        <v>68</v>
      </c>
      <c r="Y488" s="41" t="s">
        <v>68</v>
      </c>
      <c r="Z488" s="30" t="s">
        <v>68</v>
      </c>
      <c r="AA488" s="30" t="s">
        <v>68</v>
      </c>
      <c r="AB488" s="41" t="s">
        <v>68</v>
      </c>
      <c r="AC488" s="30" t="s">
        <v>68</v>
      </c>
      <c r="AD488" s="30" t="s">
        <v>68</v>
      </c>
      <c r="AE488" s="41" t="s">
        <v>68</v>
      </c>
      <c r="AF488" s="30" t="s">
        <v>68</v>
      </c>
    </row>
    <row r="489" spans="1:32" x14ac:dyDescent="0.2">
      <c r="A489" s="37" t="s">
        <v>1343</v>
      </c>
      <c r="B489" s="38">
        <v>8152</v>
      </c>
      <c r="C489" s="30">
        <v>8</v>
      </c>
      <c r="D489" s="30" t="s">
        <v>403</v>
      </c>
      <c r="E489" s="30" t="s">
        <v>404</v>
      </c>
      <c r="F489" s="31" t="s">
        <v>545</v>
      </c>
      <c r="G489" s="30" t="s">
        <v>28</v>
      </c>
      <c r="H489" s="30">
        <v>3</v>
      </c>
      <c r="I489" s="31" t="s">
        <v>545</v>
      </c>
      <c r="J489" s="30">
        <v>75020</v>
      </c>
      <c r="K489" s="30" t="s">
        <v>29</v>
      </c>
      <c r="L489" s="31"/>
      <c r="M489" s="31"/>
      <c r="N489" s="31"/>
      <c r="O489" s="31"/>
      <c r="P489" s="31"/>
      <c r="Q489" s="30" t="s">
        <v>68</v>
      </c>
      <c r="R489" s="30" t="s">
        <v>68</v>
      </c>
      <c r="S489" s="30" t="s">
        <v>68</v>
      </c>
      <c r="T489" s="30" t="s">
        <v>68</v>
      </c>
      <c r="U489" s="30" t="s">
        <v>68</v>
      </c>
      <c r="V489" s="30" t="s">
        <v>68</v>
      </c>
      <c r="W489" s="30" t="s">
        <v>68</v>
      </c>
      <c r="X489" s="30" t="s">
        <v>68</v>
      </c>
      <c r="Y489" s="41" t="s">
        <v>68</v>
      </c>
      <c r="Z489" s="30" t="s">
        <v>68</v>
      </c>
      <c r="AA489" s="30" t="s">
        <v>68</v>
      </c>
      <c r="AB489" s="41" t="s">
        <v>68</v>
      </c>
      <c r="AC489" s="30" t="s">
        <v>68</v>
      </c>
      <c r="AD489" s="30" t="s">
        <v>68</v>
      </c>
      <c r="AE489" s="41" t="s">
        <v>68</v>
      </c>
      <c r="AF489" s="30" t="s">
        <v>68</v>
      </c>
    </row>
    <row r="490" spans="1:32" x14ac:dyDescent="0.2">
      <c r="A490" s="37" t="s">
        <v>1344</v>
      </c>
      <c r="B490" s="38">
        <v>8152</v>
      </c>
      <c r="C490" s="30">
        <v>8</v>
      </c>
      <c r="D490" s="30" t="s">
        <v>403</v>
      </c>
      <c r="E490" s="30" t="s">
        <v>404</v>
      </c>
      <c r="F490" s="31" t="s">
        <v>545</v>
      </c>
      <c r="G490" s="30" t="s">
        <v>28</v>
      </c>
      <c r="H490" s="30">
        <v>4</v>
      </c>
      <c r="I490" s="31" t="s">
        <v>545</v>
      </c>
      <c r="J490" s="30">
        <v>75020</v>
      </c>
      <c r="K490" s="30" t="s">
        <v>29</v>
      </c>
      <c r="L490" s="31"/>
      <c r="M490" s="31"/>
      <c r="N490" s="31"/>
      <c r="O490" s="31"/>
      <c r="P490" s="31"/>
      <c r="Q490" s="30" t="s">
        <v>68</v>
      </c>
      <c r="R490" s="30" t="s">
        <v>68</v>
      </c>
      <c r="S490" s="30" t="s">
        <v>68</v>
      </c>
      <c r="T490" s="30" t="s">
        <v>68</v>
      </c>
      <c r="U490" s="30" t="s">
        <v>68</v>
      </c>
      <c r="V490" s="30" t="s">
        <v>68</v>
      </c>
      <c r="W490" s="30" t="s">
        <v>68</v>
      </c>
      <c r="X490" s="30" t="s">
        <v>68</v>
      </c>
      <c r="Y490" s="41" t="s">
        <v>68</v>
      </c>
      <c r="Z490" s="30" t="s">
        <v>68</v>
      </c>
      <c r="AA490" s="30" t="s">
        <v>68</v>
      </c>
      <c r="AB490" s="41" t="s">
        <v>68</v>
      </c>
      <c r="AC490" s="30" t="s">
        <v>68</v>
      </c>
      <c r="AD490" s="30" t="s">
        <v>68</v>
      </c>
      <c r="AE490" s="41" t="s">
        <v>68</v>
      </c>
      <c r="AF490" s="30" t="s">
        <v>68</v>
      </c>
    </row>
    <row r="491" spans="1:32" x14ac:dyDescent="0.2">
      <c r="A491" s="37" t="s">
        <v>1345</v>
      </c>
      <c r="B491" s="38">
        <v>8152</v>
      </c>
      <c r="C491" s="30">
        <v>8</v>
      </c>
      <c r="D491" s="30" t="s">
        <v>403</v>
      </c>
      <c r="E491" s="30" t="s">
        <v>404</v>
      </c>
      <c r="F491" s="31" t="s">
        <v>545</v>
      </c>
      <c r="G491" s="30" t="s">
        <v>28</v>
      </c>
      <c r="H491" s="30">
        <v>5</v>
      </c>
      <c r="I491" s="31" t="s">
        <v>545</v>
      </c>
      <c r="J491" s="30">
        <v>75020</v>
      </c>
      <c r="K491" s="30" t="s">
        <v>29</v>
      </c>
      <c r="L491" s="31"/>
      <c r="M491" s="31"/>
      <c r="N491" s="31"/>
      <c r="O491" s="31"/>
      <c r="P491" s="31"/>
      <c r="Q491" s="30" t="s">
        <v>68</v>
      </c>
      <c r="R491" s="30" t="s">
        <v>68</v>
      </c>
      <c r="S491" s="30" t="s">
        <v>68</v>
      </c>
      <c r="T491" s="30" t="s">
        <v>68</v>
      </c>
      <c r="U491" s="30" t="s">
        <v>68</v>
      </c>
      <c r="V491" s="30" t="s">
        <v>68</v>
      </c>
      <c r="W491" s="30" t="s">
        <v>68</v>
      </c>
      <c r="X491" s="30" t="s">
        <v>68</v>
      </c>
      <c r="Y491" s="41" t="s">
        <v>68</v>
      </c>
      <c r="Z491" s="30" t="s">
        <v>68</v>
      </c>
      <c r="AA491" s="30" t="s">
        <v>68</v>
      </c>
      <c r="AB491" s="41" t="s">
        <v>68</v>
      </c>
      <c r="AC491" s="30" t="s">
        <v>68</v>
      </c>
      <c r="AD491" s="30" t="s">
        <v>68</v>
      </c>
      <c r="AE491" s="41" t="s">
        <v>68</v>
      </c>
      <c r="AF491" s="30" t="s">
        <v>68</v>
      </c>
    </row>
    <row r="492" spans="1:32" x14ac:dyDescent="0.2">
      <c r="A492" s="37" t="s">
        <v>1346</v>
      </c>
      <c r="B492" s="38">
        <v>8153</v>
      </c>
      <c r="C492" s="30">
        <v>8</v>
      </c>
      <c r="D492" s="30" t="s">
        <v>403</v>
      </c>
      <c r="E492" s="30" t="s">
        <v>404</v>
      </c>
      <c r="F492" s="31" t="s">
        <v>546</v>
      </c>
      <c r="G492" s="30" t="s">
        <v>28</v>
      </c>
      <c r="H492" s="30">
        <v>1</v>
      </c>
      <c r="I492" s="31" t="s">
        <v>546</v>
      </c>
      <c r="J492" s="30">
        <v>75020</v>
      </c>
      <c r="K492" s="30" t="s">
        <v>29</v>
      </c>
      <c r="L492" s="31"/>
      <c r="M492" s="31"/>
      <c r="N492" s="31"/>
      <c r="O492" s="31"/>
      <c r="P492" s="31"/>
      <c r="Q492" s="30" t="s">
        <v>68</v>
      </c>
      <c r="R492" s="30" t="s">
        <v>84</v>
      </c>
      <c r="S492" s="30" t="s">
        <v>81</v>
      </c>
      <c r="T492" s="30" t="s">
        <v>81</v>
      </c>
      <c r="U492" s="30" t="s">
        <v>68</v>
      </c>
      <c r="V492" s="30" t="s">
        <v>68</v>
      </c>
      <c r="W492" s="30" t="s">
        <v>68</v>
      </c>
      <c r="X492" s="30" t="s">
        <v>1900</v>
      </c>
      <c r="Y492" s="41" t="s">
        <v>68</v>
      </c>
      <c r="Z492" s="30" t="s">
        <v>68</v>
      </c>
      <c r="AA492" s="30" t="s">
        <v>1886</v>
      </c>
      <c r="AB492" s="41" t="s">
        <v>68</v>
      </c>
      <c r="AC492" s="30" t="s">
        <v>68</v>
      </c>
      <c r="AD492" s="30" t="s">
        <v>68</v>
      </c>
      <c r="AE492" s="41" t="s">
        <v>68</v>
      </c>
      <c r="AF492" s="30" t="s">
        <v>68</v>
      </c>
    </row>
    <row r="493" spans="1:32" x14ac:dyDescent="0.2">
      <c r="A493" s="37" t="s">
        <v>952</v>
      </c>
      <c r="B493" s="38">
        <v>8154</v>
      </c>
      <c r="C493" s="30">
        <v>3</v>
      </c>
      <c r="D493" s="30" t="s">
        <v>405</v>
      </c>
      <c r="E493" s="30" t="s">
        <v>404</v>
      </c>
      <c r="F493" s="31" t="s">
        <v>547</v>
      </c>
      <c r="G493" s="30" t="s">
        <v>28</v>
      </c>
      <c r="H493" s="30">
        <v>1</v>
      </c>
      <c r="I493" s="31" t="s">
        <v>547</v>
      </c>
      <c r="J493" s="30">
        <v>75011</v>
      </c>
      <c r="K493" s="30" t="s">
        <v>29</v>
      </c>
      <c r="L493" s="31"/>
      <c r="M493" s="31"/>
      <c r="N493" s="31"/>
      <c r="O493" s="31"/>
      <c r="P493" s="31"/>
      <c r="Q493" s="30" t="s">
        <v>68</v>
      </c>
      <c r="R493" s="30" t="s">
        <v>68</v>
      </c>
      <c r="S493" s="30" t="s">
        <v>68</v>
      </c>
      <c r="T493" s="30" t="s">
        <v>68</v>
      </c>
      <c r="U493" s="30" t="s">
        <v>68</v>
      </c>
      <c r="V493" s="30" t="s">
        <v>68</v>
      </c>
      <c r="W493" s="30" t="s">
        <v>68</v>
      </c>
      <c r="X493" s="30" t="s">
        <v>68</v>
      </c>
      <c r="Y493" s="41" t="s">
        <v>68</v>
      </c>
      <c r="Z493" s="30" t="s">
        <v>68</v>
      </c>
      <c r="AA493" s="30" t="s">
        <v>68</v>
      </c>
      <c r="AB493" s="41" t="s">
        <v>68</v>
      </c>
      <c r="AC493" s="30" t="s">
        <v>68</v>
      </c>
      <c r="AD493" s="30" t="s">
        <v>68</v>
      </c>
      <c r="AE493" s="41" t="s">
        <v>68</v>
      </c>
      <c r="AF493" s="30" t="s">
        <v>68</v>
      </c>
    </row>
    <row r="494" spans="1:32" x14ac:dyDescent="0.2">
      <c r="A494" s="37" t="s">
        <v>827</v>
      </c>
      <c r="B494" s="38">
        <v>8156</v>
      </c>
      <c r="C494" s="30">
        <v>2</v>
      </c>
      <c r="D494" s="30" t="s">
        <v>411</v>
      </c>
      <c r="E494" s="30" t="s">
        <v>404</v>
      </c>
      <c r="F494" s="31" t="s">
        <v>548</v>
      </c>
      <c r="G494" s="30" t="s">
        <v>28</v>
      </c>
      <c r="H494" s="30">
        <v>1</v>
      </c>
      <c r="I494" s="31" t="s">
        <v>828</v>
      </c>
      <c r="J494" s="30">
        <v>75019</v>
      </c>
      <c r="K494" s="30" t="s">
        <v>29</v>
      </c>
      <c r="L494" s="31"/>
      <c r="M494" s="31"/>
      <c r="N494" s="31"/>
      <c r="O494" s="31"/>
      <c r="P494" s="31"/>
      <c r="Q494" s="30" t="s">
        <v>68</v>
      </c>
      <c r="R494" s="30" t="s">
        <v>68</v>
      </c>
      <c r="S494" s="30" t="s">
        <v>68</v>
      </c>
      <c r="T494" s="30" t="s">
        <v>68</v>
      </c>
      <c r="U494" s="30" t="s">
        <v>68</v>
      </c>
      <c r="V494" s="30" t="s">
        <v>68</v>
      </c>
      <c r="W494" s="30" t="s">
        <v>68</v>
      </c>
      <c r="X494" s="30" t="s">
        <v>68</v>
      </c>
      <c r="Y494" s="41" t="s">
        <v>68</v>
      </c>
      <c r="Z494" s="30" t="s">
        <v>68</v>
      </c>
      <c r="AA494" s="30" t="s">
        <v>68</v>
      </c>
      <c r="AB494" s="41" t="s">
        <v>68</v>
      </c>
      <c r="AC494" s="30" t="s">
        <v>68</v>
      </c>
      <c r="AD494" s="30" t="s">
        <v>68</v>
      </c>
      <c r="AE494" s="41" t="s">
        <v>68</v>
      </c>
      <c r="AF494" s="30" t="s">
        <v>68</v>
      </c>
    </row>
    <row r="495" spans="1:32" x14ac:dyDescent="0.2">
      <c r="A495" s="37" t="s">
        <v>829</v>
      </c>
      <c r="B495" s="38">
        <v>8156</v>
      </c>
      <c r="C495" s="30">
        <v>2</v>
      </c>
      <c r="D495" s="30" t="s">
        <v>411</v>
      </c>
      <c r="E495" s="30" t="s">
        <v>404</v>
      </c>
      <c r="F495" s="31" t="s">
        <v>548</v>
      </c>
      <c r="G495" s="30" t="s">
        <v>28</v>
      </c>
      <c r="H495" s="30">
        <v>2</v>
      </c>
      <c r="I495" s="31" t="s">
        <v>828</v>
      </c>
      <c r="J495" s="30">
        <v>75019</v>
      </c>
      <c r="K495" s="30" t="s">
        <v>29</v>
      </c>
      <c r="L495" s="31"/>
      <c r="M495" s="31"/>
      <c r="N495" s="31"/>
      <c r="O495" s="31"/>
      <c r="P495" s="31"/>
      <c r="Q495" s="30" t="s">
        <v>68</v>
      </c>
      <c r="R495" s="30" t="s">
        <v>68</v>
      </c>
      <c r="S495" s="30" t="s">
        <v>68</v>
      </c>
      <c r="T495" s="30" t="s">
        <v>68</v>
      </c>
      <c r="U495" s="30" t="s">
        <v>68</v>
      </c>
      <c r="V495" s="30" t="s">
        <v>68</v>
      </c>
      <c r="W495" s="30" t="s">
        <v>68</v>
      </c>
      <c r="X495" s="30" t="s">
        <v>68</v>
      </c>
      <c r="Y495" s="41" t="s">
        <v>68</v>
      </c>
      <c r="Z495" s="30" t="s">
        <v>68</v>
      </c>
      <c r="AA495" s="30" t="s">
        <v>68</v>
      </c>
      <c r="AB495" s="41" t="s">
        <v>68</v>
      </c>
      <c r="AC495" s="30" t="s">
        <v>68</v>
      </c>
      <c r="AD495" s="30" t="s">
        <v>68</v>
      </c>
      <c r="AE495" s="41" t="s">
        <v>68</v>
      </c>
      <c r="AF495" s="30" t="s">
        <v>68</v>
      </c>
    </row>
    <row r="496" spans="1:32" x14ac:dyDescent="0.2">
      <c r="A496" s="37" t="s">
        <v>830</v>
      </c>
      <c r="B496" s="38">
        <v>8156</v>
      </c>
      <c r="C496" s="30">
        <v>2</v>
      </c>
      <c r="D496" s="30" t="s">
        <v>411</v>
      </c>
      <c r="E496" s="30" t="s">
        <v>404</v>
      </c>
      <c r="F496" s="31" t="s">
        <v>548</v>
      </c>
      <c r="G496" s="30" t="s">
        <v>28</v>
      </c>
      <c r="H496" s="30">
        <v>3</v>
      </c>
      <c r="I496" s="31" t="s">
        <v>828</v>
      </c>
      <c r="J496" s="30">
        <v>75019</v>
      </c>
      <c r="K496" s="30" t="s">
        <v>29</v>
      </c>
      <c r="L496" s="31"/>
      <c r="M496" s="31"/>
      <c r="N496" s="31"/>
      <c r="O496" s="31"/>
      <c r="P496" s="31"/>
      <c r="Q496" s="30" t="s">
        <v>68</v>
      </c>
      <c r="R496" s="30" t="s">
        <v>68</v>
      </c>
      <c r="S496" s="30" t="s">
        <v>68</v>
      </c>
      <c r="T496" s="30" t="s">
        <v>68</v>
      </c>
      <c r="U496" s="30" t="s">
        <v>68</v>
      </c>
      <c r="V496" s="30" t="s">
        <v>68</v>
      </c>
      <c r="W496" s="30" t="s">
        <v>68</v>
      </c>
      <c r="X496" s="30" t="s">
        <v>68</v>
      </c>
      <c r="Y496" s="41" t="s">
        <v>68</v>
      </c>
      <c r="Z496" s="30" t="s">
        <v>68</v>
      </c>
      <c r="AA496" s="30" t="s">
        <v>68</v>
      </c>
      <c r="AB496" s="41" t="s">
        <v>68</v>
      </c>
      <c r="AC496" s="30" t="s">
        <v>68</v>
      </c>
      <c r="AD496" s="30" t="s">
        <v>68</v>
      </c>
      <c r="AE496" s="41" t="s">
        <v>68</v>
      </c>
      <c r="AF496" s="30" t="s">
        <v>68</v>
      </c>
    </row>
    <row r="497" spans="1:32" x14ac:dyDescent="0.2">
      <c r="A497" s="37" t="s">
        <v>1189</v>
      </c>
      <c r="B497" s="38">
        <v>8158</v>
      </c>
      <c r="C497" s="30">
        <v>7</v>
      </c>
      <c r="D497" s="30" t="s">
        <v>409</v>
      </c>
      <c r="E497" s="30" t="s">
        <v>404</v>
      </c>
      <c r="F497" s="31" t="s">
        <v>549</v>
      </c>
      <c r="G497" s="30" t="s">
        <v>28</v>
      </c>
      <c r="H497" s="30">
        <v>1</v>
      </c>
      <c r="I497" s="31" t="s">
        <v>1190</v>
      </c>
      <c r="J497" s="30">
        <v>75018</v>
      </c>
      <c r="K497" s="30" t="s">
        <v>29</v>
      </c>
      <c r="L497" s="31"/>
      <c r="M497" s="31"/>
      <c r="N497" s="31"/>
      <c r="O497" s="31"/>
      <c r="P497" s="31"/>
      <c r="Q497" s="30" t="s">
        <v>68</v>
      </c>
      <c r="R497" s="30" t="s">
        <v>68</v>
      </c>
      <c r="S497" s="30" t="s">
        <v>68</v>
      </c>
      <c r="T497" s="30" t="s">
        <v>68</v>
      </c>
      <c r="U497" s="30" t="s">
        <v>68</v>
      </c>
      <c r="V497" s="30" t="s">
        <v>68</v>
      </c>
      <c r="W497" s="30" t="s">
        <v>68</v>
      </c>
      <c r="X497" s="30" t="s">
        <v>68</v>
      </c>
      <c r="Y497" s="41" t="s">
        <v>68</v>
      </c>
      <c r="Z497" s="30" t="s">
        <v>68</v>
      </c>
      <c r="AA497" s="30" t="s">
        <v>68</v>
      </c>
      <c r="AB497" s="41" t="s">
        <v>68</v>
      </c>
      <c r="AC497" s="30" t="s">
        <v>68</v>
      </c>
      <c r="AD497" s="30" t="s">
        <v>68</v>
      </c>
      <c r="AE497" s="41" t="s">
        <v>68</v>
      </c>
      <c r="AF497" s="30" t="s">
        <v>68</v>
      </c>
    </row>
    <row r="498" spans="1:32" x14ac:dyDescent="0.2">
      <c r="A498" s="37" t="s">
        <v>1191</v>
      </c>
      <c r="B498" s="38">
        <v>8158</v>
      </c>
      <c r="C498" s="30">
        <v>7</v>
      </c>
      <c r="D498" s="30" t="s">
        <v>409</v>
      </c>
      <c r="E498" s="30" t="s">
        <v>404</v>
      </c>
      <c r="F498" s="31" t="s">
        <v>549</v>
      </c>
      <c r="G498" s="30" t="s">
        <v>28</v>
      </c>
      <c r="H498" s="30">
        <v>2</v>
      </c>
      <c r="I498" s="31" t="s">
        <v>1190</v>
      </c>
      <c r="J498" s="30">
        <v>75018</v>
      </c>
      <c r="K498" s="30" t="s">
        <v>29</v>
      </c>
      <c r="L498" s="31"/>
      <c r="M498" s="31"/>
      <c r="N498" s="31"/>
      <c r="O498" s="31"/>
      <c r="P498" s="31"/>
      <c r="Q498" s="30" t="s">
        <v>68</v>
      </c>
      <c r="R498" s="30" t="s">
        <v>68</v>
      </c>
      <c r="S498" s="30" t="s">
        <v>68</v>
      </c>
      <c r="T498" s="30" t="s">
        <v>68</v>
      </c>
      <c r="U498" s="30" t="s">
        <v>68</v>
      </c>
      <c r="V498" s="30" t="s">
        <v>68</v>
      </c>
      <c r="W498" s="30" t="s">
        <v>68</v>
      </c>
      <c r="X498" s="30" t="s">
        <v>68</v>
      </c>
      <c r="Y498" s="41" t="s">
        <v>68</v>
      </c>
      <c r="Z498" s="30" t="s">
        <v>68</v>
      </c>
      <c r="AA498" s="30" t="s">
        <v>68</v>
      </c>
      <c r="AB498" s="41" t="s">
        <v>68</v>
      </c>
      <c r="AC498" s="30" t="s">
        <v>68</v>
      </c>
      <c r="AD498" s="30" t="s">
        <v>68</v>
      </c>
      <c r="AE498" s="41" t="s">
        <v>68</v>
      </c>
      <c r="AF498" s="30" t="s">
        <v>68</v>
      </c>
    </row>
    <row r="499" spans="1:32" x14ac:dyDescent="0.2">
      <c r="A499" s="37" t="s">
        <v>1192</v>
      </c>
      <c r="B499" s="38">
        <v>8158</v>
      </c>
      <c r="C499" s="30">
        <v>7</v>
      </c>
      <c r="D499" s="30" t="s">
        <v>409</v>
      </c>
      <c r="E499" s="30" t="s">
        <v>404</v>
      </c>
      <c r="F499" s="31" t="s">
        <v>549</v>
      </c>
      <c r="G499" s="30" t="s">
        <v>28</v>
      </c>
      <c r="H499" s="30">
        <v>3</v>
      </c>
      <c r="I499" s="31" t="s">
        <v>1190</v>
      </c>
      <c r="J499" s="30">
        <v>75018</v>
      </c>
      <c r="K499" s="30" t="s">
        <v>29</v>
      </c>
      <c r="L499" s="31"/>
      <c r="M499" s="31"/>
      <c r="N499" s="31"/>
      <c r="O499" s="31"/>
      <c r="P499" s="31"/>
      <c r="Q499" s="30" t="s">
        <v>68</v>
      </c>
      <c r="R499" s="30" t="s">
        <v>68</v>
      </c>
      <c r="S499" s="30" t="s">
        <v>68</v>
      </c>
      <c r="T499" s="30" t="s">
        <v>68</v>
      </c>
      <c r="U499" s="30" t="s">
        <v>68</v>
      </c>
      <c r="V499" s="30" t="s">
        <v>68</v>
      </c>
      <c r="W499" s="30" t="s">
        <v>68</v>
      </c>
      <c r="X499" s="30" t="s">
        <v>68</v>
      </c>
      <c r="Y499" s="41" t="s">
        <v>68</v>
      </c>
      <c r="Z499" s="30" t="s">
        <v>68</v>
      </c>
      <c r="AA499" s="30" t="s">
        <v>68</v>
      </c>
      <c r="AB499" s="41" t="s">
        <v>68</v>
      </c>
      <c r="AC499" s="30" t="s">
        <v>68</v>
      </c>
      <c r="AD499" s="30" t="s">
        <v>68</v>
      </c>
      <c r="AE499" s="41" t="s">
        <v>68</v>
      </c>
      <c r="AF499" s="30" t="s">
        <v>68</v>
      </c>
    </row>
    <row r="500" spans="1:32" x14ac:dyDescent="0.2">
      <c r="A500" s="37" t="s">
        <v>1041</v>
      </c>
      <c r="B500" s="38">
        <v>8159</v>
      </c>
      <c r="C500" s="30">
        <v>5</v>
      </c>
      <c r="D500" s="30" t="s">
        <v>408</v>
      </c>
      <c r="E500" s="30" t="s">
        <v>407</v>
      </c>
      <c r="F500" s="31" t="s">
        <v>550</v>
      </c>
      <c r="G500" s="30" t="s">
        <v>28</v>
      </c>
      <c r="H500" s="30">
        <v>1</v>
      </c>
      <c r="I500" s="31" t="s">
        <v>1042</v>
      </c>
      <c r="J500" s="30">
        <v>75013</v>
      </c>
      <c r="K500" s="30" t="s">
        <v>29</v>
      </c>
      <c r="L500" s="31"/>
      <c r="M500" s="31"/>
      <c r="N500" s="31"/>
      <c r="O500" s="31"/>
      <c r="P500" s="31"/>
      <c r="Q500" s="30" t="s">
        <v>68</v>
      </c>
      <c r="R500" s="30" t="s">
        <v>68</v>
      </c>
      <c r="S500" s="30" t="s">
        <v>68</v>
      </c>
      <c r="T500" s="30" t="s">
        <v>68</v>
      </c>
      <c r="U500" s="30" t="s">
        <v>68</v>
      </c>
      <c r="V500" s="30" t="s">
        <v>68</v>
      </c>
      <c r="W500" s="30" t="s">
        <v>68</v>
      </c>
      <c r="X500" s="30" t="s">
        <v>68</v>
      </c>
      <c r="Y500" s="41" t="s">
        <v>68</v>
      </c>
      <c r="Z500" s="30" t="s">
        <v>68</v>
      </c>
      <c r="AA500" s="30" t="s">
        <v>68</v>
      </c>
      <c r="AB500" s="41" t="s">
        <v>68</v>
      </c>
      <c r="AC500" s="30" t="s">
        <v>68</v>
      </c>
      <c r="AD500" s="30" t="s">
        <v>68</v>
      </c>
      <c r="AE500" s="41" t="s">
        <v>68</v>
      </c>
      <c r="AF500" s="30" t="s">
        <v>68</v>
      </c>
    </row>
    <row r="501" spans="1:32" x14ac:dyDescent="0.2">
      <c r="A501" s="37" t="s">
        <v>1043</v>
      </c>
      <c r="B501" s="38">
        <v>8159</v>
      </c>
      <c r="C501" s="30">
        <v>5</v>
      </c>
      <c r="D501" s="30" t="s">
        <v>408</v>
      </c>
      <c r="E501" s="30" t="s">
        <v>407</v>
      </c>
      <c r="F501" s="31" t="s">
        <v>550</v>
      </c>
      <c r="G501" s="30" t="s">
        <v>28</v>
      </c>
      <c r="H501" s="30">
        <v>2</v>
      </c>
      <c r="I501" s="31" t="s">
        <v>1044</v>
      </c>
      <c r="J501" s="30">
        <v>75013</v>
      </c>
      <c r="K501" s="30" t="s">
        <v>29</v>
      </c>
      <c r="L501" s="31"/>
      <c r="M501" s="31"/>
      <c r="N501" s="31"/>
      <c r="O501" s="31"/>
      <c r="P501" s="31"/>
      <c r="Q501" s="30" t="s">
        <v>68</v>
      </c>
      <c r="R501" s="30" t="s">
        <v>68</v>
      </c>
      <c r="S501" s="30" t="s">
        <v>68</v>
      </c>
      <c r="T501" s="30" t="s">
        <v>68</v>
      </c>
      <c r="U501" s="30" t="s">
        <v>68</v>
      </c>
      <c r="V501" s="30" t="s">
        <v>68</v>
      </c>
      <c r="W501" s="30" t="s">
        <v>68</v>
      </c>
      <c r="X501" s="30" t="s">
        <v>68</v>
      </c>
      <c r="Y501" s="41" t="s">
        <v>68</v>
      </c>
      <c r="Z501" s="30" t="s">
        <v>68</v>
      </c>
      <c r="AA501" s="30" t="s">
        <v>68</v>
      </c>
      <c r="AB501" s="41" t="s">
        <v>68</v>
      </c>
      <c r="AC501" s="30" t="s">
        <v>68</v>
      </c>
      <c r="AD501" s="30" t="s">
        <v>68</v>
      </c>
      <c r="AE501" s="41" t="s">
        <v>68</v>
      </c>
      <c r="AF501" s="30" t="s">
        <v>68</v>
      </c>
    </row>
    <row r="502" spans="1:32" x14ac:dyDescent="0.2">
      <c r="A502" s="37" t="s">
        <v>1045</v>
      </c>
      <c r="B502" s="38">
        <v>8159</v>
      </c>
      <c r="C502" s="30">
        <v>5</v>
      </c>
      <c r="D502" s="30" t="s">
        <v>408</v>
      </c>
      <c r="E502" s="30" t="s">
        <v>407</v>
      </c>
      <c r="F502" s="31" t="s">
        <v>550</v>
      </c>
      <c r="G502" s="30" t="s">
        <v>28</v>
      </c>
      <c r="H502" s="30">
        <v>3</v>
      </c>
      <c r="I502" s="31" t="s">
        <v>1046</v>
      </c>
      <c r="J502" s="30">
        <v>75013</v>
      </c>
      <c r="K502" s="30" t="s">
        <v>29</v>
      </c>
      <c r="L502" s="31"/>
      <c r="M502" s="31"/>
      <c r="N502" s="31"/>
      <c r="O502" s="31"/>
      <c r="P502" s="31"/>
      <c r="Q502" s="30" t="s">
        <v>68</v>
      </c>
      <c r="R502" s="30" t="s">
        <v>68</v>
      </c>
      <c r="S502" s="30" t="s">
        <v>68</v>
      </c>
      <c r="T502" s="30" t="s">
        <v>68</v>
      </c>
      <c r="U502" s="30" t="s">
        <v>68</v>
      </c>
      <c r="V502" s="30" t="s">
        <v>68</v>
      </c>
      <c r="W502" s="30" t="s">
        <v>68</v>
      </c>
      <c r="X502" s="30" t="s">
        <v>68</v>
      </c>
      <c r="Y502" s="41" t="s">
        <v>68</v>
      </c>
      <c r="Z502" s="30" t="s">
        <v>68</v>
      </c>
      <c r="AA502" s="30" t="s">
        <v>68</v>
      </c>
      <c r="AB502" s="41" t="s">
        <v>68</v>
      </c>
      <c r="AC502" s="30" t="s">
        <v>68</v>
      </c>
      <c r="AD502" s="30" t="s">
        <v>68</v>
      </c>
      <c r="AE502" s="41" t="s">
        <v>68</v>
      </c>
      <c r="AF502" s="30" t="s">
        <v>68</v>
      </c>
    </row>
    <row r="503" spans="1:32" x14ac:dyDescent="0.2">
      <c r="A503" s="37" t="s">
        <v>831</v>
      </c>
      <c r="B503" s="38">
        <v>8160</v>
      </c>
      <c r="C503" s="30">
        <v>2</v>
      </c>
      <c r="D503" s="30" t="s">
        <v>411</v>
      </c>
      <c r="E503" s="30" t="s">
        <v>404</v>
      </c>
      <c r="F503" s="31" t="s">
        <v>551</v>
      </c>
      <c r="G503" s="30" t="s">
        <v>28</v>
      </c>
      <c r="H503" s="30">
        <v>1</v>
      </c>
      <c r="I503" s="31" t="s">
        <v>551</v>
      </c>
      <c r="J503" s="30">
        <v>75019</v>
      </c>
      <c r="K503" s="30" t="s">
        <v>29</v>
      </c>
      <c r="L503" s="31"/>
      <c r="M503" s="31"/>
      <c r="N503" s="31"/>
      <c r="O503" s="31"/>
      <c r="P503" s="31"/>
      <c r="Q503" s="30" t="s">
        <v>1895</v>
      </c>
      <c r="R503" s="30" t="s">
        <v>81</v>
      </c>
      <c r="S503" s="30" t="s">
        <v>81</v>
      </c>
      <c r="T503" s="30" t="s">
        <v>81</v>
      </c>
      <c r="U503" s="30" t="s">
        <v>85</v>
      </c>
      <c r="V503" s="30" t="s">
        <v>68</v>
      </c>
      <c r="W503" s="30" t="s">
        <v>160</v>
      </c>
      <c r="X503" s="30" t="s">
        <v>1900</v>
      </c>
      <c r="Y503" s="41" t="s">
        <v>68</v>
      </c>
      <c r="Z503" s="30" t="s">
        <v>68</v>
      </c>
      <c r="AA503" s="30" t="s">
        <v>68</v>
      </c>
      <c r="AB503" s="41" t="s">
        <v>68</v>
      </c>
      <c r="AC503" s="30" t="s">
        <v>68</v>
      </c>
      <c r="AD503" s="30" t="s">
        <v>68</v>
      </c>
      <c r="AE503" s="41" t="s">
        <v>68</v>
      </c>
      <c r="AF503" s="30" t="s">
        <v>68</v>
      </c>
    </row>
    <row r="504" spans="1:32" ht="25.5" x14ac:dyDescent="0.2">
      <c r="A504" s="37" t="s">
        <v>953</v>
      </c>
      <c r="B504" s="38">
        <v>8161</v>
      </c>
      <c r="C504" s="30">
        <v>3</v>
      </c>
      <c r="D504" s="30" t="s">
        <v>405</v>
      </c>
      <c r="E504" s="30" t="s">
        <v>404</v>
      </c>
      <c r="F504" s="31" t="s">
        <v>552</v>
      </c>
      <c r="G504" s="30" t="s">
        <v>28</v>
      </c>
      <c r="H504" s="30">
        <v>1</v>
      </c>
      <c r="I504" s="31" t="s">
        <v>954</v>
      </c>
      <c r="J504" s="30">
        <v>75010</v>
      </c>
      <c r="K504" s="30" t="s">
        <v>29</v>
      </c>
      <c r="L504" s="31"/>
      <c r="M504" s="31"/>
      <c r="N504" s="31"/>
      <c r="O504" s="31"/>
      <c r="P504" s="31"/>
      <c r="Q504" s="30" t="s">
        <v>1895</v>
      </c>
      <c r="R504" s="30" t="s">
        <v>84</v>
      </c>
      <c r="S504" s="30" t="s">
        <v>81</v>
      </c>
      <c r="T504" s="30" t="s">
        <v>81</v>
      </c>
      <c r="U504" s="30" t="s">
        <v>402</v>
      </c>
      <c r="V504" s="30" t="s">
        <v>68</v>
      </c>
      <c r="W504" s="30" t="s">
        <v>81</v>
      </c>
      <c r="X504" s="30" t="s">
        <v>402</v>
      </c>
      <c r="Y504" s="41" t="s">
        <v>402</v>
      </c>
      <c r="Z504" s="30" t="s">
        <v>1901</v>
      </c>
      <c r="AA504" s="30" t="s">
        <v>402</v>
      </c>
      <c r="AB504" s="41" t="s">
        <v>402</v>
      </c>
      <c r="AC504" s="30" t="s">
        <v>402</v>
      </c>
      <c r="AD504" s="30" t="s">
        <v>1900</v>
      </c>
      <c r="AE504" s="41" t="s">
        <v>68</v>
      </c>
      <c r="AF504" s="30" t="s">
        <v>68</v>
      </c>
    </row>
    <row r="505" spans="1:32" ht="25.5" x14ac:dyDescent="0.2">
      <c r="A505" s="37" t="s">
        <v>955</v>
      </c>
      <c r="B505" s="38">
        <v>8161</v>
      </c>
      <c r="C505" s="30">
        <v>3</v>
      </c>
      <c r="D505" s="30" t="s">
        <v>405</v>
      </c>
      <c r="E505" s="30" t="s">
        <v>404</v>
      </c>
      <c r="F505" s="31" t="s">
        <v>552</v>
      </c>
      <c r="G505" s="30" t="s">
        <v>28</v>
      </c>
      <c r="H505" s="30">
        <v>2</v>
      </c>
      <c r="I505" s="31" t="s">
        <v>956</v>
      </c>
      <c r="J505" s="30">
        <v>75010</v>
      </c>
      <c r="K505" s="30" t="s">
        <v>29</v>
      </c>
      <c r="L505" s="31"/>
      <c r="M505" s="31"/>
      <c r="N505" s="31"/>
      <c r="O505" s="31"/>
      <c r="P505" s="31"/>
      <c r="Q505" s="30" t="s">
        <v>1895</v>
      </c>
      <c r="R505" s="30" t="s">
        <v>84</v>
      </c>
      <c r="S505" s="30" t="s">
        <v>81</v>
      </c>
      <c r="T505" s="30" t="s">
        <v>81</v>
      </c>
      <c r="U505" s="30" t="s">
        <v>402</v>
      </c>
      <c r="V505" s="30" t="s">
        <v>68</v>
      </c>
      <c r="W505" s="30" t="s">
        <v>81</v>
      </c>
      <c r="X505" s="30" t="s">
        <v>402</v>
      </c>
      <c r="Y505" s="41" t="s">
        <v>402</v>
      </c>
      <c r="Z505" s="30" t="s">
        <v>1901</v>
      </c>
      <c r="AA505" s="30" t="s">
        <v>402</v>
      </c>
      <c r="AB505" s="41" t="s">
        <v>402</v>
      </c>
      <c r="AC505" s="30" t="s">
        <v>402</v>
      </c>
      <c r="AD505" s="30" t="s">
        <v>1900</v>
      </c>
      <c r="AE505" s="41" t="s">
        <v>68</v>
      </c>
      <c r="AF505" s="30" t="s">
        <v>68</v>
      </c>
    </row>
    <row r="506" spans="1:32" x14ac:dyDescent="0.2">
      <c r="A506" s="37" t="s">
        <v>1193</v>
      </c>
      <c r="B506" s="38">
        <v>8163</v>
      </c>
      <c r="C506" s="30">
        <v>7</v>
      </c>
      <c r="D506" s="30" t="s">
        <v>409</v>
      </c>
      <c r="E506" s="30" t="s">
        <v>404</v>
      </c>
      <c r="F506" s="31" t="s">
        <v>553</v>
      </c>
      <c r="G506" s="30" t="s">
        <v>28</v>
      </c>
      <c r="H506" s="30">
        <v>1</v>
      </c>
      <c r="I506" s="31" t="s">
        <v>553</v>
      </c>
      <c r="J506" s="30">
        <v>75018</v>
      </c>
      <c r="K506" s="30" t="s">
        <v>29</v>
      </c>
      <c r="L506" s="31"/>
      <c r="M506" s="31"/>
      <c r="N506" s="31"/>
      <c r="O506" s="31"/>
      <c r="P506" s="31"/>
      <c r="Q506" s="30" t="s">
        <v>1895</v>
      </c>
      <c r="R506" s="30" t="s">
        <v>81</v>
      </c>
      <c r="S506" s="30" t="s">
        <v>81</v>
      </c>
      <c r="T506" s="30" t="s">
        <v>81</v>
      </c>
      <c r="U506" s="30" t="s">
        <v>68</v>
      </c>
      <c r="V506" s="30" t="s">
        <v>68</v>
      </c>
      <c r="W506" s="30" t="s">
        <v>81</v>
      </c>
      <c r="X506" s="30" t="s">
        <v>68</v>
      </c>
      <c r="Y506" s="41" t="s">
        <v>68</v>
      </c>
      <c r="Z506" s="30" t="s">
        <v>68</v>
      </c>
      <c r="AA506" s="30" t="s">
        <v>68</v>
      </c>
      <c r="AB506" s="41" t="s">
        <v>68</v>
      </c>
      <c r="AC506" s="30" t="s">
        <v>68</v>
      </c>
      <c r="AD506" s="30" t="s">
        <v>68</v>
      </c>
      <c r="AE506" s="41" t="s">
        <v>68</v>
      </c>
      <c r="AF506" s="30" t="s">
        <v>68</v>
      </c>
    </row>
    <row r="507" spans="1:32" x14ac:dyDescent="0.2">
      <c r="A507" s="37" t="s">
        <v>1194</v>
      </c>
      <c r="B507" s="38">
        <v>8164</v>
      </c>
      <c r="C507" s="30">
        <v>7</v>
      </c>
      <c r="D507" s="30" t="s">
        <v>409</v>
      </c>
      <c r="E507" s="30" t="s">
        <v>404</v>
      </c>
      <c r="F507" s="31" t="s">
        <v>554</v>
      </c>
      <c r="G507" s="30" t="s">
        <v>28</v>
      </c>
      <c r="H507" s="30">
        <v>1</v>
      </c>
      <c r="I507" s="31" t="s">
        <v>554</v>
      </c>
      <c r="J507" s="30">
        <v>75018</v>
      </c>
      <c r="K507" s="30" t="s">
        <v>29</v>
      </c>
      <c r="L507" s="31"/>
      <c r="M507" s="31"/>
      <c r="N507" s="31"/>
      <c r="O507" s="31"/>
      <c r="P507" s="31"/>
      <c r="Q507" s="30" t="s">
        <v>1895</v>
      </c>
      <c r="R507" s="30" t="s">
        <v>81</v>
      </c>
      <c r="S507" s="30" t="s">
        <v>81</v>
      </c>
      <c r="T507" s="30" t="s">
        <v>81</v>
      </c>
      <c r="U507" s="30" t="s">
        <v>68</v>
      </c>
      <c r="V507" s="30" t="s">
        <v>68</v>
      </c>
      <c r="W507" s="30" t="s">
        <v>81</v>
      </c>
      <c r="X507" s="30" t="s">
        <v>68</v>
      </c>
      <c r="Y507" s="41" t="s">
        <v>68</v>
      </c>
      <c r="Z507" s="30" t="s">
        <v>68</v>
      </c>
      <c r="AA507" s="30" t="s">
        <v>68</v>
      </c>
      <c r="AB507" s="41" t="s">
        <v>68</v>
      </c>
      <c r="AC507" s="30" t="s">
        <v>68</v>
      </c>
      <c r="AD507" s="30" t="s">
        <v>68</v>
      </c>
      <c r="AE507" s="41" t="s">
        <v>68</v>
      </c>
      <c r="AF507" s="30" t="s">
        <v>68</v>
      </c>
    </row>
    <row r="508" spans="1:32" x14ac:dyDescent="0.2">
      <c r="A508" s="37" t="s">
        <v>1347</v>
      </c>
      <c r="B508" s="38">
        <v>8165</v>
      </c>
      <c r="C508" s="30">
        <v>8</v>
      </c>
      <c r="D508" s="30" t="s">
        <v>403</v>
      </c>
      <c r="E508" s="30" t="s">
        <v>404</v>
      </c>
      <c r="F508" s="31" t="s">
        <v>555</v>
      </c>
      <c r="G508" s="30" t="s">
        <v>28</v>
      </c>
      <c r="H508" s="30">
        <v>1</v>
      </c>
      <c r="I508" s="31" t="s">
        <v>555</v>
      </c>
      <c r="J508" s="30">
        <v>75020</v>
      </c>
      <c r="K508" s="30" t="s">
        <v>29</v>
      </c>
      <c r="L508" s="31"/>
      <c r="M508" s="31"/>
      <c r="N508" s="31"/>
      <c r="O508" s="31"/>
      <c r="P508" s="31"/>
      <c r="Q508" s="30" t="s">
        <v>68</v>
      </c>
      <c r="R508" s="30" t="s">
        <v>68</v>
      </c>
      <c r="S508" s="30" t="s">
        <v>68</v>
      </c>
      <c r="T508" s="30" t="s">
        <v>68</v>
      </c>
      <c r="U508" s="30" t="s">
        <v>68</v>
      </c>
      <c r="V508" s="30" t="s">
        <v>68</v>
      </c>
      <c r="W508" s="30" t="s">
        <v>68</v>
      </c>
      <c r="X508" s="30" t="s">
        <v>68</v>
      </c>
      <c r="Y508" s="41" t="s">
        <v>68</v>
      </c>
      <c r="Z508" s="30" t="s">
        <v>68</v>
      </c>
      <c r="AA508" s="30" t="s">
        <v>68</v>
      </c>
      <c r="AB508" s="41" t="s">
        <v>68</v>
      </c>
      <c r="AC508" s="30" t="s">
        <v>68</v>
      </c>
      <c r="AD508" s="30" t="s">
        <v>68</v>
      </c>
      <c r="AE508" s="41" t="s">
        <v>68</v>
      </c>
      <c r="AF508" s="30" t="s">
        <v>68</v>
      </c>
    </row>
    <row r="509" spans="1:32" x14ac:dyDescent="0.2">
      <c r="A509" s="37" t="s">
        <v>1195</v>
      </c>
      <c r="B509" s="38">
        <v>8166</v>
      </c>
      <c r="C509" s="30">
        <v>7</v>
      </c>
      <c r="D509" s="30" t="s">
        <v>409</v>
      </c>
      <c r="E509" s="30" t="s">
        <v>404</v>
      </c>
      <c r="F509" s="31" t="s">
        <v>556</v>
      </c>
      <c r="G509" s="30" t="s">
        <v>28</v>
      </c>
      <c r="H509" s="30">
        <v>1</v>
      </c>
      <c r="I509" s="31" t="s">
        <v>556</v>
      </c>
      <c r="J509" s="30">
        <v>75018</v>
      </c>
      <c r="K509" s="30" t="s">
        <v>29</v>
      </c>
      <c r="L509" s="31"/>
      <c r="M509" s="31"/>
      <c r="N509" s="31"/>
      <c r="O509" s="31"/>
      <c r="P509" s="31"/>
      <c r="Q509" s="30" t="s">
        <v>1895</v>
      </c>
      <c r="R509" s="30" t="s">
        <v>81</v>
      </c>
      <c r="S509" s="30" t="s">
        <v>81</v>
      </c>
      <c r="T509" s="30" t="s">
        <v>81</v>
      </c>
      <c r="U509" s="30" t="s">
        <v>68</v>
      </c>
      <c r="V509" s="30" t="s">
        <v>68</v>
      </c>
      <c r="W509" s="30" t="s">
        <v>81</v>
      </c>
      <c r="X509" s="30" t="s">
        <v>68</v>
      </c>
      <c r="Y509" s="41" t="s">
        <v>68</v>
      </c>
      <c r="Z509" s="30" t="s">
        <v>68</v>
      </c>
      <c r="AA509" s="30" t="s">
        <v>68</v>
      </c>
      <c r="AB509" s="41" t="s">
        <v>68</v>
      </c>
      <c r="AC509" s="30" t="s">
        <v>68</v>
      </c>
      <c r="AD509" s="30" t="s">
        <v>68</v>
      </c>
      <c r="AE509" s="41" t="s">
        <v>68</v>
      </c>
      <c r="AF509" s="30" t="s">
        <v>68</v>
      </c>
    </row>
    <row r="510" spans="1:32" x14ac:dyDescent="0.2">
      <c r="A510" s="37" t="s">
        <v>1196</v>
      </c>
      <c r="B510" s="38">
        <v>8166</v>
      </c>
      <c r="C510" s="30">
        <v>7</v>
      </c>
      <c r="D510" s="30" t="s">
        <v>409</v>
      </c>
      <c r="E510" s="30" t="s">
        <v>404</v>
      </c>
      <c r="F510" s="31" t="s">
        <v>556</v>
      </c>
      <c r="G510" s="30" t="s">
        <v>28</v>
      </c>
      <c r="H510" s="30">
        <v>2</v>
      </c>
      <c r="I510" s="31" t="s">
        <v>556</v>
      </c>
      <c r="J510" s="30">
        <v>75018</v>
      </c>
      <c r="K510" s="30" t="s">
        <v>29</v>
      </c>
      <c r="L510" s="31"/>
      <c r="M510" s="31"/>
      <c r="N510" s="31"/>
      <c r="O510" s="31"/>
      <c r="P510" s="31"/>
      <c r="Q510" s="30" t="s">
        <v>1895</v>
      </c>
      <c r="R510" s="30" t="s">
        <v>81</v>
      </c>
      <c r="S510" s="30" t="s">
        <v>81</v>
      </c>
      <c r="T510" s="30" t="s">
        <v>81</v>
      </c>
      <c r="U510" s="30" t="s">
        <v>68</v>
      </c>
      <c r="V510" s="30" t="s">
        <v>68</v>
      </c>
      <c r="W510" s="30" t="s">
        <v>81</v>
      </c>
      <c r="X510" s="30" t="s">
        <v>68</v>
      </c>
      <c r="Y510" s="41" t="s">
        <v>68</v>
      </c>
      <c r="Z510" s="30" t="s">
        <v>68</v>
      </c>
      <c r="AA510" s="30" t="s">
        <v>68</v>
      </c>
      <c r="AB510" s="41" t="s">
        <v>68</v>
      </c>
      <c r="AC510" s="30" t="s">
        <v>68</v>
      </c>
      <c r="AD510" s="30" t="s">
        <v>68</v>
      </c>
      <c r="AE510" s="41" t="s">
        <v>68</v>
      </c>
      <c r="AF510" s="30" t="s">
        <v>68</v>
      </c>
    </row>
    <row r="511" spans="1:32" x14ac:dyDescent="0.2">
      <c r="A511" s="37" t="s">
        <v>1348</v>
      </c>
      <c r="B511" s="38">
        <v>8167</v>
      </c>
      <c r="C511" s="30">
        <v>8</v>
      </c>
      <c r="D511" s="30" t="s">
        <v>403</v>
      </c>
      <c r="E511" s="30" t="s">
        <v>404</v>
      </c>
      <c r="F511" s="31" t="s">
        <v>557</v>
      </c>
      <c r="G511" s="30" t="s">
        <v>28</v>
      </c>
      <c r="H511" s="30">
        <v>1</v>
      </c>
      <c r="I511" s="31" t="s">
        <v>1349</v>
      </c>
      <c r="J511" s="30">
        <v>75020</v>
      </c>
      <c r="K511" s="30" t="s">
        <v>29</v>
      </c>
      <c r="L511" s="31"/>
      <c r="M511" s="31"/>
      <c r="N511" s="31"/>
      <c r="O511" s="31"/>
      <c r="P511" s="31"/>
      <c r="Q511" s="30" t="s">
        <v>68</v>
      </c>
      <c r="R511" s="30" t="s">
        <v>68</v>
      </c>
      <c r="S511" s="30" t="s">
        <v>68</v>
      </c>
      <c r="T511" s="30" t="s">
        <v>68</v>
      </c>
      <c r="U511" s="30" t="s">
        <v>68</v>
      </c>
      <c r="V511" s="30" t="s">
        <v>68</v>
      </c>
      <c r="W511" s="30" t="s">
        <v>68</v>
      </c>
      <c r="X511" s="30" t="s">
        <v>68</v>
      </c>
      <c r="Y511" s="41" t="s">
        <v>68</v>
      </c>
      <c r="Z511" s="30" t="s">
        <v>68</v>
      </c>
      <c r="AA511" s="30" t="s">
        <v>68</v>
      </c>
      <c r="AB511" s="41" t="s">
        <v>68</v>
      </c>
      <c r="AC511" s="30" t="s">
        <v>68</v>
      </c>
      <c r="AD511" s="30" t="s">
        <v>68</v>
      </c>
      <c r="AE511" s="41" t="s">
        <v>68</v>
      </c>
      <c r="AF511" s="30" t="s">
        <v>68</v>
      </c>
    </row>
    <row r="512" spans="1:32" x14ac:dyDescent="0.2">
      <c r="A512" s="37" t="s">
        <v>1197</v>
      </c>
      <c r="B512" s="38">
        <v>8168</v>
      </c>
      <c r="C512" s="30">
        <v>7</v>
      </c>
      <c r="D512" s="30" t="s">
        <v>409</v>
      </c>
      <c r="E512" s="30" t="s">
        <v>404</v>
      </c>
      <c r="F512" s="31" t="s">
        <v>558</v>
      </c>
      <c r="G512" s="30" t="s">
        <v>28</v>
      </c>
      <c r="H512" s="30">
        <v>1</v>
      </c>
      <c r="I512" s="31" t="s">
        <v>558</v>
      </c>
      <c r="J512" s="30">
        <v>75017</v>
      </c>
      <c r="K512" s="30" t="s">
        <v>29</v>
      </c>
      <c r="L512" s="31"/>
      <c r="M512" s="31"/>
      <c r="N512" s="31"/>
      <c r="O512" s="31"/>
      <c r="P512" s="31"/>
      <c r="Q512" s="30" t="s">
        <v>68</v>
      </c>
      <c r="R512" s="30" t="s">
        <v>68</v>
      </c>
      <c r="S512" s="30" t="s">
        <v>68</v>
      </c>
      <c r="T512" s="30" t="s">
        <v>68</v>
      </c>
      <c r="U512" s="30" t="s">
        <v>68</v>
      </c>
      <c r="V512" s="30" t="s">
        <v>68</v>
      </c>
      <c r="W512" s="30" t="s">
        <v>68</v>
      </c>
      <c r="X512" s="30" t="s">
        <v>68</v>
      </c>
      <c r="Y512" s="41" t="s">
        <v>68</v>
      </c>
      <c r="Z512" s="30" t="s">
        <v>68</v>
      </c>
      <c r="AA512" s="30" t="s">
        <v>68</v>
      </c>
      <c r="AB512" s="41" t="s">
        <v>68</v>
      </c>
      <c r="AC512" s="30" t="s">
        <v>68</v>
      </c>
      <c r="AD512" s="30" t="s">
        <v>68</v>
      </c>
      <c r="AE512" s="41" t="s">
        <v>68</v>
      </c>
      <c r="AF512" s="30" t="s">
        <v>68</v>
      </c>
    </row>
    <row r="513" spans="1:32" x14ac:dyDescent="0.2">
      <c r="A513" s="37" t="s">
        <v>832</v>
      </c>
      <c r="B513" s="38">
        <v>8169</v>
      </c>
      <c r="C513" s="30">
        <v>2</v>
      </c>
      <c r="D513" s="30" t="s">
        <v>411</v>
      </c>
      <c r="E513" s="30" t="s">
        <v>404</v>
      </c>
      <c r="F513" s="31" t="s">
        <v>559</v>
      </c>
      <c r="G513" s="30" t="s">
        <v>28</v>
      </c>
      <c r="H513" s="30">
        <v>2</v>
      </c>
      <c r="I513" s="31" t="s">
        <v>769</v>
      </c>
      <c r="J513" s="30">
        <v>75019</v>
      </c>
      <c r="K513" s="30" t="s">
        <v>29</v>
      </c>
      <c r="L513" s="31"/>
      <c r="M513" s="31"/>
      <c r="N513" s="31"/>
      <c r="O513" s="31"/>
      <c r="P513" s="31"/>
      <c r="Q513" s="30" t="s">
        <v>68</v>
      </c>
      <c r="R513" s="30" t="s">
        <v>68</v>
      </c>
      <c r="S513" s="30" t="s">
        <v>68</v>
      </c>
      <c r="T513" s="30" t="s">
        <v>68</v>
      </c>
      <c r="U513" s="30" t="s">
        <v>68</v>
      </c>
      <c r="V513" s="30" t="s">
        <v>68</v>
      </c>
      <c r="W513" s="30" t="s">
        <v>68</v>
      </c>
      <c r="X513" s="30" t="s">
        <v>68</v>
      </c>
      <c r="Y513" s="41" t="s">
        <v>68</v>
      </c>
      <c r="Z513" s="30" t="s">
        <v>68</v>
      </c>
      <c r="AA513" s="30" t="s">
        <v>68</v>
      </c>
      <c r="AB513" s="41" t="s">
        <v>68</v>
      </c>
      <c r="AC513" s="30" t="s">
        <v>68</v>
      </c>
      <c r="AD513" s="30" t="s">
        <v>68</v>
      </c>
      <c r="AE513" s="41" t="s">
        <v>68</v>
      </c>
      <c r="AF513" s="30" t="s">
        <v>68</v>
      </c>
    </row>
    <row r="514" spans="1:32" x14ac:dyDescent="0.2">
      <c r="A514" s="37" t="s">
        <v>745</v>
      </c>
      <c r="B514" s="38">
        <v>8170</v>
      </c>
      <c r="C514" s="30">
        <v>1</v>
      </c>
      <c r="D514" s="30" t="s">
        <v>406</v>
      </c>
      <c r="E514" s="30" t="s">
        <v>407</v>
      </c>
      <c r="F514" s="31" t="s">
        <v>560</v>
      </c>
      <c r="G514" s="30" t="s">
        <v>28</v>
      </c>
      <c r="H514" s="30">
        <v>1</v>
      </c>
      <c r="I514" s="31" t="s">
        <v>746</v>
      </c>
      <c r="J514" s="30">
        <v>75003</v>
      </c>
      <c r="K514" s="30" t="s">
        <v>29</v>
      </c>
      <c r="L514" s="31"/>
      <c r="M514" s="31"/>
      <c r="N514" s="31"/>
      <c r="O514" s="31"/>
      <c r="P514" s="31"/>
      <c r="Q514" s="30" t="s">
        <v>68</v>
      </c>
      <c r="R514" s="30" t="s">
        <v>68</v>
      </c>
      <c r="S514" s="30" t="s">
        <v>68</v>
      </c>
      <c r="T514" s="30" t="s">
        <v>68</v>
      </c>
      <c r="U514" s="30" t="s">
        <v>68</v>
      </c>
      <c r="V514" s="30" t="s">
        <v>68</v>
      </c>
      <c r="W514" s="30" t="s">
        <v>68</v>
      </c>
      <c r="X514" s="30" t="s">
        <v>68</v>
      </c>
      <c r="Y514" s="41" t="s">
        <v>68</v>
      </c>
      <c r="Z514" s="30" t="s">
        <v>68</v>
      </c>
      <c r="AA514" s="30" t="s">
        <v>68</v>
      </c>
      <c r="AB514" s="41" t="s">
        <v>68</v>
      </c>
      <c r="AC514" s="30" t="s">
        <v>68</v>
      </c>
      <c r="AD514" s="30" t="s">
        <v>68</v>
      </c>
      <c r="AE514" s="41" t="s">
        <v>68</v>
      </c>
      <c r="AF514" s="30" t="s">
        <v>68</v>
      </c>
    </row>
    <row r="515" spans="1:32" x14ac:dyDescent="0.2">
      <c r="A515" s="37" t="s">
        <v>1047</v>
      </c>
      <c r="B515" s="38">
        <v>8171</v>
      </c>
      <c r="C515" s="30">
        <v>5</v>
      </c>
      <c r="D515" s="30" t="s">
        <v>408</v>
      </c>
      <c r="E515" s="30" t="s">
        <v>407</v>
      </c>
      <c r="F515" s="31" t="s">
        <v>561</v>
      </c>
      <c r="G515" s="30" t="s">
        <v>28</v>
      </c>
      <c r="H515" s="30">
        <v>1</v>
      </c>
      <c r="I515" s="31" t="s">
        <v>561</v>
      </c>
      <c r="J515" s="30">
        <v>75013</v>
      </c>
      <c r="K515" s="30" t="s">
        <v>29</v>
      </c>
      <c r="L515" s="31"/>
      <c r="M515" s="31"/>
      <c r="N515" s="31"/>
      <c r="O515" s="31"/>
      <c r="P515" s="31"/>
      <c r="Q515" s="30" t="s">
        <v>68</v>
      </c>
      <c r="R515" s="30" t="s">
        <v>68</v>
      </c>
      <c r="S515" s="30" t="s">
        <v>68</v>
      </c>
      <c r="T515" s="30" t="s">
        <v>68</v>
      </c>
      <c r="U515" s="30" t="s">
        <v>68</v>
      </c>
      <c r="V515" s="30" t="s">
        <v>68</v>
      </c>
      <c r="W515" s="30" t="s">
        <v>68</v>
      </c>
      <c r="X515" s="30" t="s">
        <v>68</v>
      </c>
      <c r="Y515" s="41" t="s">
        <v>68</v>
      </c>
      <c r="Z515" s="30" t="s">
        <v>68</v>
      </c>
      <c r="AA515" s="30" t="s">
        <v>68</v>
      </c>
      <c r="AB515" s="41" t="s">
        <v>68</v>
      </c>
      <c r="AC515" s="30" t="s">
        <v>68</v>
      </c>
      <c r="AD515" s="30" t="s">
        <v>68</v>
      </c>
      <c r="AE515" s="41" t="s">
        <v>68</v>
      </c>
      <c r="AF515" s="30" t="s">
        <v>68</v>
      </c>
    </row>
    <row r="516" spans="1:32" x14ac:dyDescent="0.2">
      <c r="A516" s="37" t="s">
        <v>1048</v>
      </c>
      <c r="B516" s="38">
        <v>8171</v>
      </c>
      <c r="C516" s="30">
        <v>5</v>
      </c>
      <c r="D516" s="30" t="s">
        <v>408</v>
      </c>
      <c r="E516" s="30" t="s">
        <v>407</v>
      </c>
      <c r="F516" s="31" t="s">
        <v>561</v>
      </c>
      <c r="G516" s="30" t="s">
        <v>28</v>
      </c>
      <c r="H516" s="30">
        <v>2</v>
      </c>
      <c r="I516" s="31" t="s">
        <v>561</v>
      </c>
      <c r="J516" s="30">
        <v>75013</v>
      </c>
      <c r="K516" s="30" t="s">
        <v>29</v>
      </c>
      <c r="L516" s="31"/>
      <c r="M516" s="31"/>
      <c r="N516" s="31"/>
      <c r="O516" s="31"/>
      <c r="P516" s="31"/>
      <c r="Q516" s="30" t="s">
        <v>68</v>
      </c>
      <c r="R516" s="30" t="s">
        <v>68</v>
      </c>
      <c r="S516" s="30" t="s">
        <v>68</v>
      </c>
      <c r="T516" s="30" t="s">
        <v>68</v>
      </c>
      <c r="U516" s="30" t="s">
        <v>68</v>
      </c>
      <c r="V516" s="30" t="s">
        <v>68</v>
      </c>
      <c r="W516" s="30" t="s">
        <v>68</v>
      </c>
      <c r="X516" s="30" t="s">
        <v>68</v>
      </c>
      <c r="Y516" s="41" t="s">
        <v>68</v>
      </c>
      <c r="Z516" s="30" t="s">
        <v>68</v>
      </c>
      <c r="AA516" s="30" t="s">
        <v>68</v>
      </c>
      <c r="AB516" s="41" t="s">
        <v>68</v>
      </c>
      <c r="AC516" s="30" t="s">
        <v>68</v>
      </c>
      <c r="AD516" s="30" t="s">
        <v>68</v>
      </c>
      <c r="AE516" s="41" t="s">
        <v>68</v>
      </c>
      <c r="AF516" s="30" t="s">
        <v>68</v>
      </c>
    </row>
    <row r="517" spans="1:32" x14ac:dyDescent="0.2">
      <c r="A517" s="37" t="s">
        <v>957</v>
      </c>
      <c r="B517" s="38">
        <v>8172</v>
      </c>
      <c r="C517" s="30">
        <v>3</v>
      </c>
      <c r="D517" s="30" t="s">
        <v>405</v>
      </c>
      <c r="E517" s="30" t="s">
        <v>404</v>
      </c>
      <c r="F517" s="31" t="s">
        <v>562</v>
      </c>
      <c r="G517" s="30" t="s">
        <v>28</v>
      </c>
      <c r="H517" s="30">
        <v>1</v>
      </c>
      <c r="I517" s="31" t="s">
        <v>562</v>
      </c>
      <c r="J517" s="30">
        <v>75011</v>
      </c>
      <c r="K517" s="30" t="s">
        <v>29</v>
      </c>
      <c r="L517" s="31"/>
      <c r="M517" s="31"/>
      <c r="N517" s="31"/>
      <c r="O517" s="31"/>
      <c r="P517" s="31"/>
      <c r="Q517" s="30" t="s">
        <v>68</v>
      </c>
      <c r="R517" s="30" t="s">
        <v>68</v>
      </c>
      <c r="S517" s="30" t="s">
        <v>68</v>
      </c>
      <c r="T517" s="30" t="s">
        <v>68</v>
      </c>
      <c r="U517" s="30" t="s">
        <v>68</v>
      </c>
      <c r="V517" s="30" t="s">
        <v>68</v>
      </c>
      <c r="W517" s="30" t="s">
        <v>68</v>
      </c>
      <c r="X517" s="30" t="s">
        <v>68</v>
      </c>
      <c r="Y517" s="41" t="s">
        <v>68</v>
      </c>
      <c r="Z517" s="30" t="s">
        <v>68</v>
      </c>
      <c r="AA517" s="30" t="s">
        <v>68</v>
      </c>
      <c r="AB517" s="41" t="s">
        <v>68</v>
      </c>
      <c r="AC517" s="30" t="s">
        <v>68</v>
      </c>
      <c r="AD517" s="30" t="s">
        <v>68</v>
      </c>
      <c r="AE517" s="41" t="s">
        <v>68</v>
      </c>
      <c r="AF517" s="30" t="s">
        <v>68</v>
      </c>
    </row>
    <row r="518" spans="1:32" x14ac:dyDescent="0.2">
      <c r="A518" s="37" t="s">
        <v>1198</v>
      </c>
      <c r="B518" s="38">
        <v>8173</v>
      </c>
      <c r="C518" s="30">
        <v>7</v>
      </c>
      <c r="D518" s="30" t="s">
        <v>409</v>
      </c>
      <c r="E518" s="30" t="s">
        <v>404</v>
      </c>
      <c r="F518" s="31" t="s">
        <v>563</v>
      </c>
      <c r="G518" s="30" t="s">
        <v>28</v>
      </c>
      <c r="H518" s="30">
        <v>1</v>
      </c>
      <c r="I518" s="31" t="s">
        <v>563</v>
      </c>
      <c r="J518" s="30">
        <v>75018</v>
      </c>
      <c r="K518" s="30" t="s">
        <v>29</v>
      </c>
      <c r="L518" s="31"/>
      <c r="M518" s="31"/>
      <c r="N518" s="31"/>
      <c r="O518" s="31"/>
      <c r="P518" s="31"/>
      <c r="Q518" s="30" t="s">
        <v>68</v>
      </c>
      <c r="R518" s="30" t="s">
        <v>68</v>
      </c>
      <c r="S518" s="30" t="s">
        <v>68</v>
      </c>
      <c r="T518" s="30" t="s">
        <v>68</v>
      </c>
      <c r="U518" s="30" t="s">
        <v>68</v>
      </c>
      <c r="V518" s="30" t="s">
        <v>68</v>
      </c>
      <c r="W518" s="30" t="s">
        <v>68</v>
      </c>
      <c r="X518" s="30" t="s">
        <v>402</v>
      </c>
      <c r="Y518" s="41" t="s">
        <v>68</v>
      </c>
      <c r="Z518" s="30" t="s">
        <v>68</v>
      </c>
      <c r="AA518" s="30" t="s">
        <v>68</v>
      </c>
      <c r="AB518" s="41" t="s">
        <v>1900</v>
      </c>
      <c r="AC518" s="30" t="s">
        <v>402</v>
      </c>
      <c r="AD518" s="30" t="s">
        <v>1900</v>
      </c>
      <c r="AE518" s="41" t="s">
        <v>402</v>
      </c>
      <c r="AF518" s="30" t="s">
        <v>1900</v>
      </c>
    </row>
    <row r="519" spans="1:32" x14ac:dyDescent="0.2">
      <c r="A519" s="37" t="s">
        <v>958</v>
      </c>
      <c r="B519" s="38">
        <v>8175</v>
      </c>
      <c r="C519" s="30">
        <v>3</v>
      </c>
      <c r="D519" s="30" t="s">
        <v>405</v>
      </c>
      <c r="E519" s="30" t="s">
        <v>404</v>
      </c>
      <c r="F519" s="31" t="s">
        <v>564</v>
      </c>
      <c r="G519" s="30" t="s">
        <v>28</v>
      </c>
      <c r="H519" s="30">
        <v>1</v>
      </c>
      <c r="I519" s="31" t="s">
        <v>564</v>
      </c>
      <c r="J519" s="30">
        <v>75011</v>
      </c>
      <c r="K519" s="30" t="s">
        <v>29</v>
      </c>
      <c r="L519" s="31"/>
      <c r="M519" s="31"/>
      <c r="N519" s="31"/>
      <c r="O519" s="31"/>
      <c r="P519" s="31"/>
      <c r="Q519" s="30" t="s">
        <v>68</v>
      </c>
      <c r="R519" s="30" t="s">
        <v>68</v>
      </c>
      <c r="S519" s="30" t="s">
        <v>68</v>
      </c>
      <c r="T519" s="30" t="s">
        <v>68</v>
      </c>
      <c r="U519" s="30" t="s">
        <v>68</v>
      </c>
      <c r="V519" s="30" t="s">
        <v>68</v>
      </c>
      <c r="W519" s="30" t="s">
        <v>68</v>
      </c>
      <c r="X519" s="30" t="s">
        <v>68</v>
      </c>
      <c r="Y519" s="41" t="s">
        <v>68</v>
      </c>
      <c r="Z519" s="30" t="s">
        <v>68</v>
      </c>
      <c r="AA519" s="30" t="s">
        <v>68</v>
      </c>
      <c r="AB519" s="41" t="s">
        <v>68</v>
      </c>
      <c r="AC519" s="30" t="s">
        <v>68</v>
      </c>
      <c r="AD519" s="30" t="s">
        <v>68</v>
      </c>
      <c r="AE519" s="41" t="s">
        <v>68</v>
      </c>
      <c r="AF519" s="30" t="s">
        <v>68</v>
      </c>
    </row>
    <row r="520" spans="1:32" x14ac:dyDescent="0.2">
      <c r="A520" s="37" t="s">
        <v>1199</v>
      </c>
      <c r="B520" s="38">
        <v>8176</v>
      </c>
      <c r="C520" s="30">
        <v>7</v>
      </c>
      <c r="D520" s="30" t="s">
        <v>409</v>
      </c>
      <c r="E520" s="30" t="s">
        <v>404</v>
      </c>
      <c r="F520" s="31" t="s">
        <v>565</v>
      </c>
      <c r="G520" s="30" t="s">
        <v>28</v>
      </c>
      <c r="H520" s="30">
        <v>1</v>
      </c>
      <c r="I520" s="31" t="s">
        <v>565</v>
      </c>
      <c r="J520" s="30">
        <v>75018</v>
      </c>
      <c r="K520" s="30" t="s">
        <v>29</v>
      </c>
      <c r="L520" s="31"/>
      <c r="M520" s="31"/>
      <c r="N520" s="31"/>
      <c r="O520" s="31"/>
      <c r="P520" s="31"/>
      <c r="Q520" s="30" t="s">
        <v>68</v>
      </c>
      <c r="R520" s="30" t="s">
        <v>68</v>
      </c>
      <c r="S520" s="30" t="s">
        <v>68</v>
      </c>
      <c r="T520" s="30" t="s">
        <v>68</v>
      </c>
      <c r="U520" s="30" t="s">
        <v>68</v>
      </c>
      <c r="V520" s="30" t="s">
        <v>68</v>
      </c>
      <c r="W520" s="30" t="s">
        <v>68</v>
      </c>
      <c r="X520" s="30" t="s">
        <v>68</v>
      </c>
      <c r="Y520" s="41" t="s">
        <v>68</v>
      </c>
      <c r="Z520" s="30" t="s">
        <v>68</v>
      </c>
      <c r="AA520" s="30" t="s">
        <v>68</v>
      </c>
      <c r="AB520" s="41" t="s">
        <v>68</v>
      </c>
      <c r="AC520" s="30" t="s">
        <v>68</v>
      </c>
      <c r="AD520" s="30" t="s">
        <v>68</v>
      </c>
      <c r="AE520" s="41" t="s">
        <v>68</v>
      </c>
      <c r="AF520" s="30" t="s">
        <v>68</v>
      </c>
    </row>
    <row r="521" spans="1:32" x14ac:dyDescent="0.2">
      <c r="A521" s="37" t="s">
        <v>1200</v>
      </c>
      <c r="B521" s="38">
        <v>8177</v>
      </c>
      <c r="C521" s="30">
        <v>7</v>
      </c>
      <c r="D521" s="30" t="s">
        <v>409</v>
      </c>
      <c r="E521" s="30" t="s">
        <v>404</v>
      </c>
      <c r="F521" s="31" t="s">
        <v>566</v>
      </c>
      <c r="G521" s="30" t="s">
        <v>28</v>
      </c>
      <c r="H521" s="30">
        <v>1</v>
      </c>
      <c r="I521" s="31" t="s">
        <v>566</v>
      </c>
      <c r="J521" s="30">
        <v>75018</v>
      </c>
      <c r="K521" s="30" t="s">
        <v>29</v>
      </c>
      <c r="L521" s="31"/>
      <c r="M521" s="31"/>
      <c r="N521" s="31"/>
      <c r="O521" s="31"/>
      <c r="P521" s="31"/>
      <c r="Q521" s="30" t="s">
        <v>1895</v>
      </c>
      <c r="R521" s="30" t="s">
        <v>81</v>
      </c>
      <c r="S521" s="30" t="s">
        <v>81</v>
      </c>
      <c r="T521" s="30" t="s">
        <v>81</v>
      </c>
      <c r="U521" s="30" t="s">
        <v>68</v>
      </c>
      <c r="V521" s="30" t="s">
        <v>68</v>
      </c>
      <c r="W521" s="30" t="s">
        <v>81</v>
      </c>
      <c r="X521" s="30" t="s">
        <v>68</v>
      </c>
      <c r="Y521" s="41" t="s">
        <v>68</v>
      </c>
      <c r="Z521" s="30" t="s">
        <v>68</v>
      </c>
      <c r="AA521" s="30" t="s">
        <v>68</v>
      </c>
      <c r="AB521" s="41" t="s">
        <v>68</v>
      </c>
      <c r="AC521" s="30" t="s">
        <v>68</v>
      </c>
      <c r="AD521" s="30" t="s">
        <v>68</v>
      </c>
      <c r="AE521" s="41" t="s">
        <v>68</v>
      </c>
      <c r="AF521" s="30" t="s">
        <v>68</v>
      </c>
    </row>
    <row r="522" spans="1:32" x14ac:dyDescent="0.2">
      <c r="A522" s="37" t="s">
        <v>1023</v>
      </c>
      <c r="B522" s="38">
        <v>8178</v>
      </c>
      <c r="C522" s="30">
        <v>4</v>
      </c>
      <c r="D522" s="30" t="s">
        <v>412</v>
      </c>
      <c r="E522" s="30" t="s">
        <v>407</v>
      </c>
      <c r="F522" s="31" t="s">
        <v>567</v>
      </c>
      <c r="G522" s="30" t="s">
        <v>28</v>
      </c>
      <c r="H522" s="30">
        <v>1</v>
      </c>
      <c r="I522" s="31" t="s">
        <v>1024</v>
      </c>
      <c r="J522" s="30">
        <v>75012</v>
      </c>
      <c r="K522" s="30" t="s">
        <v>29</v>
      </c>
      <c r="L522" s="31"/>
      <c r="M522" s="31"/>
      <c r="N522" s="31"/>
      <c r="O522" s="31"/>
      <c r="P522" s="31"/>
      <c r="Q522" s="30" t="s">
        <v>68</v>
      </c>
      <c r="R522" s="30" t="s">
        <v>68</v>
      </c>
      <c r="S522" s="30" t="s">
        <v>68</v>
      </c>
      <c r="T522" s="30" t="s">
        <v>68</v>
      </c>
      <c r="U522" s="30" t="s">
        <v>68</v>
      </c>
      <c r="V522" s="30" t="s">
        <v>68</v>
      </c>
      <c r="W522" s="30" t="s">
        <v>68</v>
      </c>
      <c r="X522" s="30" t="s">
        <v>68</v>
      </c>
      <c r="Y522" s="41" t="s">
        <v>68</v>
      </c>
      <c r="Z522" s="30" t="s">
        <v>68</v>
      </c>
      <c r="AA522" s="30" t="s">
        <v>68</v>
      </c>
      <c r="AB522" s="41" t="s">
        <v>68</v>
      </c>
      <c r="AC522" s="30" t="s">
        <v>68</v>
      </c>
      <c r="AD522" s="30" t="s">
        <v>68</v>
      </c>
      <c r="AE522" s="41" t="s">
        <v>68</v>
      </c>
      <c r="AF522" s="30" t="s">
        <v>68</v>
      </c>
    </row>
    <row r="523" spans="1:32" x14ac:dyDescent="0.2">
      <c r="A523" s="37" t="s">
        <v>1025</v>
      </c>
      <c r="B523" s="38">
        <v>8178</v>
      </c>
      <c r="C523" s="30">
        <v>4</v>
      </c>
      <c r="D523" s="30" t="s">
        <v>412</v>
      </c>
      <c r="E523" s="30" t="s">
        <v>407</v>
      </c>
      <c r="F523" s="31" t="s">
        <v>567</v>
      </c>
      <c r="G523" s="30" t="s">
        <v>28</v>
      </c>
      <c r="H523" s="30">
        <v>2</v>
      </c>
      <c r="I523" s="31" t="s">
        <v>1024</v>
      </c>
      <c r="J523" s="30">
        <v>75012</v>
      </c>
      <c r="K523" s="30" t="s">
        <v>29</v>
      </c>
      <c r="L523" s="31"/>
      <c r="M523" s="31"/>
      <c r="N523" s="31"/>
      <c r="O523" s="31"/>
      <c r="P523" s="31"/>
      <c r="Q523" s="30" t="s">
        <v>68</v>
      </c>
      <c r="R523" s="30" t="s">
        <v>68</v>
      </c>
      <c r="S523" s="30" t="s">
        <v>68</v>
      </c>
      <c r="T523" s="30" t="s">
        <v>68</v>
      </c>
      <c r="U523" s="30" t="s">
        <v>68</v>
      </c>
      <c r="V523" s="30" t="s">
        <v>68</v>
      </c>
      <c r="W523" s="30" t="s">
        <v>68</v>
      </c>
      <c r="X523" s="30" t="s">
        <v>68</v>
      </c>
      <c r="Y523" s="41" t="s">
        <v>68</v>
      </c>
      <c r="Z523" s="30" t="s">
        <v>68</v>
      </c>
      <c r="AA523" s="30" t="s">
        <v>68</v>
      </c>
      <c r="AB523" s="41" t="s">
        <v>68</v>
      </c>
      <c r="AC523" s="30" t="s">
        <v>68</v>
      </c>
      <c r="AD523" s="30" t="s">
        <v>68</v>
      </c>
      <c r="AE523" s="41" t="s">
        <v>68</v>
      </c>
      <c r="AF523" s="30" t="s">
        <v>68</v>
      </c>
    </row>
    <row r="524" spans="1:32" x14ac:dyDescent="0.2">
      <c r="A524" s="37" t="s">
        <v>1049</v>
      </c>
      <c r="B524" s="38">
        <v>8179</v>
      </c>
      <c r="C524" s="30">
        <v>5</v>
      </c>
      <c r="D524" s="30" t="s">
        <v>408</v>
      </c>
      <c r="E524" s="30" t="s">
        <v>407</v>
      </c>
      <c r="F524" s="31" t="s">
        <v>568</v>
      </c>
      <c r="G524" s="30" t="s">
        <v>28</v>
      </c>
      <c r="H524" s="30">
        <v>1</v>
      </c>
      <c r="I524" s="31" t="s">
        <v>1050</v>
      </c>
      <c r="J524" s="30">
        <v>75013</v>
      </c>
      <c r="K524" s="30" t="s">
        <v>29</v>
      </c>
      <c r="L524" s="31"/>
      <c r="M524" s="31"/>
      <c r="N524" s="31"/>
      <c r="O524" s="31"/>
      <c r="P524" s="31"/>
      <c r="Q524" s="30" t="s">
        <v>68</v>
      </c>
      <c r="R524" s="30" t="s">
        <v>68</v>
      </c>
      <c r="S524" s="30" t="s">
        <v>68</v>
      </c>
      <c r="T524" s="30" t="s">
        <v>68</v>
      </c>
      <c r="U524" s="30" t="s">
        <v>68</v>
      </c>
      <c r="V524" s="30" t="s">
        <v>68</v>
      </c>
      <c r="W524" s="30" t="s">
        <v>68</v>
      </c>
      <c r="X524" s="30" t="s">
        <v>68</v>
      </c>
      <c r="Y524" s="41" t="s">
        <v>402</v>
      </c>
      <c r="Z524" s="30" t="s">
        <v>1901</v>
      </c>
      <c r="AA524" s="30" t="s">
        <v>402</v>
      </c>
      <c r="AB524" s="41" t="s">
        <v>68</v>
      </c>
      <c r="AC524" s="30" t="s">
        <v>68</v>
      </c>
      <c r="AD524" s="30" t="s">
        <v>68</v>
      </c>
      <c r="AE524" s="41" t="s">
        <v>68</v>
      </c>
      <c r="AF524" s="30" t="s">
        <v>68</v>
      </c>
    </row>
    <row r="525" spans="1:32" x14ac:dyDescent="0.2">
      <c r="A525" s="37" t="s">
        <v>1051</v>
      </c>
      <c r="B525" s="38">
        <v>8179</v>
      </c>
      <c r="C525" s="30">
        <v>5</v>
      </c>
      <c r="D525" s="30" t="s">
        <v>408</v>
      </c>
      <c r="E525" s="30" t="s">
        <v>407</v>
      </c>
      <c r="F525" s="31" t="s">
        <v>568</v>
      </c>
      <c r="G525" s="30" t="s">
        <v>28</v>
      </c>
      <c r="H525" s="30">
        <v>2</v>
      </c>
      <c r="I525" s="31" t="s">
        <v>1052</v>
      </c>
      <c r="J525" s="30">
        <v>75013</v>
      </c>
      <c r="K525" s="30" t="s">
        <v>29</v>
      </c>
      <c r="L525" s="31"/>
      <c r="M525" s="31"/>
      <c r="N525" s="31"/>
      <c r="O525" s="31"/>
      <c r="P525" s="31"/>
      <c r="Q525" s="30" t="s">
        <v>68</v>
      </c>
      <c r="R525" s="30" t="s">
        <v>68</v>
      </c>
      <c r="S525" s="30" t="s">
        <v>68</v>
      </c>
      <c r="T525" s="30" t="s">
        <v>68</v>
      </c>
      <c r="U525" s="30" t="s">
        <v>68</v>
      </c>
      <c r="V525" s="30" t="s">
        <v>68</v>
      </c>
      <c r="W525" s="30" t="s">
        <v>68</v>
      </c>
      <c r="X525" s="30" t="s">
        <v>68</v>
      </c>
      <c r="Y525" s="41" t="s">
        <v>402</v>
      </c>
      <c r="Z525" s="30" t="s">
        <v>1901</v>
      </c>
      <c r="AA525" s="30" t="s">
        <v>402</v>
      </c>
      <c r="AB525" s="41" t="s">
        <v>68</v>
      </c>
      <c r="AC525" s="30" t="s">
        <v>68</v>
      </c>
      <c r="AD525" s="30" t="s">
        <v>68</v>
      </c>
      <c r="AE525" s="41" t="s">
        <v>68</v>
      </c>
      <c r="AF525" s="30" t="s">
        <v>68</v>
      </c>
    </row>
    <row r="526" spans="1:32" x14ac:dyDescent="0.2">
      <c r="A526" s="37" t="s">
        <v>1201</v>
      </c>
      <c r="B526" s="38">
        <v>8180</v>
      </c>
      <c r="C526" s="30">
        <v>7</v>
      </c>
      <c r="D526" s="30" t="s">
        <v>409</v>
      </c>
      <c r="E526" s="30" t="s">
        <v>404</v>
      </c>
      <c r="F526" s="31" t="s">
        <v>569</v>
      </c>
      <c r="G526" s="30" t="s">
        <v>28</v>
      </c>
      <c r="H526" s="30">
        <v>1</v>
      </c>
      <c r="I526" s="31" t="s">
        <v>569</v>
      </c>
      <c r="J526" s="30">
        <v>75018</v>
      </c>
      <c r="K526" s="30" t="s">
        <v>29</v>
      </c>
      <c r="L526" s="31"/>
      <c r="M526" s="31"/>
      <c r="N526" s="31"/>
      <c r="O526" s="31"/>
      <c r="P526" s="31"/>
      <c r="Q526" s="30" t="s">
        <v>68</v>
      </c>
      <c r="R526" s="30" t="s">
        <v>68</v>
      </c>
      <c r="S526" s="30" t="s">
        <v>68</v>
      </c>
      <c r="T526" s="30" t="s">
        <v>68</v>
      </c>
      <c r="U526" s="30" t="s">
        <v>68</v>
      </c>
      <c r="V526" s="30" t="s">
        <v>68</v>
      </c>
      <c r="W526" s="30" t="s">
        <v>68</v>
      </c>
      <c r="X526" s="30" t="s">
        <v>68</v>
      </c>
      <c r="Y526" s="41" t="s">
        <v>68</v>
      </c>
      <c r="Z526" s="30" t="s">
        <v>68</v>
      </c>
      <c r="AA526" s="30" t="s">
        <v>68</v>
      </c>
      <c r="AB526" s="41" t="s">
        <v>68</v>
      </c>
      <c r="AC526" s="30" t="s">
        <v>68</v>
      </c>
      <c r="AD526" s="30" t="s">
        <v>68</v>
      </c>
      <c r="AE526" s="41" t="s">
        <v>68</v>
      </c>
      <c r="AF526" s="30" t="s">
        <v>68</v>
      </c>
    </row>
    <row r="527" spans="1:32" x14ac:dyDescent="0.2">
      <c r="A527" s="37" t="s">
        <v>1202</v>
      </c>
      <c r="B527" s="38">
        <v>8181</v>
      </c>
      <c r="C527" s="30">
        <v>7</v>
      </c>
      <c r="D527" s="30" t="s">
        <v>409</v>
      </c>
      <c r="E527" s="30" t="s">
        <v>404</v>
      </c>
      <c r="F527" s="31" t="s">
        <v>570</v>
      </c>
      <c r="G527" s="30" t="s">
        <v>28</v>
      </c>
      <c r="H527" s="30">
        <v>1</v>
      </c>
      <c r="I527" s="31" t="s">
        <v>570</v>
      </c>
      <c r="J527" s="30">
        <v>75018</v>
      </c>
      <c r="K527" s="30" t="s">
        <v>29</v>
      </c>
      <c r="L527" s="31"/>
      <c r="M527" s="31"/>
      <c r="N527" s="31"/>
      <c r="O527" s="31"/>
      <c r="P527" s="31"/>
      <c r="Q527" s="30" t="s">
        <v>68</v>
      </c>
      <c r="R527" s="30" t="s">
        <v>68</v>
      </c>
      <c r="S527" s="30" t="s">
        <v>68</v>
      </c>
      <c r="T527" s="30" t="s">
        <v>68</v>
      </c>
      <c r="U527" s="30" t="s">
        <v>68</v>
      </c>
      <c r="V527" s="30" t="s">
        <v>68</v>
      </c>
      <c r="W527" s="30" t="s">
        <v>68</v>
      </c>
      <c r="X527" s="30" t="s">
        <v>68</v>
      </c>
      <c r="Y527" s="41" t="s">
        <v>68</v>
      </c>
      <c r="Z527" s="30" t="s">
        <v>68</v>
      </c>
      <c r="AA527" s="30" t="s">
        <v>68</v>
      </c>
      <c r="AB527" s="41" t="s">
        <v>68</v>
      </c>
      <c r="AC527" s="30" t="s">
        <v>68</v>
      </c>
      <c r="AD527" s="30" t="s">
        <v>68</v>
      </c>
      <c r="AE527" s="41" t="s">
        <v>68</v>
      </c>
      <c r="AF527" s="30" t="s">
        <v>68</v>
      </c>
    </row>
    <row r="528" spans="1:32" x14ac:dyDescent="0.2">
      <c r="A528" s="37" t="s">
        <v>1203</v>
      </c>
      <c r="B528" s="38">
        <v>8181</v>
      </c>
      <c r="C528" s="30">
        <v>7</v>
      </c>
      <c r="D528" s="30" t="s">
        <v>409</v>
      </c>
      <c r="E528" s="30" t="s">
        <v>404</v>
      </c>
      <c r="F528" s="31" t="s">
        <v>570</v>
      </c>
      <c r="G528" s="30" t="s">
        <v>28</v>
      </c>
      <c r="H528" s="30">
        <v>2</v>
      </c>
      <c r="I528" s="31" t="s">
        <v>570</v>
      </c>
      <c r="J528" s="30">
        <v>75018</v>
      </c>
      <c r="K528" s="30" t="s">
        <v>29</v>
      </c>
      <c r="L528" s="31"/>
      <c r="M528" s="31"/>
      <c r="N528" s="31"/>
      <c r="O528" s="31"/>
      <c r="P528" s="31"/>
      <c r="Q528" s="30" t="s">
        <v>68</v>
      </c>
      <c r="R528" s="30" t="s">
        <v>68</v>
      </c>
      <c r="S528" s="30" t="s">
        <v>68</v>
      </c>
      <c r="T528" s="30" t="s">
        <v>68</v>
      </c>
      <c r="U528" s="30" t="s">
        <v>68</v>
      </c>
      <c r="V528" s="30" t="s">
        <v>68</v>
      </c>
      <c r="W528" s="30" t="s">
        <v>68</v>
      </c>
      <c r="X528" s="30" t="s">
        <v>68</v>
      </c>
      <c r="Y528" s="41" t="s">
        <v>68</v>
      </c>
      <c r="Z528" s="30" t="s">
        <v>68</v>
      </c>
      <c r="AA528" s="30" t="s">
        <v>68</v>
      </c>
      <c r="AB528" s="41" t="s">
        <v>68</v>
      </c>
      <c r="AC528" s="30" t="s">
        <v>68</v>
      </c>
      <c r="AD528" s="30" t="s">
        <v>68</v>
      </c>
      <c r="AE528" s="41" t="s">
        <v>68</v>
      </c>
      <c r="AF528" s="30" t="s">
        <v>68</v>
      </c>
    </row>
    <row r="529" spans="1:32" ht="25.5" x14ac:dyDescent="0.2">
      <c r="A529" s="37" t="s">
        <v>1350</v>
      </c>
      <c r="B529" s="38">
        <v>8182</v>
      </c>
      <c r="C529" s="30">
        <v>8</v>
      </c>
      <c r="D529" s="30" t="s">
        <v>403</v>
      </c>
      <c r="E529" s="30" t="s">
        <v>404</v>
      </c>
      <c r="F529" s="31" t="s">
        <v>571</v>
      </c>
      <c r="G529" s="30" t="s">
        <v>28</v>
      </c>
      <c r="H529" s="30">
        <v>1</v>
      </c>
      <c r="I529" s="31" t="s">
        <v>1351</v>
      </c>
      <c r="J529" s="30">
        <v>75020</v>
      </c>
      <c r="K529" s="30" t="s">
        <v>29</v>
      </c>
      <c r="L529" s="31"/>
      <c r="M529" s="31"/>
      <c r="N529" s="31"/>
      <c r="O529" s="31"/>
      <c r="P529" s="31"/>
      <c r="Q529" s="30" t="s">
        <v>1895</v>
      </c>
      <c r="R529" s="30" t="s">
        <v>81</v>
      </c>
      <c r="S529" s="30" t="s">
        <v>81</v>
      </c>
      <c r="T529" s="30" t="s">
        <v>81</v>
      </c>
      <c r="U529" s="30" t="s">
        <v>402</v>
      </c>
      <c r="V529" s="30" t="s">
        <v>68</v>
      </c>
      <c r="W529" s="30" t="s">
        <v>81</v>
      </c>
      <c r="X529" s="30" t="s">
        <v>402</v>
      </c>
      <c r="Y529" s="41" t="s">
        <v>402</v>
      </c>
      <c r="Z529" s="30" t="s">
        <v>68</v>
      </c>
      <c r="AA529" s="30" t="s">
        <v>68</v>
      </c>
      <c r="AB529" s="41" t="s">
        <v>402</v>
      </c>
      <c r="AC529" s="30" t="s">
        <v>402</v>
      </c>
      <c r="AD529" s="30" t="s">
        <v>1900</v>
      </c>
      <c r="AE529" s="41" t="s">
        <v>68</v>
      </c>
      <c r="AF529" s="30" t="s">
        <v>68</v>
      </c>
    </row>
    <row r="530" spans="1:32" x14ac:dyDescent="0.2">
      <c r="A530" s="37" t="s">
        <v>1204</v>
      </c>
      <c r="B530" s="38">
        <v>8184</v>
      </c>
      <c r="C530" s="30">
        <v>7</v>
      </c>
      <c r="D530" s="30" t="s">
        <v>409</v>
      </c>
      <c r="E530" s="30" t="s">
        <v>404</v>
      </c>
      <c r="F530" s="31" t="s">
        <v>572</v>
      </c>
      <c r="G530" s="30" t="s">
        <v>28</v>
      </c>
      <c r="H530" s="30">
        <v>1</v>
      </c>
      <c r="I530" s="31" t="s">
        <v>572</v>
      </c>
      <c r="J530" s="30">
        <v>75018</v>
      </c>
      <c r="K530" s="30" t="s">
        <v>29</v>
      </c>
      <c r="L530" s="31"/>
      <c r="M530" s="31"/>
      <c r="N530" s="31"/>
      <c r="O530" s="31"/>
      <c r="P530" s="31"/>
      <c r="Q530" s="30" t="s">
        <v>1895</v>
      </c>
      <c r="R530" s="30" t="s">
        <v>81</v>
      </c>
      <c r="S530" s="30" t="s">
        <v>81</v>
      </c>
      <c r="T530" s="30" t="s">
        <v>81</v>
      </c>
      <c r="U530" s="30" t="s">
        <v>1895</v>
      </c>
      <c r="V530" s="30" t="s">
        <v>81</v>
      </c>
      <c r="W530" s="30" t="s">
        <v>81</v>
      </c>
      <c r="X530" s="30" t="s">
        <v>402</v>
      </c>
      <c r="Y530" s="41" t="s">
        <v>68</v>
      </c>
      <c r="Z530" s="30" t="s">
        <v>68</v>
      </c>
      <c r="AA530" s="30" t="s">
        <v>68</v>
      </c>
      <c r="AB530" s="41" t="s">
        <v>68</v>
      </c>
      <c r="AC530" s="30" t="s">
        <v>1900</v>
      </c>
      <c r="AD530" s="30" t="s">
        <v>1900</v>
      </c>
      <c r="AE530" s="41" t="s">
        <v>68</v>
      </c>
      <c r="AF530" s="30" t="s">
        <v>68</v>
      </c>
    </row>
    <row r="531" spans="1:32" x14ac:dyDescent="0.2">
      <c r="A531" s="37" t="s">
        <v>1205</v>
      </c>
      <c r="B531" s="38">
        <v>8184</v>
      </c>
      <c r="C531" s="30">
        <v>7</v>
      </c>
      <c r="D531" s="30" t="s">
        <v>409</v>
      </c>
      <c r="E531" s="30" t="s">
        <v>404</v>
      </c>
      <c r="F531" s="31" t="s">
        <v>572</v>
      </c>
      <c r="G531" s="30" t="s">
        <v>28</v>
      </c>
      <c r="H531" s="30">
        <v>2</v>
      </c>
      <c r="I531" s="31" t="s">
        <v>572</v>
      </c>
      <c r="J531" s="30">
        <v>75018</v>
      </c>
      <c r="K531" s="30" t="s">
        <v>29</v>
      </c>
      <c r="L531" s="31"/>
      <c r="M531" s="31"/>
      <c r="N531" s="31"/>
      <c r="O531" s="31"/>
      <c r="P531" s="31"/>
      <c r="Q531" s="30" t="s">
        <v>1895</v>
      </c>
      <c r="R531" s="30" t="s">
        <v>81</v>
      </c>
      <c r="S531" s="30" t="s">
        <v>81</v>
      </c>
      <c r="T531" s="30" t="s">
        <v>81</v>
      </c>
      <c r="U531" s="30" t="s">
        <v>1895</v>
      </c>
      <c r="V531" s="30" t="s">
        <v>81</v>
      </c>
      <c r="W531" s="30" t="s">
        <v>81</v>
      </c>
      <c r="X531" s="30" t="s">
        <v>402</v>
      </c>
      <c r="Y531" s="41" t="s">
        <v>68</v>
      </c>
      <c r="Z531" s="30" t="s">
        <v>68</v>
      </c>
      <c r="AA531" s="30" t="s">
        <v>68</v>
      </c>
      <c r="AB531" s="41" t="s">
        <v>68</v>
      </c>
      <c r="AC531" s="30" t="s">
        <v>1900</v>
      </c>
      <c r="AD531" s="30" t="s">
        <v>1900</v>
      </c>
      <c r="AE531" s="41" t="s">
        <v>1886</v>
      </c>
      <c r="AF531" s="30" t="s">
        <v>68</v>
      </c>
    </row>
    <row r="532" spans="1:32" x14ac:dyDescent="0.2">
      <c r="A532" s="37" t="s">
        <v>1053</v>
      </c>
      <c r="B532" s="38">
        <v>8185</v>
      </c>
      <c r="C532" s="30">
        <v>5</v>
      </c>
      <c r="D532" s="30" t="s">
        <v>408</v>
      </c>
      <c r="E532" s="30" t="s">
        <v>407</v>
      </c>
      <c r="F532" s="31" t="s">
        <v>573</v>
      </c>
      <c r="G532" s="30" t="s">
        <v>28</v>
      </c>
      <c r="H532" s="30">
        <v>1</v>
      </c>
      <c r="I532" s="31" t="s">
        <v>1054</v>
      </c>
      <c r="J532" s="30">
        <v>75013</v>
      </c>
      <c r="K532" s="30" t="s">
        <v>29</v>
      </c>
      <c r="L532" s="31"/>
      <c r="M532" s="31"/>
      <c r="N532" s="31"/>
      <c r="O532" s="31"/>
      <c r="P532" s="31"/>
      <c r="Q532" s="30" t="s">
        <v>68</v>
      </c>
      <c r="R532" s="30" t="s">
        <v>68</v>
      </c>
      <c r="S532" s="30" t="s">
        <v>68</v>
      </c>
      <c r="T532" s="30" t="s">
        <v>68</v>
      </c>
      <c r="U532" s="30" t="s">
        <v>68</v>
      </c>
      <c r="V532" s="30" t="s">
        <v>68</v>
      </c>
      <c r="W532" s="30" t="s">
        <v>68</v>
      </c>
      <c r="X532" s="30" t="s">
        <v>68</v>
      </c>
      <c r="Y532" s="41" t="s">
        <v>68</v>
      </c>
      <c r="Z532" s="30" t="s">
        <v>68</v>
      </c>
      <c r="AA532" s="30" t="s">
        <v>68</v>
      </c>
      <c r="AB532" s="41" t="s">
        <v>68</v>
      </c>
      <c r="AC532" s="30" t="s">
        <v>68</v>
      </c>
      <c r="AD532" s="30" t="s">
        <v>68</v>
      </c>
      <c r="AE532" s="41" t="s">
        <v>68</v>
      </c>
      <c r="AF532" s="30" t="s">
        <v>68</v>
      </c>
    </row>
    <row r="533" spans="1:32" x14ac:dyDescent="0.2">
      <c r="A533" s="37" t="s">
        <v>1876</v>
      </c>
      <c r="B533" s="38">
        <v>8186</v>
      </c>
      <c r="C533" s="30">
        <v>10</v>
      </c>
      <c r="D533" s="30" t="s">
        <v>413</v>
      </c>
      <c r="E533" s="30" t="s">
        <v>407</v>
      </c>
      <c r="F533" s="31" t="s">
        <v>574</v>
      </c>
      <c r="G533" s="30" t="s">
        <v>28</v>
      </c>
      <c r="H533" s="30">
        <v>1</v>
      </c>
      <c r="I533" s="31" t="s">
        <v>1877</v>
      </c>
      <c r="J533" s="30">
        <v>91200</v>
      </c>
      <c r="K533" s="30" t="s">
        <v>38</v>
      </c>
      <c r="L533" s="31"/>
      <c r="M533" s="31"/>
      <c r="N533" s="31"/>
      <c r="O533" s="31"/>
      <c r="P533" s="31"/>
      <c r="Q533" s="30" t="s">
        <v>68</v>
      </c>
      <c r="R533" s="30" t="s">
        <v>68</v>
      </c>
      <c r="S533" s="30" t="s">
        <v>68</v>
      </c>
      <c r="T533" s="30" t="s">
        <v>68</v>
      </c>
      <c r="U533" s="30" t="s">
        <v>68</v>
      </c>
      <c r="V533" s="30" t="s">
        <v>68</v>
      </c>
      <c r="W533" s="30" t="s">
        <v>68</v>
      </c>
      <c r="X533" s="30" t="s">
        <v>68</v>
      </c>
      <c r="Y533" s="41" t="s">
        <v>68</v>
      </c>
      <c r="Z533" s="30" t="s">
        <v>68</v>
      </c>
      <c r="AA533" s="30" t="s">
        <v>68</v>
      </c>
      <c r="AB533" s="41" t="s">
        <v>68</v>
      </c>
      <c r="AC533" s="30" t="s">
        <v>68</v>
      </c>
      <c r="AD533" s="30" t="s">
        <v>68</v>
      </c>
      <c r="AE533" s="41" t="s">
        <v>68</v>
      </c>
      <c r="AF533" s="30" t="s">
        <v>68</v>
      </c>
    </row>
    <row r="534" spans="1:32" x14ac:dyDescent="0.2">
      <c r="A534" s="37" t="s">
        <v>1878</v>
      </c>
      <c r="B534" s="38">
        <v>8186</v>
      </c>
      <c r="C534" s="30">
        <v>10</v>
      </c>
      <c r="D534" s="30" t="s">
        <v>413</v>
      </c>
      <c r="E534" s="30" t="s">
        <v>407</v>
      </c>
      <c r="F534" s="31" t="s">
        <v>574</v>
      </c>
      <c r="G534" s="30" t="s">
        <v>28</v>
      </c>
      <c r="H534" s="30">
        <v>2</v>
      </c>
      <c r="I534" s="31" t="s">
        <v>1705</v>
      </c>
      <c r="J534" s="30">
        <v>91200</v>
      </c>
      <c r="K534" s="30" t="s">
        <v>38</v>
      </c>
      <c r="L534" s="31"/>
      <c r="M534" s="31"/>
      <c r="N534" s="31"/>
      <c r="O534" s="31"/>
      <c r="P534" s="31"/>
      <c r="Q534" s="30" t="s">
        <v>68</v>
      </c>
      <c r="R534" s="30" t="s">
        <v>68</v>
      </c>
      <c r="S534" s="30" t="s">
        <v>68</v>
      </c>
      <c r="T534" s="30" t="s">
        <v>68</v>
      </c>
      <c r="U534" s="30" t="s">
        <v>68</v>
      </c>
      <c r="V534" s="30" t="s">
        <v>68</v>
      </c>
      <c r="W534" s="30" t="s">
        <v>68</v>
      </c>
      <c r="X534" s="30" t="s">
        <v>68</v>
      </c>
      <c r="Y534" s="41" t="s">
        <v>68</v>
      </c>
      <c r="Z534" s="30" t="s">
        <v>68</v>
      </c>
      <c r="AA534" s="30" t="s">
        <v>68</v>
      </c>
      <c r="AB534" s="41" t="s">
        <v>68</v>
      </c>
      <c r="AC534" s="30" t="s">
        <v>68</v>
      </c>
      <c r="AD534" s="30" t="s">
        <v>68</v>
      </c>
      <c r="AE534" s="41" t="s">
        <v>68</v>
      </c>
      <c r="AF534" s="30" t="s">
        <v>68</v>
      </c>
    </row>
    <row r="535" spans="1:32" x14ac:dyDescent="0.2">
      <c r="A535" s="37" t="s">
        <v>1879</v>
      </c>
      <c r="B535" s="38">
        <v>8186</v>
      </c>
      <c r="C535" s="30">
        <v>10</v>
      </c>
      <c r="D535" s="30" t="s">
        <v>413</v>
      </c>
      <c r="E535" s="30" t="s">
        <v>407</v>
      </c>
      <c r="F535" s="31" t="s">
        <v>574</v>
      </c>
      <c r="G535" s="30" t="s">
        <v>28</v>
      </c>
      <c r="H535" s="30">
        <v>3</v>
      </c>
      <c r="I535" s="31" t="s">
        <v>1703</v>
      </c>
      <c r="J535" s="30">
        <v>91200</v>
      </c>
      <c r="K535" s="30" t="s">
        <v>38</v>
      </c>
      <c r="L535" s="31"/>
      <c r="M535" s="31"/>
      <c r="N535" s="31"/>
      <c r="O535" s="31"/>
      <c r="P535" s="31"/>
      <c r="Q535" s="30" t="s">
        <v>68</v>
      </c>
      <c r="R535" s="30" t="s">
        <v>68</v>
      </c>
      <c r="S535" s="30" t="s">
        <v>68</v>
      </c>
      <c r="T535" s="30" t="s">
        <v>68</v>
      </c>
      <c r="U535" s="30" t="s">
        <v>68</v>
      </c>
      <c r="V535" s="30" t="s">
        <v>68</v>
      </c>
      <c r="W535" s="30" t="s">
        <v>68</v>
      </c>
      <c r="X535" s="30" t="s">
        <v>68</v>
      </c>
      <c r="Y535" s="41" t="s">
        <v>68</v>
      </c>
      <c r="Z535" s="30" t="s">
        <v>68</v>
      </c>
      <c r="AA535" s="30" t="s">
        <v>68</v>
      </c>
      <c r="AB535" s="41" t="s">
        <v>68</v>
      </c>
      <c r="AC535" s="30" t="s">
        <v>68</v>
      </c>
      <c r="AD535" s="30" t="s">
        <v>68</v>
      </c>
      <c r="AE535" s="41" t="s">
        <v>68</v>
      </c>
      <c r="AF535" s="30" t="s">
        <v>68</v>
      </c>
    </row>
    <row r="536" spans="1:32" x14ac:dyDescent="0.2">
      <c r="A536" s="37" t="s">
        <v>1880</v>
      </c>
      <c r="B536" s="38">
        <v>8186</v>
      </c>
      <c r="C536" s="30">
        <v>10</v>
      </c>
      <c r="D536" s="30" t="s">
        <v>413</v>
      </c>
      <c r="E536" s="30" t="s">
        <v>407</v>
      </c>
      <c r="F536" s="31" t="s">
        <v>574</v>
      </c>
      <c r="G536" s="30" t="s">
        <v>28</v>
      </c>
      <c r="H536" s="30">
        <v>4</v>
      </c>
      <c r="I536" s="31" t="s">
        <v>1881</v>
      </c>
      <c r="J536" s="30">
        <v>91200</v>
      </c>
      <c r="K536" s="30" t="s">
        <v>38</v>
      </c>
      <c r="L536" s="31"/>
      <c r="M536" s="31"/>
      <c r="N536" s="31"/>
      <c r="O536" s="31"/>
      <c r="P536" s="31"/>
      <c r="Q536" s="30" t="s">
        <v>68</v>
      </c>
      <c r="R536" s="30" t="s">
        <v>68</v>
      </c>
      <c r="S536" s="30" t="s">
        <v>68</v>
      </c>
      <c r="T536" s="30" t="s">
        <v>68</v>
      </c>
      <c r="U536" s="30" t="s">
        <v>68</v>
      </c>
      <c r="V536" s="30" t="s">
        <v>68</v>
      </c>
      <c r="W536" s="30" t="s">
        <v>68</v>
      </c>
      <c r="X536" s="30" t="s">
        <v>68</v>
      </c>
      <c r="Y536" s="41" t="s">
        <v>68</v>
      </c>
      <c r="Z536" s="30" t="s">
        <v>68</v>
      </c>
      <c r="AA536" s="30" t="s">
        <v>68</v>
      </c>
      <c r="AB536" s="41" t="s">
        <v>68</v>
      </c>
      <c r="AC536" s="30" t="s">
        <v>68</v>
      </c>
      <c r="AD536" s="30" t="s">
        <v>68</v>
      </c>
      <c r="AE536" s="41" t="s">
        <v>68</v>
      </c>
      <c r="AF536" s="30" t="s">
        <v>68</v>
      </c>
    </row>
    <row r="537" spans="1:32" ht="25.5" x14ac:dyDescent="0.2">
      <c r="A537" s="37" t="s">
        <v>833</v>
      </c>
      <c r="B537" s="38">
        <v>8187</v>
      </c>
      <c r="C537" s="30">
        <v>2</v>
      </c>
      <c r="D537" s="30" t="s">
        <v>411</v>
      </c>
      <c r="E537" s="30" t="s">
        <v>404</v>
      </c>
      <c r="F537" s="31" t="s">
        <v>575</v>
      </c>
      <c r="G537" s="30" t="s">
        <v>28</v>
      </c>
      <c r="H537" s="30">
        <v>1</v>
      </c>
      <c r="I537" s="31" t="s">
        <v>575</v>
      </c>
      <c r="J537" s="30">
        <v>75019</v>
      </c>
      <c r="K537" s="30" t="s">
        <v>29</v>
      </c>
      <c r="L537" s="31"/>
      <c r="M537" s="31"/>
      <c r="N537" s="31"/>
      <c r="O537" s="31"/>
      <c r="P537" s="31"/>
      <c r="Q537" s="30" t="s">
        <v>1895</v>
      </c>
      <c r="R537" s="30" t="s">
        <v>81</v>
      </c>
      <c r="S537" s="30" t="s">
        <v>81</v>
      </c>
      <c r="T537" s="30" t="s">
        <v>81</v>
      </c>
      <c r="U537" s="30" t="s">
        <v>402</v>
      </c>
      <c r="V537" s="30" t="s">
        <v>68</v>
      </c>
      <c r="W537" s="30" t="s">
        <v>160</v>
      </c>
      <c r="X537" s="30" t="s">
        <v>402</v>
      </c>
      <c r="Y537" s="41" t="s">
        <v>68</v>
      </c>
      <c r="Z537" s="30" t="s">
        <v>68</v>
      </c>
      <c r="AA537" s="30" t="s">
        <v>68</v>
      </c>
      <c r="AB537" s="41" t="s">
        <v>68</v>
      </c>
      <c r="AC537" s="30" t="s">
        <v>68</v>
      </c>
      <c r="AD537" s="30" t="s">
        <v>68</v>
      </c>
      <c r="AE537" s="41" t="s">
        <v>68</v>
      </c>
      <c r="AF537" s="30" t="s">
        <v>68</v>
      </c>
    </row>
    <row r="538" spans="1:32" ht="25.5" x14ac:dyDescent="0.2">
      <c r="A538" s="37" t="s">
        <v>834</v>
      </c>
      <c r="B538" s="38">
        <v>8187</v>
      </c>
      <c r="C538" s="30">
        <v>2</v>
      </c>
      <c r="D538" s="30" t="s">
        <v>411</v>
      </c>
      <c r="E538" s="30" t="s">
        <v>404</v>
      </c>
      <c r="F538" s="31" t="s">
        <v>575</v>
      </c>
      <c r="G538" s="30" t="s">
        <v>28</v>
      </c>
      <c r="H538" s="30">
        <v>2</v>
      </c>
      <c r="I538" s="31" t="s">
        <v>575</v>
      </c>
      <c r="J538" s="30">
        <v>75019</v>
      </c>
      <c r="K538" s="30" t="s">
        <v>29</v>
      </c>
      <c r="L538" s="31"/>
      <c r="M538" s="31"/>
      <c r="N538" s="31"/>
      <c r="O538" s="31"/>
      <c r="P538" s="31"/>
      <c r="Q538" s="30" t="s">
        <v>1895</v>
      </c>
      <c r="R538" s="30" t="s">
        <v>81</v>
      </c>
      <c r="S538" s="30" t="s">
        <v>81</v>
      </c>
      <c r="T538" s="30" t="s">
        <v>81</v>
      </c>
      <c r="U538" s="30" t="s">
        <v>402</v>
      </c>
      <c r="V538" s="30" t="s">
        <v>68</v>
      </c>
      <c r="W538" s="30" t="s">
        <v>160</v>
      </c>
      <c r="X538" s="30" t="s">
        <v>402</v>
      </c>
      <c r="Y538" s="41" t="s">
        <v>68</v>
      </c>
      <c r="Z538" s="30" t="s">
        <v>68</v>
      </c>
      <c r="AA538" s="30" t="s">
        <v>68</v>
      </c>
      <c r="AB538" s="41" t="s">
        <v>68</v>
      </c>
      <c r="AC538" s="30" t="s">
        <v>68</v>
      </c>
      <c r="AD538" s="30" t="s">
        <v>68</v>
      </c>
      <c r="AE538" s="41" t="s">
        <v>68</v>
      </c>
      <c r="AF538" s="30" t="s">
        <v>68</v>
      </c>
    </row>
    <row r="539" spans="1:32" x14ac:dyDescent="0.2">
      <c r="A539" s="37" t="s">
        <v>1206</v>
      </c>
      <c r="B539" s="38">
        <v>8188</v>
      </c>
      <c r="C539" s="30">
        <v>7</v>
      </c>
      <c r="D539" s="30" t="s">
        <v>409</v>
      </c>
      <c r="E539" s="30" t="s">
        <v>404</v>
      </c>
      <c r="F539" s="31" t="s">
        <v>576</v>
      </c>
      <c r="G539" s="30" t="s">
        <v>28</v>
      </c>
      <c r="H539" s="30">
        <v>1</v>
      </c>
      <c r="I539" s="31" t="s">
        <v>1207</v>
      </c>
      <c r="J539" s="30">
        <v>75018</v>
      </c>
      <c r="K539" s="30" t="s">
        <v>29</v>
      </c>
      <c r="L539" s="31"/>
      <c r="M539" s="31"/>
      <c r="N539" s="31"/>
      <c r="O539" s="31"/>
      <c r="P539" s="31"/>
      <c r="Q539" s="30" t="s">
        <v>68</v>
      </c>
      <c r="R539" s="30" t="s">
        <v>68</v>
      </c>
      <c r="S539" s="30" t="s">
        <v>68</v>
      </c>
      <c r="T539" s="30" t="s">
        <v>68</v>
      </c>
      <c r="U539" s="30" t="s">
        <v>68</v>
      </c>
      <c r="V539" s="30" t="s">
        <v>68</v>
      </c>
      <c r="W539" s="30" t="s">
        <v>68</v>
      </c>
      <c r="X539" s="30" t="s">
        <v>68</v>
      </c>
      <c r="Y539" s="41" t="s">
        <v>68</v>
      </c>
      <c r="Z539" s="30" t="s">
        <v>68</v>
      </c>
      <c r="AA539" s="30" t="s">
        <v>68</v>
      </c>
      <c r="AB539" s="41" t="s">
        <v>68</v>
      </c>
      <c r="AC539" s="30" t="s">
        <v>68</v>
      </c>
      <c r="AD539" s="30" t="s">
        <v>68</v>
      </c>
      <c r="AE539" s="41" t="s">
        <v>68</v>
      </c>
      <c r="AF539" s="30" t="s">
        <v>68</v>
      </c>
    </row>
    <row r="540" spans="1:32" x14ac:dyDescent="0.2">
      <c r="A540" s="37" t="s">
        <v>1209</v>
      </c>
      <c r="B540" s="38">
        <v>8188</v>
      </c>
      <c r="C540" s="30">
        <v>7</v>
      </c>
      <c r="D540" s="30" t="s">
        <v>409</v>
      </c>
      <c r="E540" s="30" t="s">
        <v>404</v>
      </c>
      <c r="F540" s="31" t="s">
        <v>576</v>
      </c>
      <c r="G540" s="30" t="s">
        <v>28</v>
      </c>
      <c r="H540" s="30">
        <v>2</v>
      </c>
      <c r="I540" s="31" t="s">
        <v>1208</v>
      </c>
      <c r="J540" s="30">
        <v>75018</v>
      </c>
      <c r="K540" s="30" t="s">
        <v>29</v>
      </c>
      <c r="L540" s="31"/>
      <c r="M540" s="31"/>
      <c r="N540" s="31"/>
      <c r="O540" s="31"/>
      <c r="P540" s="31"/>
      <c r="Q540" s="30" t="s">
        <v>68</v>
      </c>
      <c r="R540" s="30" t="s">
        <v>68</v>
      </c>
      <c r="S540" s="30" t="s">
        <v>68</v>
      </c>
      <c r="T540" s="30" t="s">
        <v>68</v>
      </c>
      <c r="U540" s="30" t="s">
        <v>68</v>
      </c>
      <c r="V540" s="30" t="s">
        <v>68</v>
      </c>
      <c r="W540" s="30" t="s">
        <v>68</v>
      </c>
      <c r="X540" s="30" t="s">
        <v>68</v>
      </c>
      <c r="Y540" s="41" t="s">
        <v>68</v>
      </c>
      <c r="Z540" s="30" t="s">
        <v>68</v>
      </c>
      <c r="AA540" s="30" t="s">
        <v>68</v>
      </c>
      <c r="AB540" s="41" t="s">
        <v>68</v>
      </c>
      <c r="AC540" s="30" t="s">
        <v>68</v>
      </c>
      <c r="AD540" s="30" t="s">
        <v>68</v>
      </c>
      <c r="AE540" s="41" t="s">
        <v>68</v>
      </c>
      <c r="AF540" s="30" t="s">
        <v>68</v>
      </c>
    </row>
    <row r="541" spans="1:32" x14ac:dyDescent="0.2">
      <c r="A541" s="37" t="s">
        <v>1210</v>
      </c>
      <c r="B541" s="38">
        <v>8188</v>
      </c>
      <c r="C541" s="30">
        <v>7</v>
      </c>
      <c r="D541" s="30" t="s">
        <v>409</v>
      </c>
      <c r="E541" s="30" t="s">
        <v>404</v>
      </c>
      <c r="F541" s="31" t="s">
        <v>576</v>
      </c>
      <c r="G541" s="30" t="s">
        <v>28</v>
      </c>
      <c r="H541" s="30">
        <v>3</v>
      </c>
      <c r="I541" s="31" t="s">
        <v>1208</v>
      </c>
      <c r="J541" s="30">
        <v>75018</v>
      </c>
      <c r="K541" s="30" t="s">
        <v>29</v>
      </c>
      <c r="L541" s="31"/>
      <c r="M541" s="31"/>
      <c r="N541" s="31"/>
      <c r="O541" s="31"/>
      <c r="P541" s="31"/>
      <c r="Q541" s="30" t="s">
        <v>68</v>
      </c>
      <c r="R541" s="30" t="s">
        <v>68</v>
      </c>
      <c r="S541" s="30" t="s">
        <v>68</v>
      </c>
      <c r="T541" s="30" t="s">
        <v>68</v>
      </c>
      <c r="U541" s="30" t="s">
        <v>68</v>
      </c>
      <c r="V541" s="30" t="s">
        <v>68</v>
      </c>
      <c r="W541" s="30" t="s">
        <v>68</v>
      </c>
      <c r="X541" s="30" t="s">
        <v>68</v>
      </c>
      <c r="Y541" s="41" t="s">
        <v>68</v>
      </c>
      <c r="Z541" s="30" t="s">
        <v>68</v>
      </c>
      <c r="AA541" s="30" t="s">
        <v>68</v>
      </c>
      <c r="AB541" s="41" t="s">
        <v>68</v>
      </c>
      <c r="AC541" s="30" t="s">
        <v>68</v>
      </c>
      <c r="AD541" s="30" t="s">
        <v>68</v>
      </c>
      <c r="AE541" s="41" t="s">
        <v>68</v>
      </c>
      <c r="AF541" s="30" t="s">
        <v>68</v>
      </c>
    </row>
    <row r="542" spans="1:32" x14ac:dyDescent="0.2">
      <c r="A542" s="37" t="s">
        <v>1352</v>
      </c>
      <c r="B542" s="38">
        <v>8189</v>
      </c>
      <c r="C542" s="30">
        <v>8</v>
      </c>
      <c r="D542" s="30" t="s">
        <v>403</v>
      </c>
      <c r="E542" s="30" t="s">
        <v>404</v>
      </c>
      <c r="F542" s="31" t="s">
        <v>577</v>
      </c>
      <c r="G542" s="30" t="s">
        <v>28</v>
      </c>
      <c r="H542" s="30">
        <v>1</v>
      </c>
      <c r="I542" s="31" t="s">
        <v>577</v>
      </c>
      <c r="J542" s="30">
        <v>75020</v>
      </c>
      <c r="K542" s="30" t="s">
        <v>29</v>
      </c>
      <c r="L542" s="31"/>
      <c r="M542" s="31"/>
      <c r="N542" s="31"/>
      <c r="O542" s="31"/>
      <c r="P542" s="31"/>
      <c r="Q542" s="30" t="s">
        <v>68</v>
      </c>
      <c r="R542" s="30" t="s">
        <v>68</v>
      </c>
      <c r="S542" s="30" t="s">
        <v>68</v>
      </c>
      <c r="T542" s="30" t="s">
        <v>68</v>
      </c>
      <c r="U542" s="30" t="s">
        <v>68</v>
      </c>
      <c r="V542" s="30" t="s">
        <v>68</v>
      </c>
      <c r="W542" s="30" t="s">
        <v>68</v>
      </c>
      <c r="X542" s="30" t="s">
        <v>68</v>
      </c>
      <c r="Y542" s="41" t="s">
        <v>68</v>
      </c>
      <c r="Z542" s="30" t="s">
        <v>68</v>
      </c>
      <c r="AA542" s="30" t="s">
        <v>68</v>
      </c>
      <c r="AB542" s="41" t="s">
        <v>68</v>
      </c>
      <c r="AC542" s="30" t="s">
        <v>68</v>
      </c>
      <c r="AD542" s="30" t="s">
        <v>68</v>
      </c>
      <c r="AE542" s="41" t="s">
        <v>68</v>
      </c>
      <c r="AF542" s="30" t="s">
        <v>68</v>
      </c>
    </row>
    <row r="543" spans="1:32" x14ac:dyDescent="0.2">
      <c r="A543" s="37" t="s">
        <v>1353</v>
      </c>
      <c r="B543" s="38">
        <v>8189</v>
      </c>
      <c r="C543" s="30">
        <v>8</v>
      </c>
      <c r="D543" s="30" t="s">
        <v>403</v>
      </c>
      <c r="E543" s="30" t="s">
        <v>404</v>
      </c>
      <c r="F543" s="31" t="s">
        <v>577</v>
      </c>
      <c r="G543" s="30" t="s">
        <v>28</v>
      </c>
      <c r="H543" s="30">
        <v>2</v>
      </c>
      <c r="I543" s="31" t="s">
        <v>1354</v>
      </c>
      <c r="J543" s="30">
        <v>75020</v>
      </c>
      <c r="K543" s="30" t="s">
        <v>29</v>
      </c>
      <c r="L543" s="31"/>
      <c r="M543" s="31"/>
      <c r="N543" s="31"/>
      <c r="O543" s="31"/>
      <c r="P543" s="31"/>
      <c r="Q543" s="30" t="s">
        <v>68</v>
      </c>
      <c r="R543" s="30" t="s">
        <v>68</v>
      </c>
      <c r="S543" s="30" t="s">
        <v>68</v>
      </c>
      <c r="T543" s="30" t="s">
        <v>68</v>
      </c>
      <c r="U543" s="30" t="s">
        <v>68</v>
      </c>
      <c r="V543" s="30" t="s">
        <v>68</v>
      </c>
      <c r="W543" s="30" t="s">
        <v>68</v>
      </c>
      <c r="X543" s="30" t="s">
        <v>68</v>
      </c>
      <c r="Y543" s="41" t="s">
        <v>68</v>
      </c>
      <c r="Z543" s="30" t="s">
        <v>68</v>
      </c>
      <c r="AA543" s="30" t="s">
        <v>68</v>
      </c>
      <c r="AB543" s="41" t="s">
        <v>68</v>
      </c>
      <c r="AC543" s="30" t="s">
        <v>68</v>
      </c>
      <c r="AD543" s="30" t="s">
        <v>68</v>
      </c>
      <c r="AE543" s="41" t="s">
        <v>68</v>
      </c>
      <c r="AF543" s="30" t="s">
        <v>68</v>
      </c>
    </row>
    <row r="544" spans="1:32" x14ac:dyDescent="0.2">
      <c r="A544" s="37" t="s">
        <v>1211</v>
      </c>
      <c r="B544" s="38">
        <v>8196</v>
      </c>
      <c r="C544" s="30">
        <v>7</v>
      </c>
      <c r="D544" s="30" t="s">
        <v>409</v>
      </c>
      <c r="E544" s="30" t="s">
        <v>404</v>
      </c>
      <c r="F544" s="31" t="s">
        <v>578</v>
      </c>
      <c r="G544" s="30" t="s">
        <v>28</v>
      </c>
      <c r="H544" s="30">
        <v>1</v>
      </c>
      <c r="I544" s="31" t="s">
        <v>1212</v>
      </c>
      <c r="J544" s="30">
        <v>75018</v>
      </c>
      <c r="K544" s="30" t="s">
        <v>29</v>
      </c>
      <c r="L544" s="31"/>
      <c r="M544" s="31"/>
      <c r="N544" s="31"/>
      <c r="O544" s="31"/>
      <c r="P544" s="31"/>
      <c r="Q544" s="30" t="s">
        <v>68</v>
      </c>
      <c r="R544" s="30" t="s">
        <v>68</v>
      </c>
      <c r="S544" s="30" t="s">
        <v>68</v>
      </c>
      <c r="T544" s="30" t="s">
        <v>68</v>
      </c>
      <c r="U544" s="30" t="s">
        <v>68</v>
      </c>
      <c r="V544" s="30" t="s">
        <v>68</v>
      </c>
      <c r="W544" s="30" t="s">
        <v>68</v>
      </c>
      <c r="X544" s="30" t="s">
        <v>68</v>
      </c>
      <c r="Y544" s="41" t="s">
        <v>68</v>
      </c>
      <c r="Z544" s="30" t="s">
        <v>68</v>
      </c>
      <c r="AA544" s="30" t="s">
        <v>68</v>
      </c>
      <c r="AB544" s="41" t="s">
        <v>68</v>
      </c>
      <c r="AC544" s="30" t="s">
        <v>68</v>
      </c>
      <c r="AD544" s="30" t="s">
        <v>68</v>
      </c>
      <c r="AE544" s="41" t="s">
        <v>68</v>
      </c>
      <c r="AF544" s="30" t="s">
        <v>68</v>
      </c>
    </row>
    <row r="545" spans="1:32" x14ac:dyDescent="0.2">
      <c r="A545" s="37" t="s">
        <v>959</v>
      </c>
      <c r="B545" s="38">
        <v>8202</v>
      </c>
      <c r="C545" s="30">
        <v>3</v>
      </c>
      <c r="D545" s="30" t="s">
        <v>405</v>
      </c>
      <c r="E545" s="30" t="s">
        <v>404</v>
      </c>
      <c r="F545" s="31" t="s">
        <v>579</v>
      </c>
      <c r="G545" s="30" t="s">
        <v>28</v>
      </c>
      <c r="H545" s="30">
        <v>1</v>
      </c>
      <c r="I545" s="31" t="s">
        <v>579</v>
      </c>
      <c r="J545" s="30">
        <v>75011</v>
      </c>
      <c r="K545" s="30" t="s">
        <v>29</v>
      </c>
      <c r="L545" s="31"/>
      <c r="M545" s="31"/>
      <c r="N545" s="31"/>
      <c r="O545" s="31"/>
      <c r="P545" s="31"/>
      <c r="Q545" s="30" t="s">
        <v>68</v>
      </c>
      <c r="R545" s="30" t="s">
        <v>68</v>
      </c>
      <c r="S545" s="30" t="s">
        <v>68</v>
      </c>
      <c r="T545" s="30" t="s">
        <v>68</v>
      </c>
      <c r="U545" s="30" t="s">
        <v>68</v>
      </c>
      <c r="V545" s="30" t="s">
        <v>68</v>
      </c>
      <c r="W545" s="30" t="s">
        <v>68</v>
      </c>
      <c r="X545" s="30" t="s">
        <v>68</v>
      </c>
      <c r="Y545" s="41" t="s">
        <v>68</v>
      </c>
      <c r="Z545" s="30" t="s">
        <v>68</v>
      </c>
      <c r="AA545" s="30" t="s">
        <v>68</v>
      </c>
      <c r="AB545" s="41" t="s">
        <v>68</v>
      </c>
      <c r="AC545" s="30" t="s">
        <v>68</v>
      </c>
      <c r="AD545" s="30" t="s">
        <v>68</v>
      </c>
      <c r="AE545" s="41" t="s">
        <v>68</v>
      </c>
      <c r="AF545" s="30" t="s">
        <v>68</v>
      </c>
    </row>
    <row r="546" spans="1:32" x14ac:dyDescent="0.2">
      <c r="A546" s="37" t="s">
        <v>960</v>
      </c>
      <c r="B546" s="38">
        <v>8203</v>
      </c>
      <c r="C546" s="30">
        <v>3</v>
      </c>
      <c r="D546" s="30" t="s">
        <v>405</v>
      </c>
      <c r="E546" s="30" t="s">
        <v>404</v>
      </c>
      <c r="F546" s="31" t="s">
        <v>580</v>
      </c>
      <c r="G546" s="30" t="s">
        <v>28</v>
      </c>
      <c r="H546" s="30">
        <v>1</v>
      </c>
      <c r="I546" s="31" t="s">
        <v>580</v>
      </c>
      <c r="J546" s="30">
        <v>75011</v>
      </c>
      <c r="K546" s="30" t="s">
        <v>29</v>
      </c>
      <c r="L546" s="31"/>
      <c r="M546" s="31"/>
      <c r="N546" s="31"/>
      <c r="O546" s="31"/>
      <c r="P546" s="31"/>
      <c r="Q546" s="30" t="s">
        <v>68</v>
      </c>
      <c r="R546" s="30" t="s">
        <v>68</v>
      </c>
      <c r="S546" s="30" t="s">
        <v>68</v>
      </c>
      <c r="T546" s="30" t="s">
        <v>68</v>
      </c>
      <c r="U546" s="30" t="s">
        <v>68</v>
      </c>
      <c r="V546" s="30" t="s">
        <v>68</v>
      </c>
      <c r="W546" s="30" t="s">
        <v>68</v>
      </c>
      <c r="X546" s="30" t="s">
        <v>68</v>
      </c>
      <c r="Y546" s="41" t="s">
        <v>68</v>
      </c>
      <c r="Z546" s="30" t="s">
        <v>68</v>
      </c>
      <c r="AA546" s="30" t="s">
        <v>68</v>
      </c>
      <c r="AB546" s="41" t="s">
        <v>68</v>
      </c>
      <c r="AC546" s="30" t="s">
        <v>68</v>
      </c>
      <c r="AD546" s="30" t="s">
        <v>68</v>
      </c>
      <c r="AE546" s="41" t="s">
        <v>68</v>
      </c>
      <c r="AF546" s="30" t="s">
        <v>68</v>
      </c>
    </row>
    <row r="547" spans="1:32" x14ac:dyDescent="0.2">
      <c r="A547" s="37" t="s">
        <v>961</v>
      </c>
      <c r="B547" s="38">
        <v>8204</v>
      </c>
      <c r="C547" s="30">
        <v>3</v>
      </c>
      <c r="D547" s="30" t="s">
        <v>405</v>
      </c>
      <c r="E547" s="30" t="s">
        <v>404</v>
      </c>
      <c r="F547" s="31" t="s">
        <v>581</v>
      </c>
      <c r="G547" s="30" t="s">
        <v>28</v>
      </c>
      <c r="H547" s="30">
        <v>1</v>
      </c>
      <c r="I547" s="31" t="s">
        <v>962</v>
      </c>
      <c r="J547" s="30">
        <v>75011</v>
      </c>
      <c r="K547" s="30" t="s">
        <v>29</v>
      </c>
      <c r="L547" s="31"/>
      <c r="M547" s="31"/>
      <c r="N547" s="31"/>
      <c r="O547" s="31"/>
      <c r="P547" s="31"/>
      <c r="Q547" s="30" t="s">
        <v>68</v>
      </c>
      <c r="R547" s="30" t="s">
        <v>68</v>
      </c>
      <c r="S547" s="30" t="s">
        <v>68</v>
      </c>
      <c r="T547" s="30" t="s">
        <v>68</v>
      </c>
      <c r="U547" s="30" t="s">
        <v>68</v>
      </c>
      <c r="V547" s="30" t="s">
        <v>68</v>
      </c>
      <c r="W547" s="30" t="s">
        <v>68</v>
      </c>
      <c r="X547" s="30" t="s">
        <v>68</v>
      </c>
      <c r="Y547" s="41" t="s">
        <v>68</v>
      </c>
      <c r="Z547" s="30" t="s">
        <v>68</v>
      </c>
      <c r="AA547" s="30" t="s">
        <v>68</v>
      </c>
      <c r="AB547" s="41" t="s">
        <v>68</v>
      </c>
      <c r="AC547" s="30" t="s">
        <v>68</v>
      </c>
      <c r="AD547" s="30" t="s">
        <v>68</v>
      </c>
      <c r="AE547" s="41" t="s">
        <v>68</v>
      </c>
      <c r="AF547" s="30" t="s">
        <v>68</v>
      </c>
    </row>
    <row r="548" spans="1:32" x14ac:dyDescent="0.2">
      <c r="A548" s="37" t="s">
        <v>963</v>
      </c>
      <c r="B548" s="38">
        <v>8205</v>
      </c>
      <c r="C548" s="30">
        <v>3</v>
      </c>
      <c r="D548" s="30" t="s">
        <v>405</v>
      </c>
      <c r="E548" s="30" t="s">
        <v>404</v>
      </c>
      <c r="F548" s="31" t="s">
        <v>582</v>
      </c>
      <c r="G548" s="30" t="s">
        <v>28</v>
      </c>
      <c r="H548" s="30">
        <v>1</v>
      </c>
      <c r="I548" s="31" t="s">
        <v>964</v>
      </c>
      <c r="J548" s="30">
        <v>75010</v>
      </c>
      <c r="K548" s="30" t="s">
        <v>29</v>
      </c>
      <c r="L548" s="31"/>
      <c r="M548" s="31"/>
      <c r="N548" s="31"/>
      <c r="O548" s="31"/>
      <c r="P548" s="31"/>
      <c r="Q548" s="30" t="s">
        <v>68</v>
      </c>
      <c r="R548" s="30" t="s">
        <v>68</v>
      </c>
      <c r="S548" s="30" t="s">
        <v>68</v>
      </c>
      <c r="T548" s="30" t="s">
        <v>68</v>
      </c>
      <c r="U548" s="30" t="s">
        <v>68</v>
      </c>
      <c r="V548" s="30" t="s">
        <v>68</v>
      </c>
      <c r="W548" s="30" t="s">
        <v>68</v>
      </c>
      <c r="X548" s="30" t="s">
        <v>68</v>
      </c>
      <c r="Y548" s="41" t="s">
        <v>68</v>
      </c>
      <c r="Z548" s="30" t="s">
        <v>68</v>
      </c>
      <c r="AA548" s="30" t="s">
        <v>68</v>
      </c>
      <c r="AB548" s="41" t="s">
        <v>68</v>
      </c>
      <c r="AC548" s="30" t="s">
        <v>68</v>
      </c>
      <c r="AD548" s="30" t="s">
        <v>68</v>
      </c>
      <c r="AE548" s="41" t="s">
        <v>68</v>
      </c>
      <c r="AF548" s="30" t="s">
        <v>68</v>
      </c>
    </row>
    <row r="549" spans="1:32" x14ac:dyDescent="0.2">
      <c r="A549" s="37" t="s">
        <v>1355</v>
      </c>
      <c r="B549" s="38">
        <v>8206</v>
      </c>
      <c r="C549" s="30">
        <v>8</v>
      </c>
      <c r="D549" s="30" t="s">
        <v>403</v>
      </c>
      <c r="E549" s="30" t="s">
        <v>404</v>
      </c>
      <c r="F549" s="31" t="s">
        <v>583</v>
      </c>
      <c r="G549" s="30" t="s">
        <v>28</v>
      </c>
      <c r="H549" s="30">
        <v>1</v>
      </c>
      <c r="I549" s="31" t="s">
        <v>583</v>
      </c>
      <c r="J549" s="30">
        <v>75020</v>
      </c>
      <c r="K549" s="30" t="s">
        <v>29</v>
      </c>
      <c r="L549" s="31"/>
      <c r="M549" s="31"/>
      <c r="N549" s="31"/>
      <c r="O549" s="31"/>
      <c r="P549" s="31"/>
      <c r="Q549" s="30" t="s">
        <v>68</v>
      </c>
      <c r="R549" s="30" t="s">
        <v>68</v>
      </c>
      <c r="S549" s="30" t="s">
        <v>68</v>
      </c>
      <c r="T549" s="30" t="s">
        <v>68</v>
      </c>
      <c r="U549" s="30" t="s">
        <v>68</v>
      </c>
      <c r="V549" s="30" t="s">
        <v>68</v>
      </c>
      <c r="W549" s="30" t="s">
        <v>68</v>
      </c>
      <c r="X549" s="30" t="s">
        <v>68</v>
      </c>
      <c r="Y549" s="41" t="s">
        <v>68</v>
      </c>
      <c r="Z549" s="30" t="s">
        <v>68</v>
      </c>
      <c r="AA549" s="30" t="s">
        <v>68</v>
      </c>
      <c r="AB549" s="41" t="s">
        <v>68</v>
      </c>
      <c r="AC549" s="30" t="s">
        <v>68</v>
      </c>
      <c r="AD549" s="30" t="s">
        <v>68</v>
      </c>
      <c r="AE549" s="41" t="s">
        <v>68</v>
      </c>
      <c r="AF549" s="30" t="s">
        <v>68</v>
      </c>
    </row>
    <row r="550" spans="1:32" x14ac:dyDescent="0.2">
      <c r="A550" s="37" t="s">
        <v>1356</v>
      </c>
      <c r="B550" s="38">
        <v>8206</v>
      </c>
      <c r="C550" s="30">
        <v>8</v>
      </c>
      <c r="D550" s="30" t="s">
        <v>403</v>
      </c>
      <c r="E550" s="30" t="s">
        <v>404</v>
      </c>
      <c r="F550" s="31" t="s">
        <v>583</v>
      </c>
      <c r="G550" s="30" t="s">
        <v>28</v>
      </c>
      <c r="H550" s="30">
        <v>2</v>
      </c>
      <c r="I550" s="31" t="s">
        <v>583</v>
      </c>
      <c r="J550" s="30">
        <v>75020</v>
      </c>
      <c r="K550" s="30" t="s">
        <v>29</v>
      </c>
      <c r="L550" s="31"/>
      <c r="M550" s="31"/>
      <c r="N550" s="31"/>
      <c r="O550" s="31"/>
      <c r="P550" s="31"/>
      <c r="Q550" s="30" t="s">
        <v>68</v>
      </c>
      <c r="R550" s="30" t="s">
        <v>68</v>
      </c>
      <c r="S550" s="30" t="s">
        <v>68</v>
      </c>
      <c r="T550" s="30" t="s">
        <v>68</v>
      </c>
      <c r="U550" s="30" t="s">
        <v>68</v>
      </c>
      <c r="V550" s="30" t="s">
        <v>68</v>
      </c>
      <c r="W550" s="30" t="s">
        <v>68</v>
      </c>
      <c r="X550" s="30" t="s">
        <v>68</v>
      </c>
      <c r="Y550" s="41" t="s">
        <v>68</v>
      </c>
      <c r="Z550" s="30" t="s">
        <v>68</v>
      </c>
      <c r="AA550" s="30" t="s">
        <v>68</v>
      </c>
      <c r="AB550" s="41" t="s">
        <v>68</v>
      </c>
      <c r="AC550" s="30" t="s">
        <v>68</v>
      </c>
      <c r="AD550" s="30" t="s">
        <v>68</v>
      </c>
      <c r="AE550" s="41" t="s">
        <v>68</v>
      </c>
      <c r="AF550" s="30" t="s">
        <v>68</v>
      </c>
    </row>
    <row r="551" spans="1:32" x14ac:dyDescent="0.2">
      <c r="A551" s="37" t="s">
        <v>1213</v>
      </c>
      <c r="B551" s="38">
        <v>8207</v>
      </c>
      <c r="C551" s="30">
        <v>7</v>
      </c>
      <c r="D551" s="30" t="s">
        <v>409</v>
      </c>
      <c r="E551" s="30" t="s">
        <v>404</v>
      </c>
      <c r="F551" s="31" t="s">
        <v>584</v>
      </c>
      <c r="G551" s="30" t="s">
        <v>28</v>
      </c>
      <c r="H551" s="30">
        <v>1</v>
      </c>
      <c r="I551" s="31" t="s">
        <v>584</v>
      </c>
      <c r="J551" s="30">
        <v>75018</v>
      </c>
      <c r="K551" s="30" t="s">
        <v>29</v>
      </c>
      <c r="L551" s="31"/>
      <c r="M551" s="31"/>
      <c r="N551" s="31"/>
      <c r="O551" s="31"/>
      <c r="P551" s="31"/>
      <c r="Q551" s="30" t="s">
        <v>68</v>
      </c>
      <c r="R551" s="30" t="s">
        <v>68</v>
      </c>
      <c r="S551" s="30" t="s">
        <v>68</v>
      </c>
      <c r="T551" s="30" t="s">
        <v>68</v>
      </c>
      <c r="U551" s="30" t="s">
        <v>68</v>
      </c>
      <c r="V551" s="30" t="s">
        <v>68</v>
      </c>
      <c r="W551" s="30" t="s">
        <v>68</v>
      </c>
      <c r="X551" s="30" t="s">
        <v>68</v>
      </c>
      <c r="Y551" s="41" t="s">
        <v>68</v>
      </c>
      <c r="Z551" s="30" t="s">
        <v>68</v>
      </c>
      <c r="AA551" s="30" t="s">
        <v>68</v>
      </c>
      <c r="AB551" s="41" t="s">
        <v>68</v>
      </c>
      <c r="AC551" s="30" t="s">
        <v>68</v>
      </c>
      <c r="AD551" s="30" t="s">
        <v>68</v>
      </c>
      <c r="AE551" s="41" t="s">
        <v>68</v>
      </c>
      <c r="AF551" s="30" t="s">
        <v>68</v>
      </c>
    </row>
    <row r="552" spans="1:32" x14ac:dyDescent="0.2">
      <c r="A552" s="37" t="s">
        <v>1214</v>
      </c>
      <c r="B552" s="38">
        <v>8208</v>
      </c>
      <c r="C552" s="30">
        <v>7</v>
      </c>
      <c r="D552" s="30" t="s">
        <v>409</v>
      </c>
      <c r="E552" s="30" t="s">
        <v>404</v>
      </c>
      <c r="F552" s="31" t="s">
        <v>585</v>
      </c>
      <c r="G552" s="30" t="s">
        <v>28</v>
      </c>
      <c r="H552" s="30">
        <v>1</v>
      </c>
      <c r="I552" s="31" t="s">
        <v>585</v>
      </c>
      <c r="J552" s="30">
        <v>75018</v>
      </c>
      <c r="K552" s="30" t="s">
        <v>29</v>
      </c>
      <c r="L552" s="31"/>
      <c r="M552" s="31"/>
      <c r="N552" s="31"/>
      <c r="O552" s="31"/>
      <c r="P552" s="31"/>
      <c r="Q552" s="30" t="s">
        <v>68</v>
      </c>
      <c r="R552" s="30" t="s">
        <v>68</v>
      </c>
      <c r="S552" s="30" t="s">
        <v>68</v>
      </c>
      <c r="T552" s="30" t="s">
        <v>68</v>
      </c>
      <c r="U552" s="30" t="s">
        <v>68</v>
      </c>
      <c r="V552" s="30" t="s">
        <v>68</v>
      </c>
      <c r="W552" s="30" t="s">
        <v>68</v>
      </c>
      <c r="X552" s="30" t="s">
        <v>68</v>
      </c>
      <c r="Y552" s="41" t="s">
        <v>68</v>
      </c>
      <c r="Z552" s="30" t="s">
        <v>68</v>
      </c>
      <c r="AA552" s="30" t="s">
        <v>68</v>
      </c>
      <c r="AB552" s="41" t="s">
        <v>68</v>
      </c>
      <c r="AC552" s="30" t="s">
        <v>68</v>
      </c>
      <c r="AD552" s="30" t="s">
        <v>68</v>
      </c>
      <c r="AE552" s="41" t="s">
        <v>68</v>
      </c>
      <c r="AF552" s="30" t="s">
        <v>68</v>
      </c>
    </row>
    <row r="553" spans="1:32" x14ac:dyDescent="0.2">
      <c r="A553" s="37" t="s">
        <v>1215</v>
      </c>
      <c r="B553" s="38">
        <v>8210</v>
      </c>
      <c r="C553" s="30">
        <v>7</v>
      </c>
      <c r="D553" s="30" t="s">
        <v>409</v>
      </c>
      <c r="E553" s="30" t="s">
        <v>404</v>
      </c>
      <c r="F553" s="31" t="s">
        <v>586</v>
      </c>
      <c r="G553" s="30" t="s">
        <v>28</v>
      </c>
      <c r="H553" s="30">
        <v>1</v>
      </c>
      <c r="I553" s="31" t="s">
        <v>586</v>
      </c>
      <c r="J553" s="30">
        <v>75018</v>
      </c>
      <c r="K553" s="30" t="s">
        <v>29</v>
      </c>
      <c r="L553" s="31"/>
      <c r="M553" s="31"/>
      <c r="N553" s="31"/>
      <c r="O553" s="31"/>
      <c r="P553" s="31"/>
      <c r="Q553" s="30" t="s">
        <v>68</v>
      </c>
      <c r="R553" s="30" t="s">
        <v>68</v>
      </c>
      <c r="S553" s="30" t="s">
        <v>68</v>
      </c>
      <c r="T553" s="30" t="s">
        <v>68</v>
      </c>
      <c r="U553" s="30" t="s">
        <v>68</v>
      </c>
      <c r="V553" s="30" t="s">
        <v>68</v>
      </c>
      <c r="W553" s="30" t="s">
        <v>68</v>
      </c>
      <c r="X553" s="30" t="s">
        <v>402</v>
      </c>
      <c r="Y553" s="41" t="s">
        <v>68</v>
      </c>
      <c r="Z553" s="30" t="s">
        <v>68</v>
      </c>
      <c r="AA553" s="30" t="s">
        <v>68</v>
      </c>
      <c r="AB553" s="41" t="s">
        <v>1900</v>
      </c>
      <c r="AC553" s="30" t="s">
        <v>402</v>
      </c>
      <c r="AD553" s="30" t="s">
        <v>1900</v>
      </c>
      <c r="AE553" s="41" t="s">
        <v>402</v>
      </c>
      <c r="AF553" s="30" t="s">
        <v>1900</v>
      </c>
    </row>
    <row r="554" spans="1:32" x14ac:dyDescent="0.2">
      <c r="A554" s="37" t="s">
        <v>1216</v>
      </c>
      <c r="B554" s="38">
        <v>8211</v>
      </c>
      <c r="C554" s="30">
        <v>7</v>
      </c>
      <c r="D554" s="30" t="s">
        <v>409</v>
      </c>
      <c r="E554" s="30" t="s">
        <v>404</v>
      </c>
      <c r="F554" s="31" t="s">
        <v>587</v>
      </c>
      <c r="G554" s="30" t="s">
        <v>28</v>
      </c>
      <c r="H554" s="30">
        <v>1</v>
      </c>
      <c r="I554" s="31" t="s">
        <v>587</v>
      </c>
      <c r="J554" s="30">
        <v>75018</v>
      </c>
      <c r="K554" s="30" t="s">
        <v>29</v>
      </c>
      <c r="L554" s="31"/>
      <c r="M554" s="31"/>
      <c r="N554" s="31"/>
      <c r="O554" s="31"/>
      <c r="P554" s="31"/>
      <c r="Q554" s="30" t="s">
        <v>68</v>
      </c>
      <c r="R554" s="30" t="s">
        <v>68</v>
      </c>
      <c r="S554" s="30" t="s">
        <v>68</v>
      </c>
      <c r="T554" s="30" t="s">
        <v>68</v>
      </c>
      <c r="U554" s="30" t="s">
        <v>68</v>
      </c>
      <c r="V554" s="30" t="s">
        <v>68</v>
      </c>
      <c r="W554" s="30" t="s">
        <v>68</v>
      </c>
      <c r="X554" s="30" t="s">
        <v>68</v>
      </c>
      <c r="Y554" s="41" t="s">
        <v>68</v>
      </c>
      <c r="Z554" s="30" t="s">
        <v>68</v>
      </c>
      <c r="AA554" s="30" t="s">
        <v>68</v>
      </c>
      <c r="AB554" s="41" t="s">
        <v>68</v>
      </c>
      <c r="AC554" s="30" t="s">
        <v>68</v>
      </c>
      <c r="AD554" s="30" t="s">
        <v>68</v>
      </c>
      <c r="AE554" s="41" t="s">
        <v>68</v>
      </c>
      <c r="AF554" s="30" t="s">
        <v>68</v>
      </c>
    </row>
    <row r="555" spans="1:32" ht="25.5" x14ac:dyDescent="0.2">
      <c r="A555" s="37" t="s">
        <v>965</v>
      </c>
      <c r="B555" s="38">
        <v>8212</v>
      </c>
      <c r="C555" s="30">
        <v>3</v>
      </c>
      <c r="D555" s="30" t="s">
        <v>405</v>
      </c>
      <c r="E555" s="30" t="s">
        <v>404</v>
      </c>
      <c r="F555" s="31" t="s">
        <v>588</v>
      </c>
      <c r="G555" s="30" t="s">
        <v>28</v>
      </c>
      <c r="H555" s="30">
        <v>1</v>
      </c>
      <c r="I555" s="31" t="s">
        <v>966</v>
      </c>
      <c r="J555" s="30">
        <v>75010</v>
      </c>
      <c r="K555" s="30" t="s">
        <v>29</v>
      </c>
      <c r="L555" s="31"/>
      <c r="M555" s="31"/>
      <c r="N555" s="31"/>
      <c r="O555" s="31"/>
      <c r="P555" s="31"/>
      <c r="Q555" s="30" t="s">
        <v>1895</v>
      </c>
      <c r="R555" s="30" t="s">
        <v>81</v>
      </c>
      <c r="S555" s="30" t="s">
        <v>81</v>
      </c>
      <c r="T555" s="30" t="s">
        <v>81</v>
      </c>
      <c r="U555" s="30" t="s">
        <v>402</v>
      </c>
      <c r="V555" s="30" t="s">
        <v>68</v>
      </c>
      <c r="W555" s="30" t="s">
        <v>81</v>
      </c>
      <c r="X555" s="30" t="s">
        <v>1900</v>
      </c>
      <c r="Y555" s="41" t="s">
        <v>68</v>
      </c>
      <c r="Z555" s="30" t="s">
        <v>68</v>
      </c>
      <c r="AA555" s="30" t="s">
        <v>68</v>
      </c>
      <c r="AB555" s="41" t="s">
        <v>1900</v>
      </c>
      <c r="AC555" s="30" t="s">
        <v>1900</v>
      </c>
      <c r="AD555" s="30" t="s">
        <v>1900</v>
      </c>
      <c r="AE555" s="41" t="s">
        <v>68</v>
      </c>
      <c r="AF555" s="30" t="s">
        <v>68</v>
      </c>
    </row>
    <row r="556" spans="1:32" x14ac:dyDescent="0.2">
      <c r="A556" s="37" t="s">
        <v>1217</v>
      </c>
      <c r="B556" s="38">
        <v>8213</v>
      </c>
      <c r="C556" s="30">
        <v>7</v>
      </c>
      <c r="D556" s="30" t="s">
        <v>409</v>
      </c>
      <c r="E556" s="30" t="s">
        <v>404</v>
      </c>
      <c r="F556" s="31" t="s">
        <v>589</v>
      </c>
      <c r="G556" s="30" t="s">
        <v>28</v>
      </c>
      <c r="H556" s="30">
        <v>1</v>
      </c>
      <c r="I556" s="31" t="s">
        <v>589</v>
      </c>
      <c r="J556" s="30">
        <v>75018</v>
      </c>
      <c r="K556" s="30" t="s">
        <v>29</v>
      </c>
      <c r="L556" s="31"/>
      <c r="M556" s="31"/>
      <c r="N556" s="31"/>
      <c r="O556" s="31"/>
      <c r="P556" s="31"/>
      <c r="Q556" s="30" t="s">
        <v>1895</v>
      </c>
      <c r="R556" s="30" t="s">
        <v>81</v>
      </c>
      <c r="S556" s="30" t="s">
        <v>81</v>
      </c>
      <c r="T556" s="30" t="s">
        <v>81</v>
      </c>
      <c r="U556" s="30" t="s">
        <v>68</v>
      </c>
      <c r="V556" s="30" t="s">
        <v>68</v>
      </c>
      <c r="W556" s="30" t="s">
        <v>81</v>
      </c>
      <c r="X556" s="30" t="s">
        <v>68</v>
      </c>
      <c r="Y556" s="41" t="s">
        <v>68</v>
      </c>
      <c r="Z556" s="30" t="s">
        <v>68</v>
      </c>
      <c r="AA556" s="30" t="s">
        <v>68</v>
      </c>
      <c r="AB556" s="41" t="s">
        <v>68</v>
      </c>
      <c r="AC556" s="30" t="s">
        <v>68</v>
      </c>
      <c r="AD556" s="30" t="s">
        <v>68</v>
      </c>
      <c r="AE556" s="41" t="s">
        <v>68</v>
      </c>
      <c r="AF556" s="30" t="s">
        <v>68</v>
      </c>
    </row>
    <row r="557" spans="1:32" x14ac:dyDescent="0.2">
      <c r="A557" s="37" t="s">
        <v>967</v>
      </c>
      <c r="B557" s="38">
        <v>8214</v>
      </c>
      <c r="C557" s="30">
        <v>3</v>
      </c>
      <c r="D557" s="30" t="s">
        <v>405</v>
      </c>
      <c r="E557" s="30" t="s">
        <v>404</v>
      </c>
      <c r="F557" s="31" t="s">
        <v>590</v>
      </c>
      <c r="G557" s="30" t="s">
        <v>28</v>
      </c>
      <c r="H557" s="30">
        <v>1</v>
      </c>
      <c r="I557" s="31" t="s">
        <v>590</v>
      </c>
      <c r="J557" s="30">
        <v>75010</v>
      </c>
      <c r="K557" s="30" t="s">
        <v>29</v>
      </c>
      <c r="L557" s="33"/>
      <c r="M557" s="31"/>
      <c r="N557" s="31"/>
      <c r="O557" s="31"/>
      <c r="P557" s="31"/>
      <c r="Q557" s="30" t="s">
        <v>68</v>
      </c>
      <c r="R557" s="30" t="s">
        <v>68</v>
      </c>
      <c r="S557" s="30" t="s">
        <v>68</v>
      </c>
      <c r="T557" s="30" t="s">
        <v>68</v>
      </c>
      <c r="U557" s="30" t="s">
        <v>68</v>
      </c>
      <c r="V557" s="30" t="s">
        <v>68</v>
      </c>
      <c r="W557" s="30" t="s">
        <v>68</v>
      </c>
      <c r="X557" s="30" t="s">
        <v>68</v>
      </c>
      <c r="Y557" s="41" t="s">
        <v>68</v>
      </c>
      <c r="Z557" s="30" t="s">
        <v>68</v>
      </c>
      <c r="AA557" s="30" t="s">
        <v>68</v>
      </c>
      <c r="AB557" s="41" t="s">
        <v>68</v>
      </c>
      <c r="AC557" s="30" t="s">
        <v>68</v>
      </c>
      <c r="AD557" s="30" t="s">
        <v>68</v>
      </c>
      <c r="AE557" s="41" t="s">
        <v>68</v>
      </c>
      <c r="AF557" s="30" t="s">
        <v>68</v>
      </c>
    </row>
    <row r="558" spans="1:32" x14ac:dyDescent="0.2">
      <c r="A558" s="37" t="s">
        <v>1357</v>
      </c>
      <c r="B558" s="38">
        <v>8215</v>
      </c>
      <c r="C558" s="30">
        <v>8</v>
      </c>
      <c r="D558" s="30" t="s">
        <v>403</v>
      </c>
      <c r="E558" s="30" t="s">
        <v>404</v>
      </c>
      <c r="F558" s="31" t="s">
        <v>591</v>
      </c>
      <c r="G558" s="30" t="s">
        <v>28</v>
      </c>
      <c r="H558" s="30">
        <v>1</v>
      </c>
      <c r="I558" s="31" t="s">
        <v>1358</v>
      </c>
      <c r="J558" s="30">
        <v>75020</v>
      </c>
      <c r="K558" s="30" t="s">
        <v>29</v>
      </c>
      <c r="L558" s="31"/>
      <c r="M558" s="31"/>
      <c r="N558" s="31"/>
      <c r="O558" s="31"/>
      <c r="P558" s="31"/>
      <c r="Q558" s="30" t="s">
        <v>68</v>
      </c>
      <c r="R558" s="30" t="s">
        <v>68</v>
      </c>
      <c r="S558" s="30" t="s">
        <v>68</v>
      </c>
      <c r="T558" s="30" t="s">
        <v>68</v>
      </c>
      <c r="U558" s="30" t="s">
        <v>68</v>
      </c>
      <c r="V558" s="30" t="s">
        <v>68</v>
      </c>
      <c r="W558" s="30" t="s">
        <v>68</v>
      </c>
      <c r="X558" s="30" t="s">
        <v>68</v>
      </c>
      <c r="Y558" s="41" t="s">
        <v>68</v>
      </c>
      <c r="Z558" s="30" t="s">
        <v>68</v>
      </c>
      <c r="AA558" s="30" t="s">
        <v>68</v>
      </c>
      <c r="AB558" s="41" t="s">
        <v>68</v>
      </c>
      <c r="AC558" s="30" t="s">
        <v>68</v>
      </c>
      <c r="AD558" s="30" t="s">
        <v>68</v>
      </c>
      <c r="AE558" s="41" t="s">
        <v>68</v>
      </c>
      <c r="AF558" s="30" t="s">
        <v>68</v>
      </c>
    </row>
    <row r="559" spans="1:32" x14ac:dyDescent="0.2">
      <c r="A559" s="37" t="s">
        <v>1359</v>
      </c>
      <c r="B559" s="38">
        <v>8216</v>
      </c>
      <c r="C559" s="30">
        <v>8</v>
      </c>
      <c r="D559" s="30" t="s">
        <v>403</v>
      </c>
      <c r="E559" s="30" t="s">
        <v>404</v>
      </c>
      <c r="F559" s="31" t="s">
        <v>592</v>
      </c>
      <c r="G559" s="30" t="s">
        <v>28</v>
      </c>
      <c r="H559" s="30">
        <v>1</v>
      </c>
      <c r="I559" s="31" t="s">
        <v>592</v>
      </c>
      <c r="J559" s="30">
        <v>75020</v>
      </c>
      <c r="K559" s="30" t="s">
        <v>29</v>
      </c>
      <c r="L559" s="31"/>
      <c r="M559" s="31"/>
      <c r="N559" s="31"/>
      <c r="O559" s="31"/>
      <c r="P559" s="31"/>
      <c r="Q559" s="30" t="s">
        <v>68</v>
      </c>
      <c r="R559" s="30" t="s">
        <v>68</v>
      </c>
      <c r="S559" s="30" t="s">
        <v>68</v>
      </c>
      <c r="T559" s="30" t="s">
        <v>68</v>
      </c>
      <c r="U559" s="30" t="s">
        <v>68</v>
      </c>
      <c r="V559" s="30" t="s">
        <v>68</v>
      </c>
      <c r="W559" s="30" t="s">
        <v>68</v>
      </c>
      <c r="X559" s="30" t="s">
        <v>68</v>
      </c>
      <c r="Y559" s="41" t="s">
        <v>68</v>
      </c>
      <c r="Z559" s="30" t="s">
        <v>68</v>
      </c>
      <c r="AA559" s="30" t="s">
        <v>68</v>
      </c>
      <c r="AB559" s="41" t="s">
        <v>68</v>
      </c>
      <c r="AC559" s="30" t="s">
        <v>68</v>
      </c>
      <c r="AD559" s="30" t="s">
        <v>68</v>
      </c>
      <c r="AE559" s="41" t="s">
        <v>68</v>
      </c>
      <c r="AF559" s="30" t="s">
        <v>68</v>
      </c>
    </row>
    <row r="560" spans="1:32" x14ac:dyDescent="0.2">
      <c r="A560" s="37" t="s">
        <v>1360</v>
      </c>
      <c r="B560" s="38">
        <v>8216</v>
      </c>
      <c r="C560" s="30">
        <v>8</v>
      </c>
      <c r="D560" s="30" t="s">
        <v>403</v>
      </c>
      <c r="E560" s="30" t="s">
        <v>404</v>
      </c>
      <c r="F560" s="31" t="s">
        <v>592</v>
      </c>
      <c r="G560" s="30" t="s">
        <v>28</v>
      </c>
      <c r="H560" s="30">
        <v>2</v>
      </c>
      <c r="I560" s="31" t="s">
        <v>592</v>
      </c>
      <c r="J560" s="30">
        <v>75020</v>
      </c>
      <c r="K560" s="30" t="s">
        <v>29</v>
      </c>
      <c r="L560" s="31"/>
      <c r="M560" s="31"/>
      <c r="N560" s="31"/>
      <c r="O560" s="31"/>
      <c r="P560" s="31"/>
      <c r="Q560" s="30" t="s">
        <v>68</v>
      </c>
      <c r="R560" s="30" t="s">
        <v>68</v>
      </c>
      <c r="S560" s="30" t="s">
        <v>68</v>
      </c>
      <c r="T560" s="30" t="s">
        <v>68</v>
      </c>
      <c r="U560" s="30" t="s">
        <v>68</v>
      </c>
      <c r="V560" s="30" t="s">
        <v>68</v>
      </c>
      <c r="W560" s="30" t="s">
        <v>68</v>
      </c>
      <c r="X560" s="30" t="s">
        <v>68</v>
      </c>
      <c r="Y560" s="41" t="s">
        <v>68</v>
      </c>
      <c r="Z560" s="30" t="s">
        <v>68</v>
      </c>
      <c r="AA560" s="30" t="s">
        <v>68</v>
      </c>
      <c r="AB560" s="41" t="s">
        <v>68</v>
      </c>
      <c r="AC560" s="30" t="s">
        <v>68</v>
      </c>
      <c r="AD560" s="30" t="s">
        <v>68</v>
      </c>
      <c r="AE560" s="41" t="s">
        <v>68</v>
      </c>
      <c r="AF560" s="30" t="s">
        <v>68</v>
      </c>
    </row>
    <row r="561" spans="1:32" x14ac:dyDescent="0.2">
      <c r="A561" s="37" t="s">
        <v>1361</v>
      </c>
      <c r="B561" s="38">
        <v>8218</v>
      </c>
      <c r="C561" s="30">
        <v>8</v>
      </c>
      <c r="D561" s="30" t="s">
        <v>403</v>
      </c>
      <c r="E561" s="30" t="s">
        <v>404</v>
      </c>
      <c r="F561" s="31" t="s">
        <v>593</v>
      </c>
      <c r="G561" s="30" t="s">
        <v>28</v>
      </c>
      <c r="H561" s="30">
        <v>1</v>
      </c>
      <c r="I561" s="31" t="s">
        <v>593</v>
      </c>
      <c r="J561" s="30">
        <v>75020</v>
      </c>
      <c r="K561" s="30" t="s">
        <v>29</v>
      </c>
      <c r="L561" s="31"/>
      <c r="M561" s="31"/>
      <c r="N561" s="31"/>
      <c r="O561" s="31"/>
      <c r="P561" s="31"/>
      <c r="Q561" s="30" t="s">
        <v>68</v>
      </c>
      <c r="R561" s="30" t="s">
        <v>68</v>
      </c>
      <c r="S561" s="30" t="s">
        <v>68</v>
      </c>
      <c r="T561" s="30" t="s">
        <v>68</v>
      </c>
      <c r="U561" s="30" t="s">
        <v>68</v>
      </c>
      <c r="V561" s="30" t="s">
        <v>68</v>
      </c>
      <c r="W561" s="30" t="s">
        <v>68</v>
      </c>
      <c r="X561" s="30" t="s">
        <v>68</v>
      </c>
      <c r="Y561" s="41" t="s">
        <v>68</v>
      </c>
      <c r="Z561" s="30" t="s">
        <v>68</v>
      </c>
      <c r="AA561" s="30" t="s">
        <v>68</v>
      </c>
      <c r="AB561" s="41" t="s">
        <v>68</v>
      </c>
      <c r="AC561" s="30" t="s">
        <v>68</v>
      </c>
      <c r="AD561" s="30" t="s">
        <v>68</v>
      </c>
      <c r="AE561" s="41" t="s">
        <v>68</v>
      </c>
      <c r="AF561" s="30" t="s">
        <v>68</v>
      </c>
    </row>
    <row r="562" spans="1:32" x14ac:dyDescent="0.2">
      <c r="A562" s="37" t="s">
        <v>1218</v>
      </c>
      <c r="B562" s="38">
        <v>8221</v>
      </c>
      <c r="C562" s="30">
        <v>7</v>
      </c>
      <c r="D562" s="30" t="s">
        <v>409</v>
      </c>
      <c r="E562" s="30" t="s">
        <v>404</v>
      </c>
      <c r="F562" s="31" t="s">
        <v>594</v>
      </c>
      <c r="G562" s="30" t="s">
        <v>28</v>
      </c>
      <c r="H562" s="30">
        <v>1</v>
      </c>
      <c r="I562" s="31" t="s">
        <v>1219</v>
      </c>
      <c r="J562" s="30">
        <v>75018</v>
      </c>
      <c r="K562" s="30" t="s">
        <v>29</v>
      </c>
      <c r="L562" s="31"/>
      <c r="M562" s="31"/>
      <c r="N562" s="31"/>
      <c r="O562" s="31"/>
      <c r="P562" s="31"/>
      <c r="Q562" s="30" t="s">
        <v>1895</v>
      </c>
      <c r="R562" s="30" t="s">
        <v>81</v>
      </c>
      <c r="S562" s="30" t="s">
        <v>81</v>
      </c>
      <c r="T562" s="30" t="s">
        <v>81</v>
      </c>
      <c r="U562" s="30" t="s">
        <v>68</v>
      </c>
      <c r="V562" s="30" t="s">
        <v>402</v>
      </c>
      <c r="W562" s="30" t="s">
        <v>68</v>
      </c>
      <c r="X562" s="30" t="s">
        <v>402</v>
      </c>
      <c r="Y562" s="41" t="s">
        <v>68</v>
      </c>
      <c r="Z562" s="30" t="s">
        <v>68</v>
      </c>
      <c r="AA562" s="30" t="s">
        <v>68</v>
      </c>
      <c r="AB562" s="41" t="s">
        <v>68</v>
      </c>
      <c r="AC562" s="30" t="s">
        <v>68</v>
      </c>
      <c r="AD562" s="30" t="s">
        <v>68</v>
      </c>
      <c r="AE562" s="41" t="s">
        <v>68</v>
      </c>
      <c r="AF562" s="30" t="s">
        <v>68</v>
      </c>
    </row>
    <row r="563" spans="1:32" x14ac:dyDescent="0.2">
      <c r="A563" s="37" t="s">
        <v>1220</v>
      </c>
      <c r="B563" s="38">
        <v>8222</v>
      </c>
      <c r="C563" s="30">
        <v>7</v>
      </c>
      <c r="D563" s="30" t="s">
        <v>409</v>
      </c>
      <c r="E563" s="30" t="s">
        <v>404</v>
      </c>
      <c r="F563" s="31" t="s">
        <v>595</v>
      </c>
      <c r="G563" s="30" t="s">
        <v>28</v>
      </c>
      <c r="H563" s="30">
        <v>1</v>
      </c>
      <c r="I563" s="31" t="s">
        <v>1221</v>
      </c>
      <c r="J563" s="30">
        <v>75018</v>
      </c>
      <c r="K563" s="30" t="s">
        <v>29</v>
      </c>
      <c r="L563" s="31"/>
      <c r="M563" s="31"/>
      <c r="N563" s="31"/>
      <c r="O563" s="31"/>
      <c r="P563" s="31"/>
      <c r="Q563" s="30" t="s">
        <v>68</v>
      </c>
      <c r="R563" s="30" t="s">
        <v>68</v>
      </c>
      <c r="S563" s="30" t="s">
        <v>68</v>
      </c>
      <c r="T563" s="30" t="s">
        <v>68</v>
      </c>
      <c r="U563" s="30" t="s">
        <v>68</v>
      </c>
      <c r="V563" s="30" t="s">
        <v>68</v>
      </c>
      <c r="W563" s="30" t="s">
        <v>68</v>
      </c>
      <c r="X563" s="30" t="s">
        <v>68</v>
      </c>
      <c r="Y563" s="41" t="s">
        <v>68</v>
      </c>
      <c r="Z563" s="30" t="s">
        <v>68</v>
      </c>
      <c r="AA563" s="30" t="s">
        <v>68</v>
      </c>
      <c r="AB563" s="41" t="s">
        <v>68</v>
      </c>
      <c r="AC563" s="30" t="s">
        <v>68</v>
      </c>
      <c r="AD563" s="30" t="s">
        <v>68</v>
      </c>
      <c r="AE563" s="41" t="s">
        <v>68</v>
      </c>
      <c r="AF563" s="30" t="s">
        <v>68</v>
      </c>
    </row>
    <row r="564" spans="1:32" x14ac:dyDescent="0.2">
      <c r="A564" s="37" t="s">
        <v>1222</v>
      </c>
      <c r="B564" s="38">
        <v>8222</v>
      </c>
      <c r="C564" s="30">
        <v>7</v>
      </c>
      <c r="D564" s="30" t="s">
        <v>409</v>
      </c>
      <c r="E564" s="30" t="s">
        <v>404</v>
      </c>
      <c r="F564" s="31" t="s">
        <v>595</v>
      </c>
      <c r="G564" s="30" t="s">
        <v>28</v>
      </c>
      <c r="H564" s="30">
        <v>2</v>
      </c>
      <c r="I564" s="31" t="s">
        <v>1221</v>
      </c>
      <c r="J564" s="30">
        <v>75018</v>
      </c>
      <c r="K564" s="30" t="s">
        <v>29</v>
      </c>
      <c r="L564" s="31"/>
      <c r="M564" s="31"/>
      <c r="N564" s="31"/>
      <c r="O564" s="31"/>
      <c r="P564" s="31"/>
      <c r="Q564" s="30" t="s">
        <v>68</v>
      </c>
      <c r="R564" s="30" t="s">
        <v>68</v>
      </c>
      <c r="S564" s="30" t="s">
        <v>68</v>
      </c>
      <c r="T564" s="30" t="s">
        <v>68</v>
      </c>
      <c r="U564" s="30" t="s">
        <v>68</v>
      </c>
      <c r="V564" s="30" t="s">
        <v>68</v>
      </c>
      <c r="W564" s="30" t="s">
        <v>68</v>
      </c>
      <c r="X564" s="30" t="s">
        <v>68</v>
      </c>
      <c r="Y564" s="41" t="s">
        <v>68</v>
      </c>
      <c r="Z564" s="30" t="s">
        <v>68</v>
      </c>
      <c r="AA564" s="30" t="s">
        <v>68</v>
      </c>
      <c r="AB564" s="41" t="s">
        <v>68</v>
      </c>
      <c r="AC564" s="30" t="s">
        <v>68</v>
      </c>
      <c r="AD564" s="30" t="s">
        <v>68</v>
      </c>
      <c r="AE564" s="41" t="s">
        <v>68</v>
      </c>
      <c r="AF564" s="30" t="s">
        <v>68</v>
      </c>
    </row>
    <row r="565" spans="1:32" x14ac:dyDescent="0.2">
      <c r="A565" s="37" t="s">
        <v>1618</v>
      </c>
      <c r="B565" s="38">
        <v>8224</v>
      </c>
      <c r="C565" s="30">
        <v>9</v>
      </c>
      <c r="D565" s="30" t="s">
        <v>414</v>
      </c>
      <c r="E565" s="30" t="s">
        <v>404</v>
      </c>
      <c r="F565" s="31" t="s">
        <v>596</v>
      </c>
      <c r="G565" s="30" t="s">
        <v>28</v>
      </c>
      <c r="H565" s="30">
        <v>1</v>
      </c>
      <c r="I565" s="31" t="s">
        <v>1619</v>
      </c>
      <c r="J565" s="30">
        <v>78170</v>
      </c>
      <c r="K565" s="30" t="s">
        <v>35</v>
      </c>
      <c r="L565" s="31"/>
      <c r="M565" s="31"/>
      <c r="N565" s="31"/>
      <c r="O565" s="31"/>
      <c r="P565" s="31"/>
      <c r="Q565" s="30" t="s">
        <v>68</v>
      </c>
      <c r="R565" s="30" t="s">
        <v>68</v>
      </c>
      <c r="S565" s="30" t="s">
        <v>68</v>
      </c>
      <c r="T565" s="30" t="s">
        <v>68</v>
      </c>
      <c r="U565" s="30" t="s">
        <v>68</v>
      </c>
      <c r="V565" s="30" t="s">
        <v>68</v>
      </c>
      <c r="W565" s="30" t="s">
        <v>68</v>
      </c>
      <c r="X565" s="30" t="s">
        <v>68</v>
      </c>
      <c r="Y565" s="41" t="s">
        <v>68</v>
      </c>
      <c r="Z565" s="30" t="s">
        <v>68</v>
      </c>
      <c r="AA565" s="30" t="s">
        <v>68</v>
      </c>
      <c r="AB565" s="41" t="s">
        <v>68</v>
      </c>
      <c r="AC565" s="30" t="s">
        <v>68</v>
      </c>
      <c r="AD565" s="30" t="s">
        <v>68</v>
      </c>
      <c r="AE565" s="41" t="s">
        <v>68</v>
      </c>
      <c r="AF565" s="30" t="s">
        <v>68</v>
      </c>
    </row>
    <row r="566" spans="1:32" x14ac:dyDescent="0.2">
      <c r="A566" s="37" t="s">
        <v>1362</v>
      </c>
      <c r="B566" s="38">
        <v>8225</v>
      </c>
      <c r="C566" s="30">
        <v>8</v>
      </c>
      <c r="D566" s="30" t="s">
        <v>403</v>
      </c>
      <c r="E566" s="30" t="s">
        <v>404</v>
      </c>
      <c r="F566" s="31" t="s">
        <v>597</v>
      </c>
      <c r="G566" s="30" t="s">
        <v>28</v>
      </c>
      <c r="H566" s="30">
        <v>1</v>
      </c>
      <c r="I566" s="31" t="s">
        <v>1363</v>
      </c>
      <c r="J566" s="30">
        <v>75020</v>
      </c>
      <c r="K566" s="30" t="s">
        <v>29</v>
      </c>
      <c r="L566" s="31"/>
      <c r="M566" s="31"/>
      <c r="N566" s="31"/>
      <c r="O566" s="31"/>
      <c r="P566" s="31"/>
      <c r="Q566" s="30" t="s">
        <v>68</v>
      </c>
      <c r="R566" s="30" t="s">
        <v>68</v>
      </c>
      <c r="S566" s="30" t="s">
        <v>68</v>
      </c>
      <c r="T566" s="30" t="s">
        <v>68</v>
      </c>
      <c r="U566" s="30" t="s">
        <v>68</v>
      </c>
      <c r="V566" s="30" t="s">
        <v>68</v>
      </c>
      <c r="W566" s="30" t="s">
        <v>68</v>
      </c>
      <c r="X566" s="30" t="s">
        <v>68</v>
      </c>
      <c r="Y566" s="41" t="s">
        <v>68</v>
      </c>
      <c r="Z566" s="30" t="s">
        <v>68</v>
      </c>
      <c r="AA566" s="30" t="s">
        <v>68</v>
      </c>
      <c r="AB566" s="41" t="s">
        <v>68</v>
      </c>
      <c r="AC566" s="30" t="s">
        <v>68</v>
      </c>
      <c r="AD566" s="30" t="s">
        <v>68</v>
      </c>
      <c r="AE566" s="41" t="s">
        <v>68</v>
      </c>
      <c r="AF566" s="30" t="s">
        <v>68</v>
      </c>
    </row>
    <row r="567" spans="1:32" x14ac:dyDescent="0.2">
      <c r="A567" s="37" t="s">
        <v>1364</v>
      </c>
      <c r="B567" s="38">
        <v>8225</v>
      </c>
      <c r="C567" s="30">
        <v>8</v>
      </c>
      <c r="D567" s="30" t="s">
        <v>403</v>
      </c>
      <c r="E567" s="30" t="s">
        <v>404</v>
      </c>
      <c r="F567" s="31" t="s">
        <v>597</v>
      </c>
      <c r="G567" s="30" t="s">
        <v>28</v>
      </c>
      <c r="H567" s="30">
        <v>2</v>
      </c>
      <c r="I567" s="31" t="s">
        <v>1363</v>
      </c>
      <c r="J567" s="30">
        <v>75020</v>
      </c>
      <c r="K567" s="30" t="s">
        <v>29</v>
      </c>
      <c r="L567" s="31"/>
      <c r="M567" s="31"/>
      <c r="N567" s="31"/>
      <c r="O567" s="31"/>
      <c r="P567" s="31"/>
      <c r="Q567" s="30" t="s">
        <v>68</v>
      </c>
      <c r="R567" s="30" t="s">
        <v>68</v>
      </c>
      <c r="S567" s="30" t="s">
        <v>68</v>
      </c>
      <c r="T567" s="30" t="s">
        <v>68</v>
      </c>
      <c r="U567" s="30" t="s">
        <v>68</v>
      </c>
      <c r="V567" s="30" t="s">
        <v>68</v>
      </c>
      <c r="W567" s="30" t="s">
        <v>68</v>
      </c>
      <c r="X567" s="30" t="s">
        <v>68</v>
      </c>
      <c r="Y567" s="41" t="s">
        <v>68</v>
      </c>
      <c r="Z567" s="30" t="s">
        <v>68</v>
      </c>
      <c r="AA567" s="30" t="s">
        <v>68</v>
      </c>
      <c r="AB567" s="41" t="s">
        <v>68</v>
      </c>
      <c r="AC567" s="30" t="s">
        <v>68</v>
      </c>
      <c r="AD567" s="30" t="s">
        <v>68</v>
      </c>
      <c r="AE567" s="41" t="s">
        <v>68</v>
      </c>
      <c r="AF567" s="30" t="s">
        <v>68</v>
      </c>
    </row>
    <row r="568" spans="1:32" x14ac:dyDescent="0.2">
      <c r="A568" s="37" t="s">
        <v>1365</v>
      </c>
      <c r="B568" s="38">
        <v>8226</v>
      </c>
      <c r="C568" s="30">
        <v>8</v>
      </c>
      <c r="D568" s="30" t="s">
        <v>403</v>
      </c>
      <c r="E568" s="30" t="s">
        <v>404</v>
      </c>
      <c r="F568" s="31" t="s">
        <v>598</v>
      </c>
      <c r="G568" s="30" t="s">
        <v>28</v>
      </c>
      <c r="H568" s="30">
        <v>1</v>
      </c>
      <c r="I568" s="31" t="s">
        <v>598</v>
      </c>
      <c r="J568" s="30">
        <v>75020</v>
      </c>
      <c r="K568" s="30" t="s">
        <v>29</v>
      </c>
      <c r="L568" s="31"/>
      <c r="M568" s="31"/>
      <c r="N568" s="31"/>
      <c r="O568" s="31"/>
      <c r="P568" s="31"/>
      <c r="Q568" s="30" t="s">
        <v>68</v>
      </c>
      <c r="R568" s="30" t="s">
        <v>68</v>
      </c>
      <c r="S568" s="30" t="s">
        <v>68</v>
      </c>
      <c r="T568" s="30" t="s">
        <v>68</v>
      </c>
      <c r="U568" s="30" t="s">
        <v>68</v>
      </c>
      <c r="V568" s="30" t="s">
        <v>68</v>
      </c>
      <c r="W568" s="30" t="s">
        <v>68</v>
      </c>
      <c r="X568" s="30" t="s">
        <v>68</v>
      </c>
      <c r="Y568" s="41" t="s">
        <v>68</v>
      </c>
      <c r="Z568" s="30" t="s">
        <v>68</v>
      </c>
      <c r="AA568" s="30" t="s">
        <v>68</v>
      </c>
      <c r="AB568" s="41" t="s">
        <v>68</v>
      </c>
      <c r="AC568" s="30" t="s">
        <v>68</v>
      </c>
      <c r="AD568" s="30" t="s">
        <v>68</v>
      </c>
      <c r="AE568" s="41" t="s">
        <v>68</v>
      </c>
      <c r="AF568" s="30" t="s">
        <v>68</v>
      </c>
    </row>
    <row r="569" spans="1:32" x14ac:dyDescent="0.2">
      <c r="A569" s="37" t="s">
        <v>835</v>
      </c>
      <c r="B569" s="38">
        <v>8227</v>
      </c>
      <c r="C569" s="30">
        <v>2</v>
      </c>
      <c r="D569" s="30" t="s">
        <v>411</v>
      </c>
      <c r="E569" s="30" t="s">
        <v>404</v>
      </c>
      <c r="F569" s="31" t="s">
        <v>599</v>
      </c>
      <c r="G569" s="30" t="s">
        <v>28</v>
      </c>
      <c r="H569" s="30">
        <v>1</v>
      </c>
      <c r="I569" s="31" t="s">
        <v>599</v>
      </c>
      <c r="J569" s="30">
        <v>75019</v>
      </c>
      <c r="K569" s="30" t="s">
        <v>29</v>
      </c>
      <c r="L569" s="31"/>
      <c r="M569" s="31"/>
      <c r="N569" s="31"/>
      <c r="O569" s="31"/>
      <c r="P569" s="31"/>
      <c r="Q569" s="30" t="s">
        <v>68</v>
      </c>
      <c r="R569" s="30" t="s">
        <v>68</v>
      </c>
      <c r="S569" s="30" t="s">
        <v>68</v>
      </c>
      <c r="T569" s="30" t="s">
        <v>68</v>
      </c>
      <c r="U569" s="30" t="s">
        <v>68</v>
      </c>
      <c r="V569" s="30" t="s">
        <v>68</v>
      </c>
      <c r="W569" s="30" t="s">
        <v>68</v>
      </c>
      <c r="X569" s="30" t="s">
        <v>68</v>
      </c>
      <c r="Y569" s="41" t="s">
        <v>68</v>
      </c>
      <c r="Z569" s="30" t="s">
        <v>68</v>
      </c>
      <c r="AA569" s="30" t="s">
        <v>68</v>
      </c>
      <c r="AB569" s="41" t="s">
        <v>68</v>
      </c>
      <c r="AC569" s="30" t="s">
        <v>68</v>
      </c>
      <c r="AD569" s="30" t="s">
        <v>68</v>
      </c>
      <c r="AE569" s="41" t="s">
        <v>68</v>
      </c>
      <c r="AF569" s="30" t="s">
        <v>68</v>
      </c>
    </row>
    <row r="570" spans="1:32" x14ac:dyDescent="0.2">
      <c r="A570" s="37" t="s">
        <v>836</v>
      </c>
      <c r="B570" s="38">
        <v>8229</v>
      </c>
      <c r="C570" s="30">
        <v>2</v>
      </c>
      <c r="D570" s="30" t="s">
        <v>411</v>
      </c>
      <c r="E570" s="30" t="s">
        <v>404</v>
      </c>
      <c r="F570" s="31" t="s">
        <v>600</v>
      </c>
      <c r="G570" s="30" t="s">
        <v>28</v>
      </c>
      <c r="H570" s="30">
        <v>1</v>
      </c>
      <c r="I570" s="31" t="s">
        <v>600</v>
      </c>
      <c r="J570" s="30">
        <v>75019</v>
      </c>
      <c r="K570" s="30" t="s">
        <v>29</v>
      </c>
      <c r="L570" s="31"/>
      <c r="M570" s="31"/>
      <c r="N570" s="31"/>
      <c r="O570" s="31"/>
      <c r="P570" s="31"/>
      <c r="Q570" s="30" t="s">
        <v>68</v>
      </c>
      <c r="R570" s="30" t="s">
        <v>68</v>
      </c>
      <c r="S570" s="30" t="s">
        <v>68</v>
      </c>
      <c r="T570" s="30" t="s">
        <v>68</v>
      </c>
      <c r="U570" s="30" t="s">
        <v>68</v>
      </c>
      <c r="V570" s="30" t="s">
        <v>68</v>
      </c>
      <c r="W570" s="30" t="s">
        <v>68</v>
      </c>
      <c r="X570" s="30" t="s">
        <v>68</v>
      </c>
      <c r="Y570" s="41" t="s">
        <v>68</v>
      </c>
      <c r="Z570" s="30" t="s">
        <v>68</v>
      </c>
      <c r="AA570" s="30" t="s">
        <v>68</v>
      </c>
      <c r="AB570" s="41" t="s">
        <v>68</v>
      </c>
      <c r="AC570" s="30" t="s">
        <v>68</v>
      </c>
      <c r="AD570" s="30" t="s">
        <v>68</v>
      </c>
      <c r="AE570" s="41" t="s">
        <v>68</v>
      </c>
      <c r="AF570" s="30" t="s">
        <v>68</v>
      </c>
    </row>
    <row r="571" spans="1:32" x14ac:dyDescent="0.2">
      <c r="A571" s="37" t="s">
        <v>837</v>
      </c>
      <c r="B571" s="38">
        <v>8229</v>
      </c>
      <c r="C571" s="30">
        <v>2</v>
      </c>
      <c r="D571" s="30" t="s">
        <v>411</v>
      </c>
      <c r="E571" s="30" t="s">
        <v>404</v>
      </c>
      <c r="F571" s="31" t="s">
        <v>600</v>
      </c>
      <c r="G571" s="30" t="s">
        <v>28</v>
      </c>
      <c r="H571" s="30">
        <v>2</v>
      </c>
      <c r="I571" s="31" t="s">
        <v>600</v>
      </c>
      <c r="J571" s="30">
        <v>75019</v>
      </c>
      <c r="K571" s="30" t="s">
        <v>29</v>
      </c>
      <c r="L571" s="31"/>
      <c r="M571" s="31"/>
      <c r="N571" s="31"/>
      <c r="O571" s="31"/>
      <c r="P571" s="31"/>
      <c r="Q571" s="30" t="s">
        <v>68</v>
      </c>
      <c r="R571" s="30" t="s">
        <v>68</v>
      </c>
      <c r="S571" s="30" t="s">
        <v>68</v>
      </c>
      <c r="T571" s="30" t="s">
        <v>68</v>
      </c>
      <c r="U571" s="30" t="s">
        <v>68</v>
      </c>
      <c r="V571" s="30" t="s">
        <v>68</v>
      </c>
      <c r="W571" s="30" t="s">
        <v>68</v>
      </c>
      <c r="X571" s="30" t="s">
        <v>68</v>
      </c>
      <c r="Y571" s="41" t="s">
        <v>68</v>
      </c>
      <c r="Z571" s="30" t="s">
        <v>68</v>
      </c>
      <c r="AA571" s="30" t="s">
        <v>68</v>
      </c>
      <c r="AB571" s="41" t="s">
        <v>68</v>
      </c>
      <c r="AC571" s="30" t="s">
        <v>68</v>
      </c>
      <c r="AD571" s="30" t="s">
        <v>68</v>
      </c>
      <c r="AE571" s="41" t="s">
        <v>68</v>
      </c>
      <c r="AF571" s="30" t="s">
        <v>68</v>
      </c>
    </row>
    <row r="572" spans="1:32" x14ac:dyDescent="0.2">
      <c r="A572" s="37" t="s">
        <v>838</v>
      </c>
      <c r="B572" s="38">
        <v>8230</v>
      </c>
      <c r="C572" s="30">
        <v>2</v>
      </c>
      <c r="D572" s="30" t="s">
        <v>411</v>
      </c>
      <c r="E572" s="30" t="s">
        <v>404</v>
      </c>
      <c r="F572" s="31" t="s">
        <v>601</v>
      </c>
      <c r="G572" s="30" t="s">
        <v>28</v>
      </c>
      <c r="H572" s="30">
        <v>1</v>
      </c>
      <c r="I572" s="31" t="s">
        <v>601</v>
      </c>
      <c r="J572" s="30">
        <v>75019</v>
      </c>
      <c r="K572" s="30" t="s">
        <v>29</v>
      </c>
      <c r="L572" s="31"/>
      <c r="M572" s="31"/>
      <c r="N572" s="31"/>
      <c r="O572" s="31"/>
      <c r="P572" s="31"/>
      <c r="Q572" s="30" t="s">
        <v>68</v>
      </c>
      <c r="R572" s="30" t="s">
        <v>68</v>
      </c>
      <c r="S572" s="30" t="s">
        <v>68</v>
      </c>
      <c r="T572" s="30" t="s">
        <v>68</v>
      </c>
      <c r="U572" s="30" t="s">
        <v>68</v>
      </c>
      <c r="V572" s="30" t="s">
        <v>68</v>
      </c>
      <c r="W572" s="30" t="s">
        <v>68</v>
      </c>
      <c r="X572" s="30" t="s">
        <v>68</v>
      </c>
      <c r="Y572" s="41" t="s">
        <v>68</v>
      </c>
      <c r="Z572" s="30" t="s">
        <v>68</v>
      </c>
      <c r="AA572" s="30" t="s">
        <v>68</v>
      </c>
      <c r="AB572" s="41" t="s">
        <v>68</v>
      </c>
      <c r="AC572" s="30" t="s">
        <v>68</v>
      </c>
      <c r="AD572" s="30" t="s">
        <v>68</v>
      </c>
      <c r="AE572" s="41" t="s">
        <v>68</v>
      </c>
      <c r="AF572" s="30" t="s">
        <v>68</v>
      </c>
    </row>
    <row r="573" spans="1:32" x14ac:dyDescent="0.2">
      <c r="A573" s="37" t="s">
        <v>1223</v>
      </c>
      <c r="B573" s="38">
        <v>8232</v>
      </c>
      <c r="C573" s="30">
        <v>7</v>
      </c>
      <c r="D573" s="30" t="s">
        <v>409</v>
      </c>
      <c r="E573" s="30" t="s">
        <v>404</v>
      </c>
      <c r="F573" s="31" t="s">
        <v>602</v>
      </c>
      <c r="G573" s="30" t="s">
        <v>28</v>
      </c>
      <c r="H573" s="30">
        <v>1</v>
      </c>
      <c r="I573" s="31" t="s">
        <v>1224</v>
      </c>
      <c r="J573" s="30">
        <v>75018</v>
      </c>
      <c r="K573" s="30" t="s">
        <v>29</v>
      </c>
      <c r="L573" s="31"/>
      <c r="M573" s="31"/>
      <c r="N573" s="31"/>
      <c r="O573" s="31"/>
      <c r="P573" s="31"/>
      <c r="Q573" s="30" t="s">
        <v>68</v>
      </c>
      <c r="R573" s="30" t="s">
        <v>68</v>
      </c>
      <c r="S573" s="30" t="s">
        <v>68</v>
      </c>
      <c r="T573" s="30" t="s">
        <v>68</v>
      </c>
      <c r="U573" s="30" t="s">
        <v>68</v>
      </c>
      <c r="V573" s="30" t="s">
        <v>68</v>
      </c>
      <c r="W573" s="30" t="s">
        <v>68</v>
      </c>
      <c r="X573" s="30" t="s">
        <v>68</v>
      </c>
      <c r="Y573" s="41" t="s">
        <v>68</v>
      </c>
      <c r="Z573" s="30" t="s">
        <v>68</v>
      </c>
      <c r="AA573" s="30" t="s">
        <v>68</v>
      </c>
      <c r="AB573" s="41" t="s">
        <v>68</v>
      </c>
      <c r="AC573" s="30" t="s">
        <v>68</v>
      </c>
      <c r="AD573" s="30" t="s">
        <v>68</v>
      </c>
      <c r="AE573" s="41" t="s">
        <v>68</v>
      </c>
      <c r="AF573" s="30" t="s">
        <v>68</v>
      </c>
    </row>
    <row r="574" spans="1:32" ht="25.5" x14ac:dyDescent="0.2">
      <c r="A574" s="37" t="s">
        <v>968</v>
      </c>
      <c r="B574" s="38">
        <v>8233</v>
      </c>
      <c r="C574" s="30">
        <v>3</v>
      </c>
      <c r="D574" s="30" t="s">
        <v>405</v>
      </c>
      <c r="E574" s="30" t="s">
        <v>404</v>
      </c>
      <c r="F574" s="31" t="s">
        <v>603</v>
      </c>
      <c r="G574" s="30" t="s">
        <v>28</v>
      </c>
      <c r="H574" s="30">
        <v>1</v>
      </c>
      <c r="I574" s="31" t="s">
        <v>603</v>
      </c>
      <c r="J574" s="30">
        <v>75010</v>
      </c>
      <c r="K574" s="30" t="s">
        <v>29</v>
      </c>
      <c r="L574" s="31"/>
      <c r="M574" s="31"/>
      <c r="N574" s="31"/>
      <c r="O574" s="31"/>
      <c r="P574" s="31"/>
      <c r="Q574" s="30" t="s">
        <v>1895</v>
      </c>
      <c r="R574" s="30" t="s">
        <v>81</v>
      </c>
      <c r="S574" s="30" t="s">
        <v>81</v>
      </c>
      <c r="T574" s="30" t="s">
        <v>81</v>
      </c>
      <c r="U574" s="30" t="s">
        <v>402</v>
      </c>
      <c r="V574" s="30" t="s">
        <v>68</v>
      </c>
      <c r="W574" s="30" t="s">
        <v>81</v>
      </c>
      <c r="X574" s="30" t="s">
        <v>402</v>
      </c>
      <c r="Y574" s="41" t="s">
        <v>68</v>
      </c>
      <c r="Z574" s="30" t="s">
        <v>68</v>
      </c>
      <c r="AA574" s="30" t="s">
        <v>68</v>
      </c>
      <c r="AB574" s="41" t="s">
        <v>402</v>
      </c>
      <c r="AC574" s="30" t="s">
        <v>402</v>
      </c>
      <c r="AD574" s="30" t="s">
        <v>402</v>
      </c>
      <c r="AE574" s="41" t="s">
        <v>68</v>
      </c>
      <c r="AF574" s="30" t="s">
        <v>68</v>
      </c>
    </row>
    <row r="575" spans="1:32" x14ac:dyDescent="0.2">
      <c r="A575" s="37" t="s">
        <v>969</v>
      </c>
      <c r="B575" s="38">
        <v>8234</v>
      </c>
      <c r="C575" s="30">
        <v>3</v>
      </c>
      <c r="D575" s="30" t="s">
        <v>405</v>
      </c>
      <c r="E575" s="30" t="s">
        <v>404</v>
      </c>
      <c r="F575" s="31" t="s">
        <v>604</v>
      </c>
      <c r="G575" s="30" t="s">
        <v>28</v>
      </c>
      <c r="H575" s="30">
        <v>1</v>
      </c>
      <c r="I575" s="31" t="s">
        <v>970</v>
      </c>
      <c r="J575" s="30">
        <v>75011</v>
      </c>
      <c r="K575" s="30" t="s">
        <v>29</v>
      </c>
      <c r="L575" s="31"/>
      <c r="M575" s="31"/>
      <c r="N575" s="31"/>
      <c r="O575" s="31"/>
      <c r="P575" s="31"/>
      <c r="Q575" s="30" t="s">
        <v>68</v>
      </c>
      <c r="R575" s="30" t="s">
        <v>68</v>
      </c>
      <c r="S575" s="30" t="s">
        <v>68</v>
      </c>
      <c r="T575" s="30" t="s">
        <v>68</v>
      </c>
      <c r="U575" s="30" t="s">
        <v>68</v>
      </c>
      <c r="V575" s="30" t="s">
        <v>68</v>
      </c>
      <c r="W575" s="30" t="s">
        <v>68</v>
      </c>
      <c r="X575" s="30" t="s">
        <v>68</v>
      </c>
      <c r="Y575" s="41" t="s">
        <v>68</v>
      </c>
      <c r="Z575" s="30" t="s">
        <v>68</v>
      </c>
      <c r="AA575" s="30" t="s">
        <v>68</v>
      </c>
      <c r="AB575" s="41" t="s">
        <v>68</v>
      </c>
      <c r="AC575" s="30" t="s">
        <v>68</v>
      </c>
      <c r="AD575" s="30" t="s">
        <v>68</v>
      </c>
      <c r="AE575" s="41" t="s">
        <v>68</v>
      </c>
      <c r="AF575" s="30" t="s">
        <v>68</v>
      </c>
    </row>
    <row r="576" spans="1:32" x14ac:dyDescent="0.2">
      <c r="A576" s="37" t="s">
        <v>971</v>
      </c>
      <c r="B576" s="38">
        <v>8234</v>
      </c>
      <c r="C576" s="30">
        <v>3</v>
      </c>
      <c r="D576" s="30" t="s">
        <v>405</v>
      </c>
      <c r="E576" s="30" t="s">
        <v>404</v>
      </c>
      <c r="F576" s="31" t="s">
        <v>604</v>
      </c>
      <c r="G576" s="30" t="s">
        <v>28</v>
      </c>
      <c r="H576" s="30">
        <v>2</v>
      </c>
      <c r="I576" s="31" t="s">
        <v>970</v>
      </c>
      <c r="J576" s="30">
        <v>75011</v>
      </c>
      <c r="K576" s="30" t="s">
        <v>29</v>
      </c>
      <c r="L576" s="31"/>
      <c r="M576" s="31"/>
      <c r="N576" s="31"/>
      <c r="O576" s="31"/>
      <c r="P576" s="31"/>
      <c r="Q576" s="30" t="s">
        <v>68</v>
      </c>
      <c r="R576" s="30" t="s">
        <v>68</v>
      </c>
      <c r="S576" s="30" t="s">
        <v>68</v>
      </c>
      <c r="T576" s="30" t="s">
        <v>68</v>
      </c>
      <c r="U576" s="30" t="s">
        <v>68</v>
      </c>
      <c r="V576" s="30" t="s">
        <v>68</v>
      </c>
      <c r="W576" s="30" t="s">
        <v>68</v>
      </c>
      <c r="X576" s="30" t="s">
        <v>68</v>
      </c>
      <c r="Y576" s="41" t="s">
        <v>68</v>
      </c>
      <c r="Z576" s="30" t="s">
        <v>68</v>
      </c>
      <c r="AA576" s="30" t="s">
        <v>68</v>
      </c>
      <c r="AB576" s="41" t="s">
        <v>68</v>
      </c>
      <c r="AC576" s="30" t="s">
        <v>68</v>
      </c>
      <c r="AD576" s="30" t="s">
        <v>68</v>
      </c>
      <c r="AE576" s="41" t="s">
        <v>68</v>
      </c>
      <c r="AF576" s="30" t="s">
        <v>68</v>
      </c>
    </row>
    <row r="577" spans="1:32" ht="25.5" x14ac:dyDescent="0.2">
      <c r="A577" s="37" t="s">
        <v>1366</v>
      </c>
      <c r="B577" s="38">
        <v>8235</v>
      </c>
      <c r="C577" s="30">
        <v>8</v>
      </c>
      <c r="D577" s="30" t="s">
        <v>403</v>
      </c>
      <c r="E577" s="30" t="s">
        <v>404</v>
      </c>
      <c r="F577" s="31" t="s">
        <v>605</v>
      </c>
      <c r="G577" s="30" t="s">
        <v>28</v>
      </c>
      <c r="H577" s="30">
        <v>1</v>
      </c>
      <c r="I577" s="31" t="s">
        <v>605</v>
      </c>
      <c r="J577" s="30">
        <v>75020</v>
      </c>
      <c r="K577" s="30" t="s">
        <v>29</v>
      </c>
      <c r="L577" s="31"/>
      <c r="M577" s="31"/>
      <c r="N577" s="31"/>
      <c r="O577" s="31"/>
      <c r="P577" s="31"/>
      <c r="Q577" s="30" t="s">
        <v>1895</v>
      </c>
      <c r="R577" s="30" t="s">
        <v>81</v>
      </c>
      <c r="S577" s="30" t="s">
        <v>81</v>
      </c>
      <c r="T577" s="30" t="s">
        <v>81</v>
      </c>
      <c r="U577" s="30" t="s">
        <v>402</v>
      </c>
      <c r="V577" s="30" t="s">
        <v>68</v>
      </c>
      <c r="W577" s="30" t="s">
        <v>81</v>
      </c>
      <c r="X577" s="30" t="s">
        <v>402</v>
      </c>
      <c r="Y577" s="41" t="s">
        <v>402</v>
      </c>
      <c r="Z577" s="30" t="s">
        <v>68</v>
      </c>
      <c r="AA577" s="30" t="s">
        <v>68</v>
      </c>
      <c r="AB577" s="41" t="s">
        <v>402</v>
      </c>
      <c r="AC577" s="30" t="s">
        <v>402</v>
      </c>
      <c r="AD577" s="30" t="s">
        <v>1900</v>
      </c>
      <c r="AE577" s="41" t="s">
        <v>68</v>
      </c>
      <c r="AF577" s="30" t="s">
        <v>68</v>
      </c>
    </row>
    <row r="578" spans="1:32" x14ac:dyDescent="0.2">
      <c r="A578" s="37" t="s">
        <v>1225</v>
      </c>
      <c r="B578" s="38">
        <v>8236</v>
      </c>
      <c r="C578" s="30">
        <v>7</v>
      </c>
      <c r="D578" s="30" t="s">
        <v>409</v>
      </c>
      <c r="E578" s="30" t="s">
        <v>404</v>
      </c>
      <c r="F578" s="31" t="s">
        <v>606</v>
      </c>
      <c r="G578" s="30" t="s">
        <v>28</v>
      </c>
      <c r="H578" s="30">
        <v>1</v>
      </c>
      <c r="I578" s="31" t="s">
        <v>1226</v>
      </c>
      <c r="J578" s="30">
        <v>75018</v>
      </c>
      <c r="K578" s="30" t="s">
        <v>29</v>
      </c>
      <c r="L578" s="31"/>
      <c r="M578" s="31"/>
      <c r="N578" s="31"/>
      <c r="O578" s="31"/>
      <c r="P578" s="31"/>
      <c r="Q578" s="30" t="s">
        <v>68</v>
      </c>
      <c r="R578" s="30" t="s">
        <v>68</v>
      </c>
      <c r="S578" s="30" t="s">
        <v>68</v>
      </c>
      <c r="T578" s="30" t="s">
        <v>68</v>
      </c>
      <c r="U578" s="30" t="s">
        <v>68</v>
      </c>
      <c r="V578" s="30" t="s">
        <v>68</v>
      </c>
      <c r="W578" s="30" t="s">
        <v>68</v>
      </c>
      <c r="X578" s="30" t="s">
        <v>402</v>
      </c>
      <c r="Y578" s="41" t="s">
        <v>68</v>
      </c>
      <c r="Z578" s="30" t="s">
        <v>68</v>
      </c>
      <c r="AA578" s="30" t="s">
        <v>68</v>
      </c>
      <c r="AB578" s="41" t="s">
        <v>1900</v>
      </c>
      <c r="AC578" s="30" t="s">
        <v>402</v>
      </c>
      <c r="AD578" s="30" t="s">
        <v>1900</v>
      </c>
      <c r="AE578" s="41" t="s">
        <v>402</v>
      </c>
      <c r="AF578" s="30" t="s">
        <v>1900</v>
      </c>
    </row>
    <row r="579" spans="1:32" x14ac:dyDescent="0.2">
      <c r="A579" s="37" t="s">
        <v>1367</v>
      </c>
      <c r="B579" s="38">
        <v>8237</v>
      </c>
      <c r="C579" s="30">
        <v>8</v>
      </c>
      <c r="D579" s="30" t="s">
        <v>403</v>
      </c>
      <c r="E579" s="30" t="s">
        <v>404</v>
      </c>
      <c r="F579" s="31" t="s">
        <v>607</v>
      </c>
      <c r="G579" s="30" t="s">
        <v>28</v>
      </c>
      <c r="H579" s="30">
        <v>1</v>
      </c>
      <c r="I579" s="31" t="s">
        <v>1368</v>
      </c>
      <c r="J579" s="30">
        <v>75020</v>
      </c>
      <c r="K579" s="30" t="s">
        <v>29</v>
      </c>
      <c r="L579" s="31"/>
      <c r="M579" s="31"/>
      <c r="N579" s="31"/>
      <c r="O579" s="31"/>
      <c r="P579" s="31"/>
      <c r="Q579" s="30" t="s">
        <v>68</v>
      </c>
      <c r="R579" s="30" t="s">
        <v>68</v>
      </c>
      <c r="S579" s="30" t="s">
        <v>68</v>
      </c>
      <c r="T579" s="30" t="s">
        <v>68</v>
      </c>
      <c r="U579" s="30" t="s">
        <v>68</v>
      </c>
      <c r="V579" s="30" t="s">
        <v>68</v>
      </c>
      <c r="W579" s="30" t="s">
        <v>68</v>
      </c>
      <c r="X579" s="30" t="s">
        <v>68</v>
      </c>
      <c r="Y579" s="41" t="s">
        <v>68</v>
      </c>
      <c r="Z579" s="30" t="s">
        <v>68</v>
      </c>
      <c r="AA579" s="30" t="s">
        <v>68</v>
      </c>
      <c r="AB579" s="41" t="s">
        <v>68</v>
      </c>
      <c r="AC579" s="30" t="s">
        <v>68</v>
      </c>
      <c r="AD579" s="30" t="s">
        <v>68</v>
      </c>
      <c r="AE579" s="41" t="s">
        <v>68</v>
      </c>
      <c r="AF579" s="30" t="s">
        <v>68</v>
      </c>
    </row>
    <row r="580" spans="1:32" x14ac:dyDescent="0.2">
      <c r="A580" s="37" t="s">
        <v>1369</v>
      </c>
      <c r="B580" s="38">
        <v>8237</v>
      </c>
      <c r="C580" s="30">
        <v>8</v>
      </c>
      <c r="D580" s="30" t="s">
        <v>403</v>
      </c>
      <c r="E580" s="30" t="s">
        <v>404</v>
      </c>
      <c r="F580" s="31" t="s">
        <v>607</v>
      </c>
      <c r="G580" s="30" t="s">
        <v>28</v>
      </c>
      <c r="H580" s="30">
        <v>2</v>
      </c>
      <c r="I580" s="31" t="s">
        <v>1368</v>
      </c>
      <c r="J580" s="30">
        <v>75020</v>
      </c>
      <c r="K580" s="30" t="s">
        <v>29</v>
      </c>
      <c r="L580" s="31"/>
      <c r="M580" s="31"/>
      <c r="N580" s="31"/>
      <c r="O580" s="31"/>
      <c r="P580" s="31"/>
      <c r="Q580" s="30" t="s">
        <v>68</v>
      </c>
      <c r="R580" s="30" t="s">
        <v>68</v>
      </c>
      <c r="S580" s="30" t="s">
        <v>68</v>
      </c>
      <c r="T580" s="30" t="s">
        <v>68</v>
      </c>
      <c r="U580" s="30" t="s">
        <v>68</v>
      </c>
      <c r="V580" s="30" t="s">
        <v>68</v>
      </c>
      <c r="W580" s="30" t="s">
        <v>68</v>
      </c>
      <c r="X580" s="30" t="s">
        <v>68</v>
      </c>
      <c r="Y580" s="41" t="s">
        <v>68</v>
      </c>
      <c r="Z580" s="30" t="s">
        <v>68</v>
      </c>
      <c r="AA580" s="30" t="s">
        <v>68</v>
      </c>
      <c r="AB580" s="41" t="s">
        <v>68</v>
      </c>
      <c r="AC580" s="30" t="s">
        <v>68</v>
      </c>
      <c r="AD580" s="30" t="s">
        <v>68</v>
      </c>
      <c r="AE580" s="41" t="s">
        <v>68</v>
      </c>
      <c r="AF580" s="30" t="s">
        <v>68</v>
      </c>
    </row>
    <row r="581" spans="1:32" x14ac:dyDescent="0.2">
      <c r="A581" s="37" t="s">
        <v>1370</v>
      </c>
      <c r="B581" s="38">
        <v>8237</v>
      </c>
      <c r="C581" s="30">
        <v>8</v>
      </c>
      <c r="D581" s="30" t="s">
        <v>403</v>
      </c>
      <c r="E581" s="30" t="s">
        <v>404</v>
      </c>
      <c r="F581" s="31" t="s">
        <v>607</v>
      </c>
      <c r="G581" s="30" t="s">
        <v>28</v>
      </c>
      <c r="H581" s="30">
        <v>3</v>
      </c>
      <c r="I581" s="31" t="s">
        <v>1368</v>
      </c>
      <c r="J581" s="30">
        <v>75020</v>
      </c>
      <c r="K581" s="30" t="s">
        <v>29</v>
      </c>
      <c r="L581" s="31"/>
      <c r="M581" s="31"/>
      <c r="N581" s="31"/>
      <c r="O581" s="31"/>
      <c r="P581" s="31"/>
      <c r="Q581" s="30" t="s">
        <v>68</v>
      </c>
      <c r="R581" s="30" t="s">
        <v>68</v>
      </c>
      <c r="S581" s="30" t="s">
        <v>68</v>
      </c>
      <c r="T581" s="30" t="s">
        <v>68</v>
      </c>
      <c r="U581" s="30" t="s">
        <v>68</v>
      </c>
      <c r="V581" s="30" t="s">
        <v>68</v>
      </c>
      <c r="W581" s="30" t="s">
        <v>68</v>
      </c>
      <c r="X581" s="30" t="s">
        <v>68</v>
      </c>
      <c r="Y581" s="41" t="s">
        <v>68</v>
      </c>
      <c r="Z581" s="30" t="s">
        <v>68</v>
      </c>
      <c r="AA581" s="30" t="s">
        <v>68</v>
      </c>
      <c r="AB581" s="41" t="s">
        <v>68</v>
      </c>
      <c r="AC581" s="30" t="s">
        <v>68</v>
      </c>
      <c r="AD581" s="30" t="s">
        <v>68</v>
      </c>
      <c r="AE581" s="41" t="s">
        <v>68</v>
      </c>
      <c r="AF581" s="30" t="s">
        <v>68</v>
      </c>
    </row>
    <row r="582" spans="1:32" x14ac:dyDescent="0.2">
      <c r="A582" s="37" t="s">
        <v>1371</v>
      </c>
      <c r="B582" s="38">
        <v>8238</v>
      </c>
      <c r="C582" s="30">
        <v>8</v>
      </c>
      <c r="D582" s="30" t="s">
        <v>403</v>
      </c>
      <c r="E582" s="30" t="s">
        <v>404</v>
      </c>
      <c r="F582" s="31" t="s">
        <v>306</v>
      </c>
      <c r="G582" s="30" t="s">
        <v>28</v>
      </c>
      <c r="H582" s="30">
        <v>1</v>
      </c>
      <c r="I582" s="31" t="s">
        <v>1372</v>
      </c>
      <c r="J582" s="30">
        <v>75020</v>
      </c>
      <c r="K582" s="30" t="s">
        <v>29</v>
      </c>
      <c r="L582" s="31"/>
      <c r="M582" s="31"/>
      <c r="N582" s="31"/>
      <c r="O582" s="31"/>
      <c r="P582" s="31"/>
      <c r="Q582" s="30" t="s">
        <v>68</v>
      </c>
      <c r="R582" s="30" t="s">
        <v>68</v>
      </c>
      <c r="S582" s="30" t="s">
        <v>68</v>
      </c>
      <c r="T582" s="30" t="s">
        <v>68</v>
      </c>
      <c r="U582" s="30" t="s">
        <v>68</v>
      </c>
      <c r="V582" s="30" t="s">
        <v>68</v>
      </c>
      <c r="W582" s="30" t="s">
        <v>68</v>
      </c>
      <c r="X582" s="30" t="s">
        <v>68</v>
      </c>
      <c r="Y582" s="41" t="s">
        <v>68</v>
      </c>
      <c r="Z582" s="30" t="s">
        <v>68</v>
      </c>
      <c r="AA582" s="30" t="s">
        <v>68</v>
      </c>
      <c r="AB582" s="41" t="s">
        <v>68</v>
      </c>
      <c r="AC582" s="30" t="s">
        <v>68</v>
      </c>
      <c r="AD582" s="30" t="s">
        <v>68</v>
      </c>
      <c r="AE582" s="41" t="s">
        <v>68</v>
      </c>
      <c r="AF582" s="30" t="s">
        <v>68</v>
      </c>
    </row>
    <row r="583" spans="1:32" x14ac:dyDescent="0.2">
      <c r="A583" s="37" t="s">
        <v>1373</v>
      </c>
      <c r="B583" s="38">
        <v>8239</v>
      </c>
      <c r="C583" s="30">
        <v>8</v>
      </c>
      <c r="D583" s="30" t="s">
        <v>403</v>
      </c>
      <c r="E583" s="30" t="s">
        <v>404</v>
      </c>
      <c r="F583" s="31" t="s">
        <v>608</v>
      </c>
      <c r="G583" s="30" t="s">
        <v>28</v>
      </c>
      <c r="H583" s="30">
        <v>1</v>
      </c>
      <c r="I583" s="31" t="s">
        <v>1374</v>
      </c>
      <c r="J583" s="30">
        <v>75020</v>
      </c>
      <c r="K583" s="30" t="s">
        <v>29</v>
      </c>
      <c r="L583" s="31"/>
      <c r="M583" s="31"/>
      <c r="N583" s="31"/>
      <c r="O583" s="31"/>
      <c r="P583" s="31"/>
      <c r="Q583" s="30" t="s">
        <v>68</v>
      </c>
      <c r="R583" s="30" t="s">
        <v>68</v>
      </c>
      <c r="S583" s="30" t="s">
        <v>68</v>
      </c>
      <c r="T583" s="30" t="s">
        <v>68</v>
      </c>
      <c r="U583" s="30" t="s">
        <v>68</v>
      </c>
      <c r="V583" s="30" t="s">
        <v>68</v>
      </c>
      <c r="W583" s="30" t="s">
        <v>68</v>
      </c>
      <c r="X583" s="30" t="s">
        <v>68</v>
      </c>
      <c r="Y583" s="41" t="s">
        <v>68</v>
      </c>
      <c r="Z583" s="30" t="s">
        <v>68</v>
      </c>
      <c r="AA583" s="30" t="s">
        <v>68</v>
      </c>
      <c r="AB583" s="41" t="s">
        <v>68</v>
      </c>
      <c r="AC583" s="30" t="s">
        <v>68</v>
      </c>
      <c r="AD583" s="30" t="s">
        <v>68</v>
      </c>
      <c r="AE583" s="41" t="s">
        <v>68</v>
      </c>
      <c r="AF583" s="30" t="s">
        <v>68</v>
      </c>
    </row>
    <row r="584" spans="1:32" x14ac:dyDescent="0.2">
      <c r="A584" s="37" t="s">
        <v>1375</v>
      </c>
      <c r="B584" s="38">
        <v>8239</v>
      </c>
      <c r="C584" s="30">
        <v>8</v>
      </c>
      <c r="D584" s="30" t="s">
        <v>403</v>
      </c>
      <c r="E584" s="30" t="s">
        <v>404</v>
      </c>
      <c r="F584" s="31" t="s">
        <v>608</v>
      </c>
      <c r="G584" s="30" t="s">
        <v>28</v>
      </c>
      <c r="H584" s="30">
        <v>2</v>
      </c>
      <c r="I584" s="31" t="s">
        <v>1374</v>
      </c>
      <c r="J584" s="30">
        <v>75020</v>
      </c>
      <c r="K584" s="30" t="s">
        <v>29</v>
      </c>
      <c r="L584" s="31"/>
      <c r="M584" s="31"/>
      <c r="N584" s="31"/>
      <c r="O584" s="31"/>
      <c r="P584" s="31"/>
      <c r="Q584" s="30" t="s">
        <v>68</v>
      </c>
      <c r="R584" s="30" t="s">
        <v>68</v>
      </c>
      <c r="S584" s="30" t="s">
        <v>68</v>
      </c>
      <c r="T584" s="30" t="s">
        <v>68</v>
      </c>
      <c r="U584" s="30" t="s">
        <v>68</v>
      </c>
      <c r="V584" s="30" t="s">
        <v>68</v>
      </c>
      <c r="W584" s="30" t="s">
        <v>68</v>
      </c>
      <c r="X584" s="30" t="s">
        <v>68</v>
      </c>
      <c r="Y584" s="41" t="s">
        <v>68</v>
      </c>
      <c r="Z584" s="30" t="s">
        <v>68</v>
      </c>
      <c r="AA584" s="30" t="s">
        <v>68</v>
      </c>
      <c r="AB584" s="41" t="s">
        <v>68</v>
      </c>
      <c r="AC584" s="30" t="s">
        <v>68</v>
      </c>
      <c r="AD584" s="30" t="s">
        <v>68</v>
      </c>
      <c r="AE584" s="41" t="s">
        <v>68</v>
      </c>
      <c r="AF584" s="30" t="s">
        <v>68</v>
      </c>
    </row>
    <row r="585" spans="1:32" x14ac:dyDescent="0.2">
      <c r="A585" s="37" t="s">
        <v>1376</v>
      </c>
      <c r="B585" s="38">
        <v>8239</v>
      </c>
      <c r="C585" s="30">
        <v>8</v>
      </c>
      <c r="D585" s="30" t="s">
        <v>403</v>
      </c>
      <c r="E585" s="30" t="s">
        <v>404</v>
      </c>
      <c r="F585" s="31" t="s">
        <v>608</v>
      </c>
      <c r="G585" s="30" t="s">
        <v>28</v>
      </c>
      <c r="H585" s="30">
        <v>3</v>
      </c>
      <c r="I585" s="31" t="s">
        <v>1374</v>
      </c>
      <c r="J585" s="30">
        <v>75020</v>
      </c>
      <c r="K585" s="30" t="s">
        <v>29</v>
      </c>
      <c r="L585" s="31"/>
      <c r="M585" s="31"/>
      <c r="N585" s="31"/>
      <c r="O585" s="31"/>
      <c r="P585" s="31"/>
      <c r="Q585" s="30" t="s">
        <v>68</v>
      </c>
      <c r="R585" s="30" t="s">
        <v>68</v>
      </c>
      <c r="S585" s="30" t="s">
        <v>68</v>
      </c>
      <c r="T585" s="30" t="s">
        <v>68</v>
      </c>
      <c r="U585" s="30" t="s">
        <v>68</v>
      </c>
      <c r="V585" s="30" t="s">
        <v>68</v>
      </c>
      <c r="W585" s="30" t="s">
        <v>68</v>
      </c>
      <c r="X585" s="30" t="s">
        <v>68</v>
      </c>
      <c r="Y585" s="41" t="s">
        <v>68</v>
      </c>
      <c r="Z585" s="30" t="s">
        <v>68</v>
      </c>
      <c r="AA585" s="30" t="s">
        <v>68</v>
      </c>
      <c r="AB585" s="41" t="s">
        <v>68</v>
      </c>
      <c r="AC585" s="30" t="s">
        <v>68</v>
      </c>
      <c r="AD585" s="30" t="s">
        <v>68</v>
      </c>
      <c r="AE585" s="41" t="s">
        <v>68</v>
      </c>
      <c r="AF585" s="30" t="s">
        <v>68</v>
      </c>
    </row>
    <row r="586" spans="1:32" ht="25.5" x14ac:dyDescent="0.2">
      <c r="A586" s="37" t="s">
        <v>1055</v>
      </c>
      <c r="B586" s="38">
        <v>8241</v>
      </c>
      <c r="C586" s="30">
        <v>5</v>
      </c>
      <c r="D586" s="30" t="s">
        <v>408</v>
      </c>
      <c r="E586" s="30" t="s">
        <v>407</v>
      </c>
      <c r="F586" s="31" t="s">
        <v>609</v>
      </c>
      <c r="G586" s="30" t="s">
        <v>28</v>
      </c>
      <c r="H586" s="30">
        <v>1</v>
      </c>
      <c r="I586" s="31" t="s">
        <v>1056</v>
      </c>
      <c r="J586" s="30">
        <v>75013</v>
      </c>
      <c r="K586" s="30" t="s">
        <v>29</v>
      </c>
      <c r="L586" s="31"/>
      <c r="M586" s="31"/>
      <c r="N586" s="31"/>
      <c r="O586" s="31"/>
      <c r="P586" s="31"/>
      <c r="Q586" s="30" t="s">
        <v>1895</v>
      </c>
      <c r="R586" s="30" t="s">
        <v>81</v>
      </c>
      <c r="S586" s="30" t="s">
        <v>81</v>
      </c>
      <c r="T586" s="30" t="s">
        <v>81</v>
      </c>
      <c r="U586" s="30" t="s">
        <v>402</v>
      </c>
      <c r="V586" s="30" t="s">
        <v>68</v>
      </c>
      <c r="W586" s="30" t="s">
        <v>81</v>
      </c>
      <c r="X586" s="30" t="s">
        <v>402</v>
      </c>
      <c r="Y586" s="41" t="s">
        <v>68</v>
      </c>
      <c r="Z586" s="30" t="s">
        <v>68</v>
      </c>
      <c r="AA586" s="30" t="s">
        <v>68</v>
      </c>
      <c r="AB586" s="41" t="s">
        <v>402</v>
      </c>
      <c r="AC586" s="30" t="s">
        <v>402</v>
      </c>
      <c r="AD586" s="30" t="s">
        <v>402</v>
      </c>
      <c r="AE586" s="41" t="s">
        <v>68</v>
      </c>
      <c r="AF586" s="30" t="s">
        <v>68</v>
      </c>
    </row>
    <row r="587" spans="1:32" ht="25.5" x14ac:dyDescent="0.2">
      <c r="A587" s="37" t="s">
        <v>1057</v>
      </c>
      <c r="B587" s="38">
        <v>8241</v>
      </c>
      <c r="C587" s="30">
        <v>5</v>
      </c>
      <c r="D587" s="30" t="s">
        <v>408</v>
      </c>
      <c r="E587" s="30" t="s">
        <v>407</v>
      </c>
      <c r="F587" s="31" t="s">
        <v>609</v>
      </c>
      <c r="G587" s="30" t="s">
        <v>28</v>
      </c>
      <c r="H587" s="30">
        <v>2</v>
      </c>
      <c r="I587" s="31" t="s">
        <v>1058</v>
      </c>
      <c r="J587" s="30">
        <v>75013</v>
      </c>
      <c r="K587" s="30" t="s">
        <v>29</v>
      </c>
      <c r="L587" s="31"/>
      <c r="M587" s="31"/>
      <c r="N587" s="31"/>
      <c r="O587" s="31"/>
      <c r="P587" s="31"/>
      <c r="Q587" s="30" t="s">
        <v>1895</v>
      </c>
      <c r="R587" s="30" t="s">
        <v>81</v>
      </c>
      <c r="S587" s="30" t="s">
        <v>81</v>
      </c>
      <c r="T587" s="30" t="s">
        <v>81</v>
      </c>
      <c r="U587" s="30" t="s">
        <v>402</v>
      </c>
      <c r="V587" s="30" t="s">
        <v>68</v>
      </c>
      <c r="W587" s="30" t="s">
        <v>81</v>
      </c>
      <c r="X587" s="30" t="s">
        <v>402</v>
      </c>
      <c r="Y587" s="41" t="s">
        <v>68</v>
      </c>
      <c r="Z587" s="30" t="s">
        <v>68</v>
      </c>
      <c r="AA587" s="30" t="s">
        <v>68</v>
      </c>
      <c r="AB587" s="41" t="s">
        <v>402</v>
      </c>
      <c r="AC587" s="30" t="s">
        <v>402</v>
      </c>
      <c r="AD587" s="30" t="s">
        <v>402</v>
      </c>
      <c r="AE587" s="41" t="s">
        <v>68</v>
      </c>
      <c r="AF587" s="30" t="s">
        <v>68</v>
      </c>
    </row>
    <row r="588" spans="1:32" ht="25.5" x14ac:dyDescent="0.2">
      <c r="A588" s="37" t="s">
        <v>1059</v>
      </c>
      <c r="B588" s="38">
        <v>8241</v>
      </c>
      <c r="C588" s="30">
        <v>5</v>
      </c>
      <c r="D588" s="30" t="s">
        <v>408</v>
      </c>
      <c r="E588" s="30" t="s">
        <v>407</v>
      </c>
      <c r="F588" s="31" t="s">
        <v>609</v>
      </c>
      <c r="G588" s="30" t="s">
        <v>28</v>
      </c>
      <c r="H588" s="30">
        <v>3</v>
      </c>
      <c r="I588" s="31" t="s">
        <v>1058</v>
      </c>
      <c r="J588" s="30">
        <v>75013</v>
      </c>
      <c r="K588" s="30" t="s">
        <v>29</v>
      </c>
      <c r="L588" s="31"/>
      <c r="M588" s="31"/>
      <c r="N588" s="31"/>
      <c r="O588" s="31"/>
      <c r="P588" s="31"/>
      <c r="Q588" s="30" t="s">
        <v>1895</v>
      </c>
      <c r="R588" s="30" t="s">
        <v>81</v>
      </c>
      <c r="S588" s="30" t="s">
        <v>81</v>
      </c>
      <c r="T588" s="30" t="s">
        <v>81</v>
      </c>
      <c r="U588" s="30" t="s">
        <v>402</v>
      </c>
      <c r="V588" s="30" t="s">
        <v>68</v>
      </c>
      <c r="W588" s="30" t="s">
        <v>81</v>
      </c>
      <c r="X588" s="30" t="s">
        <v>402</v>
      </c>
      <c r="Y588" s="41" t="s">
        <v>68</v>
      </c>
      <c r="Z588" s="30" t="s">
        <v>68</v>
      </c>
      <c r="AA588" s="30" t="s">
        <v>68</v>
      </c>
      <c r="AB588" s="41" t="s">
        <v>402</v>
      </c>
      <c r="AC588" s="30" t="s">
        <v>402</v>
      </c>
      <c r="AD588" s="30" t="s">
        <v>402</v>
      </c>
      <c r="AE588" s="41" t="s">
        <v>68</v>
      </c>
      <c r="AF588" s="30" t="s">
        <v>68</v>
      </c>
    </row>
    <row r="589" spans="1:32" x14ac:dyDescent="0.2">
      <c r="A589" s="37" t="s">
        <v>972</v>
      </c>
      <c r="B589" s="38">
        <v>8243</v>
      </c>
      <c r="C589" s="30">
        <v>3</v>
      </c>
      <c r="D589" s="30" t="s">
        <v>405</v>
      </c>
      <c r="E589" s="30" t="s">
        <v>404</v>
      </c>
      <c r="F589" s="31" t="s">
        <v>610</v>
      </c>
      <c r="G589" s="30" t="s">
        <v>28</v>
      </c>
      <c r="H589" s="30">
        <v>1</v>
      </c>
      <c r="I589" s="31" t="s">
        <v>610</v>
      </c>
      <c r="J589" s="30">
        <v>75010</v>
      </c>
      <c r="K589" s="30" t="s">
        <v>29</v>
      </c>
      <c r="L589" s="31"/>
      <c r="M589" s="31"/>
      <c r="N589" s="31"/>
      <c r="O589" s="31"/>
      <c r="P589" s="31"/>
      <c r="Q589" s="30" t="s">
        <v>68</v>
      </c>
      <c r="R589" s="30" t="s">
        <v>68</v>
      </c>
      <c r="S589" s="30" t="s">
        <v>68</v>
      </c>
      <c r="T589" s="30" t="s">
        <v>68</v>
      </c>
      <c r="U589" s="30" t="s">
        <v>68</v>
      </c>
      <c r="V589" s="30" t="s">
        <v>68</v>
      </c>
      <c r="W589" s="30" t="s">
        <v>68</v>
      </c>
      <c r="X589" s="30" t="s">
        <v>68</v>
      </c>
      <c r="Y589" s="41" t="s">
        <v>68</v>
      </c>
      <c r="Z589" s="30" t="s">
        <v>68</v>
      </c>
      <c r="AA589" s="30" t="s">
        <v>68</v>
      </c>
      <c r="AB589" s="41" t="s">
        <v>68</v>
      </c>
      <c r="AC589" s="30" t="s">
        <v>68</v>
      </c>
      <c r="AD589" s="30" t="s">
        <v>68</v>
      </c>
      <c r="AE589" s="41" t="s">
        <v>68</v>
      </c>
      <c r="AF589" s="30" t="s">
        <v>68</v>
      </c>
    </row>
    <row r="590" spans="1:32" x14ac:dyDescent="0.2">
      <c r="A590" s="37" t="s">
        <v>973</v>
      </c>
      <c r="B590" s="38">
        <v>8243</v>
      </c>
      <c r="C590" s="30">
        <v>3</v>
      </c>
      <c r="D590" s="30" t="s">
        <v>405</v>
      </c>
      <c r="E590" s="30" t="s">
        <v>404</v>
      </c>
      <c r="F590" s="31" t="s">
        <v>610</v>
      </c>
      <c r="G590" s="30" t="s">
        <v>28</v>
      </c>
      <c r="H590" s="30">
        <v>2</v>
      </c>
      <c r="I590" s="31" t="s">
        <v>610</v>
      </c>
      <c r="J590" s="30">
        <v>75010</v>
      </c>
      <c r="K590" s="30" t="s">
        <v>29</v>
      </c>
      <c r="L590" s="33"/>
      <c r="M590" s="31"/>
      <c r="N590" s="31"/>
      <c r="O590" s="31"/>
      <c r="P590" s="31"/>
      <c r="Q590" s="30" t="s">
        <v>68</v>
      </c>
      <c r="R590" s="30" t="s">
        <v>68</v>
      </c>
      <c r="S590" s="30" t="s">
        <v>68</v>
      </c>
      <c r="T590" s="30" t="s">
        <v>68</v>
      </c>
      <c r="U590" s="30" t="s">
        <v>68</v>
      </c>
      <c r="V590" s="30" t="s">
        <v>68</v>
      </c>
      <c r="W590" s="30" t="s">
        <v>68</v>
      </c>
      <c r="X590" s="30" t="s">
        <v>68</v>
      </c>
      <c r="Y590" s="41" t="s">
        <v>68</v>
      </c>
      <c r="Z590" s="30" t="s">
        <v>68</v>
      </c>
      <c r="AA590" s="30" t="s">
        <v>68</v>
      </c>
      <c r="AB590" s="41" t="s">
        <v>68</v>
      </c>
      <c r="AC590" s="30" t="s">
        <v>68</v>
      </c>
      <c r="AD590" s="30" t="s">
        <v>68</v>
      </c>
      <c r="AE590" s="41" t="s">
        <v>68</v>
      </c>
      <c r="AF590" s="30" t="s">
        <v>68</v>
      </c>
    </row>
    <row r="591" spans="1:32" x14ac:dyDescent="0.2">
      <c r="A591" s="37" t="s">
        <v>1227</v>
      </c>
      <c r="B591" s="38">
        <v>8244</v>
      </c>
      <c r="C591" s="30">
        <v>7</v>
      </c>
      <c r="D591" s="30" t="s">
        <v>409</v>
      </c>
      <c r="E591" s="30" t="s">
        <v>404</v>
      </c>
      <c r="F591" s="31" t="s">
        <v>611</v>
      </c>
      <c r="G591" s="30" t="s">
        <v>28</v>
      </c>
      <c r="H591" s="30">
        <v>1</v>
      </c>
      <c r="I591" s="31" t="s">
        <v>1228</v>
      </c>
      <c r="J591" s="30">
        <v>75018</v>
      </c>
      <c r="K591" s="30" t="s">
        <v>29</v>
      </c>
      <c r="L591" s="31"/>
      <c r="M591" s="31"/>
      <c r="N591" s="31"/>
      <c r="O591" s="31"/>
      <c r="P591" s="31"/>
      <c r="Q591" s="30" t="s">
        <v>81</v>
      </c>
      <c r="R591" s="30" t="s">
        <v>81</v>
      </c>
      <c r="S591" s="30" t="s">
        <v>81</v>
      </c>
      <c r="T591" s="30" t="s">
        <v>81</v>
      </c>
      <c r="U591" s="30" t="s">
        <v>68</v>
      </c>
      <c r="V591" s="30" t="s">
        <v>68</v>
      </c>
      <c r="W591" s="30" t="s">
        <v>81</v>
      </c>
      <c r="X591" s="30" t="s">
        <v>402</v>
      </c>
      <c r="Y591" s="41" t="s">
        <v>68</v>
      </c>
      <c r="Z591" s="30" t="s">
        <v>68</v>
      </c>
      <c r="AA591" s="30" t="s">
        <v>68</v>
      </c>
      <c r="AB591" s="41" t="s">
        <v>1900</v>
      </c>
      <c r="AC591" s="30" t="s">
        <v>1900</v>
      </c>
      <c r="AD591" s="30" t="s">
        <v>1900</v>
      </c>
      <c r="AE591" s="41" t="s">
        <v>68</v>
      </c>
      <c r="AF591" s="30" t="s">
        <v>68</v>
      </c>
    </row>
    <row r="592" spans="1:32" x14ac:dyDescent="0.2">
      <c r="A592" s="37" t="s">
        <v>1229</v>
      </c>
      <c r="B592" s="38">
        <v>8245</v>
      </c>
      <c r="C592" s="30">
        <v>7</v>
      </c>
      <c r="D592" s="30" t="s">
        <v>409</v>
      </c>
      <c r="E592" s="30" t="s">
        <v>404</v>
      </c>
      <c r="F592" s="31" t="s">
        <v>612</v>
      </c>
      <c r="G592" s="30" t="s">
        <v>28</v>
      </c>
      <c r="H592" s="30">
        <v>1</v>
      </c>
      <c r="I592" s="31" t="s">
        <v>612</v>
      </c>
      <c r="J592" s="30">
        <v>75018</v>
      </c>
      <c r="K592" s="30" t="s">
        <v>29</v>
      </c>
      <c r="L592" s="31"/>
      <c r="M592" s="31"/>
      <c r="N592" s="31"/>
      <c r="O592" s="31"/>
      <c r="P592" s="31"/>
      <c r="Q592" s="30" t="s">
        <v>68</v>
      </c>
      <c r="R592" s="30" t="s">
        <v>68</v>
      </c>
      <c r="S592" s="30" t="s">
        <v>68</v>
      </c>
      <c r="T592" s="30" t="s">
        <v>68</v>
      </c>
      <c r="U592" s="30" t="s">
        <v>68</v>
      </c>
      <c r="V592" s="30" t="s">
        <v>68</v>
      </c>
      <c r="W592" s="30" t="s">
        <v>68</v>
      </c>
      <c r="X592" s="30" t="s">
        <v>402</v>
      </c>
      <c r="Y592" s="41" t="s">
        <v>68</v>
      </c>
      <c r="Z592" s="30" t="s">
        <v>68</v>
      </c>
      <c r="AA592" s="30" t="s">
        <v>68</v>
      </c>
      <c r="AB592" s="41" t="s">
        <v>1900</v>
      </c>
      <c r="AC592" s="30" t="s">
        <v>402</v>
      </c>
      <c r="AD592" s="30" t="s">
        <v>1900</v>
      </c>
      <c r="AE592" s="41" t="s">
        <v>402</v>
      </c>
      <c r="AF592" s="30" t="s">
        <v>1900</v>
      </c>
    </row>
    <row r="593" spans="1:32" x14ac:dyDescent="0.2">
      <c r="A593" s="37" t="s">
        <v>1230</v>
      </c>
      <c r="B593" s="38">
        <v>8246</v>
      </c>
      <c r="C593" s="30">
        <v>7</v>
      </c>
      <c r="D593" s="30" t="s">
        <v>409</v>
      </c>
      <c r="E593" s="30" t="s">
        <v>404</v>
      </c>
      <c r="F593" s="31" t="s">
        <v>613</v>
      </c>
      <c r="G593" s="30" t="s">
        <v>28</v>
      </c>
      <c r="H593" s="30">
        <v>1</v>
      </c>
      <c r="I593" s="31" t="s">
        <v>613</v>
      </c>
      <c r="J593" s="30">
        <v>75018</v>
      </c>
      <c r="K593" s="30" t="s">
        <v>29</v>
      </c>
      <c r="L593" s="31"/>
      <c r="M593" s="31"/>
      <c r="N593" s="31"/>
      <c r="O593" s="31"/>
      <c r="P593" s="31"/>
      <c r="Q593" s="30" t="s">
        <v>1895</v>
      </c>
      <c r="R593" s="30" t="s">
        <v>81</v>
      </c>
      <c r="S593" s="30" t="s">
        <v>81</v>
      </c>
      <c r="T593" s="30" t="s">
        <v>81</v>
      </c>
      <c r="U593" s="30" t="s">
        <v>68</v>
      </c>
      <c r="V593" s="30" t="s">
        <v>68</v>
      </c>
      <c r="W593" s="30" t="s">
        <v>81</v>
      </c>
      <c r="X593" s="30" t="s">
        <v>402</v>
      </c>
      <c r="Y593" s="41" t="s">
        <v>68</v>
      </c>
      <c r="Z593" s="30" t="s">
        <v>68</v>
      </c>
      <c r="AA593" s="30" t="s">
        <v>68</v>
      </c>
      <c r="AB593" s="41" t="s">
        <v>1900</v>
      </c>
      <c r="AC593" s="30" t="s">
        <v>1900</v>
      </c>
      <c r="AD593" s="30" t="s">
        <v>1900</v>
      </c>
      <c r="AE593" s="41" t="s">
        <v>68</v>
      </c>
      <c r="AF593" s="30" t="s">
        <v>68</v>
      </c>
    </row>
    <row r="594" spans="1:32" x14ac:dyDescent="0.2">
      <c r="A594" s="37" t="s">
        <v>1231</v>
      </c>
      <c r="B594" s="38">
        <v>8246</v>
      </c>
      <c r="C594" s="30">
        <v>7</v>
      </c>
      <c r="D594" s="30" t="s">
        <v>409</v>
      </c>
      <c r="E594" s="30" t="s">
        <v>404</v>
      </c>
      <c r="F594" s="31" t="s">
        <v>613</v>
      </c>
      <c r="G594" s="30" t="s">
        <v>28</v>
      </c>
      <c r="H594" s="30">
        <v>2</v>
      </c>
      <c r="I594" s="31" t="s">
        <v>613</v>
      </c>
      <c r="J594" s="30">
        <v>75018</v>
      </c>
      <c r="K594" s="30" t="s">
        <v>29</v>
      </c>
      <c r="L594" s="31"/>
      <c r="M594" s="31"/>
      <c r="N594" s="31"/>
      <c r="O594" s="31"/>
      <c r="P594" s="31"/>
      <c r="Q594" s="30" t="s">
        <v>1895</v>
      </c>
      <c r="R594" s="30" t="s">
        <v>81</v>
      </c>
      <c r="S594" s="30" t="s">
        <v>81</v>
      </c>
      <c r="T594" s="30" t="s">
        <v>81</v>
      </c>
      <c r="U594" s="30" t="s">
        <v>68</v>
      </c>
      <c r="V594" s="30" t="s">
        <v>68</v>
      </c>
      <c r="W594" s="30" t="s">
        <v>81</v>
      </c>
      <c r="X594" s="30" t="s">
        <v>402</v>
      </c>
      <c r="Y594" s="41" t="s">
        <v>68</v>
      </c>
      <c r="Z594" s="30" t="s">
        <v>68</v>
      </c>
      <c r="AA594" s="30" t="s">
        <v>68</v>
      </c>
      <c r="AB594" s="41" t="s">
        <v>1900</v>
      </c>
      <c r="AC594" s="30" t="s">
        <v>1900</v>
      </c>
      <c r="AD594" s="30" t="s">
        <v>1900</v>
      </c>
      <c r="AE594" s="41" t="s">
        <v>68</v>
      </c>
      <c r="AF594" s="30" t="s">
        <v>68</v>
      </c>
    </row>
    <row r="595" spans="1:32" x14ac:dyDescent="0.2">
      <c r="A595" s="37" t="s">
        <v>1232</v>
      </c>
      <c r="B595" s="38">
        <v>8247</v>
      </c>
      <c r="C595" s="30">
        <v>7</v>
      </c>
      <c r="D595" s="30" t="s">
        <v>409</v>
      </c>
      <c r="E595" s="30" t="s">
        <v>404</v>
      </c>
      <c r="F595" s="31" t="s">
        <v>614</v>
      </c>
      <c r="G595" s="30" t="s">
        <v>28</v>
      </c>
      <c r="H595" s="30">
        <v>1</v>
      </c>
      <c r="I595" s="31" t="s">
        <v>1233</v>
      </c>
      <c r="J595" s="30">
        <v>75018</v>
      </c>
      <c r="K595" s="30" t="s">
        <v>29</v>
      </c>
      <c r="L595" s="31"/>
      <c r="M595" s="31"/>
      <c r="N595" s="31"/>
      <c r="O595" s="31"/>
      <c r="P595" s="31"/>
      <c r="Q595" s="30" t="s">
        <v>68</v>
      </c>
      <c r="R595" s="30" t="s">
        <v>68</v>
      </c>
      <c r="S595" s="30" t="s">
        <v>68</v>
      </c>
      <c r="T595" s="30" t="s">
        <v>68</v>
      </c>
      <c r="U595" s="30" t="s">
        <v>68</v>
      </c>
      <c r="V595" s="30" t="s">
        <v>68</v>
      </c>
      <c r="W595" s="30" t="s">
        <v>68</v>
      </c>
      <c r="X595" s="30" t="s">
        <v>402</v>
      </c>
      <c r="Y595" s="41" t="s">
        <v>68</v>
      </c>
      <c r="Z595" s="30" t="s">
        <v>68</v>
      </c>
      <c r="AA595" s="30" t="s">
        <v>68</v>
      </c>
      <c r="AB595" s="41" t="s">
        <v>1900</v>
      </c>
      <c r="AC595" s="30" t="s">
        <v>402</v>
      </c>
      <c r="AD595" s="30" t="s">
        <v>1900</v>
      </c>
      <c r="AE595" s="41" t="s">
        <v>402</v>
      </c>
      <c r="AF595" s="30" t="s">
        <v>1900</v>
      </c>
    </row>
    <row r="596" spans="1:32" x14ac:dyDescent="0.2">
      <c r="A596" s="37" t="s">
        <v>1234</v>
      </c>
      <c r="B596" s="38">
        <v>8248</v>
      </c>
      <c r="C596" s="30">
        <v>7</v>
      </c>
      <c r="D596" s="30" t="s">
        <v>409</v>
      </c>
      <c r="E596" s="30" t="s">
        <v>404</v>
      </c>
      <c r="F596" s="31" t="s">
        <v>615</v>
      </c>
      <c r="G596" s="30" t="s">
        <v>28</v>
      </c>
      <c r="H596" s="30">
        <v>1</v>
      </c>
      <c r="I596" s="31" t="s">
        <v>1235</v>
      </c>
      <c r="J596" s="30">
        <v>75018</v>
      </c>
      <c r="K596" s="30" t="s">
        <v>29</v>
      </c>
      <c r="L596" s="31"/>
      <c r="M596" s="31"/>
      <c r="N596" s="31"/>
      <c r="O596" s="31"/>
      <c r="P596" s="31"/>
      <c r="Q596" s="30" t="s">
        <v>68</v>
      </c>
      <c r="R596" s="30" t="s">
        <v>68</v>
      </c>
      <c r="S596" s="30" t="s">
        <v>68</v>
      </c>
      <c r="T596" s="30" t="s">
        <v>68</v>
      </c>
      <c r="U596" s="30" t="s">
        <v>68</v>
      </c>
      <c r="V596" s="30" t="s">
        <v>68</v>
      </c>
      <c r="W596" s="30" t="s">
        <v>68</v>
      </c>
      <c r="X596" s="30" t="s">
        <v>68</v>
      </c>
      <c r="Y596" s="41" t="s">
        <v>68</v>
      </c>
      <c r="Z596" s="30" t="s">
        <v>68</v>
      </c>
      <c r="AA596" s="30" t="s">
        <v>68</v>
      </c>
      <c r="AB596" s="41" t="s">
        <v>68</v>
      </c>
      <c r="AC596" s="30" t="s">
        <v>68</v>
      </c>
      <c r="AD596" s="30" t="s">
        <v>68</v>
      </c>
      <c r="AE596" s="41" t="s">
        <v>68</v>
      </c>
      <c r="AF596" s="30" t="s">
        <v>68</v>
      </c>
    </row>
    <row r="597" spans="1:32" x14ac:dyDescent="0.2">
      <c r="A597" s="37" t="s">
        <v>1236</v>
      </c>
      <c r="B597" s="38">
        <v>8248</v>
      </c>
      <c r="C597" s="30">
        <v>7</v>
      </c>
      <c r="D597" s="30" t="s">
        <v>409</v>
      </c>
      <c r="E597" s="30" t="s">
        <v>404</v>
      </c>
      <c r="F597" s="31" t="s">
        <v>615</v>
      </c>
      <c r="G597" s="30" t="s">
        <v>28</v>
      </c>
      <c r="H597" s="30">
        <v>2</v>
      </c>
      <c r="I597" s="31" t="s">
        <v>1237</v>
      </c>
      <c r="J597" s="30">
        <v>75018</v>
      </c>
      <c r="K597" s="30" t="s">
        <v>29</v>
      </c>
      <c r="L597" s="31"/>
      <c r="M597" s="31"/>
      <c r="N597" s="31"/>
      <c r="O597" s="31"/>
      <c r="P597" s="31"/>
      <c r="Q597" s="30" t="s">
        <v>68</v>
      </c>
      <c r="R597" s="30" t="s">
        <v>68</v>
      </c>
      <c r="S597" s="30" t="s">
        <v>68</v>
      </c>
      <c r="T597" s="30" t="s">
        <v>68</v>
      </c>
      <c r="U597" s="30" t="s">
        <v>68</v>
      </c>
      <c r="V597" s="30" t="s">
        <v>68</v>
      </c>
      <c r="W597" s="30" t="s">
        <v>68</v>
      </c>
      <c r="X597" s="30" t="s">
        <v>68</v>
      </c>
      <c r="Y597" s="41" t="s">
        <v>68</v>
      </c>
      <c r="Z597" s="30" t="s">
        <v>68</v>
      </c>
      <c r="AA597" s="30" t="s">
        <v>68</v>
      </c>
      <c r="AB597" s="41" t="s">
        <v>68</v>
      </c>
      <c r="AC597" s="30" t="s">
        <v>68</v>
      </c>
      <c r="AD597" s="30" t="s">
        <v>68</v>
      </c>
      <c r="AE597" s="41" t="s">
        <v>68</v>
      </c>
      <c r="AF597" s="30" t="s">
        <v>68</v>
      </c>
    </row>
    <row r="598" spans="1:32" x14ac:dyDescent="0.2">
      <c r="A598" s="37" t="s">
        <v>839</v>
      </c>
      <c r="B598" s="38">
        <v>8249</v>
      </c>
      <c r="C598" s="30">
        <v>2</v>
      </c>
      <c r="D598" s="30" t="s">
        <v>411</v>
      </c>
      <c r="E598" s="30" t="s">
        <v>404</v>
      </c>
      <c r="F598" s="31" t="s">
        <v>616</v>
      </c>
      <c r="G598" s="30" t="s">
        <v>28</v>
      </c>
      <c r="H598" s="30">
        <v>1</v>
      </c>
      <c r="I598" s="31" t="s">
        <v>840</v>
      </c>
      <c r="J598" s="30">
        <v>75019</v>
      </c>
      <c r="K598" s="30" t="s">
        <v>29</v>
      </c>
      <c r="L598" s="31"/>
      <c r="M598" s="31"/>
      <c r="N598" s="31"/>
      <c r="O598" s="31"/>
      <c r="P598" s="31"/>
      <c r="Q598" s="30" t="s">
        <v>68</v>
      </c>
      <c r="R598" s="30" t="s">
        <v>68</v>
      </c>
      <c r="S598" s="30" t="s">
        <v>68</v>
      </c>
      <c r="T598" s="30" t="s">
        <v>68</v>
      </c>
      <c r="U598" s="30" t="s">
        <v>68</v>
      </c>
      <c r="V598" s="30" t="s">
        <v>68</v>
      </c>
      <c r="W598" s="30" t="s">
        <v>68</v>
      </c>
      <c r="X598" s="30" t="s">
        <v>68</v>
      </c>
      <c r="Y598" s="41" t="s">
        <v>68</v>
      </c>
      <c r="Z598" s="30" t="s">
        <v>68</v>
      </c>
      <c r="AA598" s="30" t="s">
        <v>68</v>
      </c>
      <c r="AB598" s="41" t="s">
        <v>68</v>
      </c>
      <c r="AC598" s="30" t="s">
        <v>68</v>
      </c>
      <c r="AD598" s="30" t="s">
        <v>68</v>
      </c>
      <c r="AE598" s="41" t="s">
        <v>68</v>
      </c>
      <c r="AF598" s="30" t="s">
        <v>68</v>
      </c>
    </row>
    <row r="599" spans="1:32" x14ac:dyDescent="0.2">
      <c r="A599" s="37" t="s">
        <v>841</v>
      </c>
      <c r="B599" s="38">
        <v>8249</v>
      </c>
      <c r="C599" s="30">
        <v>2</v>
      </c>
      <c r="D599" s="30" t="s">
        <v>411</v>
      </c>
      <c r="E599" s="30" t="s">
        <v>404</v>
      </c>
      <c r="F599" s="31" t="s">
        <v>616</v>
      </c>
      <c r="G599" s="30" t="s">
        <v>28</v>
      </c>
      <c r="H599" s="30">
        <v>2</v>
      </c>
      <c r="I599" s="31" t="s">
        <v>842</v>
      </c>
      <c r="J599" s="30">
        <v>75019</v>
      </c>
      <c r="K599" s="30" t="s">
        <v>29</v>
      </c>
      <c r="L599" s="31"/>
      <c r="M599" s="31"/>
      <c r="N599" s="31"/>
      <c r="O599" s="31"/>
      <c r="P599" s="31"/>
      <c r="Q599" s="30" t="s">
        <v>68</v>
      </c>
      <c r="R599" s="30" t="s">
        <v>68</v>
      </c>
      <c r="S599" s="30" t="s">
        <v>68</v>
      </c>
      <c r="T599" s="30" t="s">
        <v>68</v>
      </c>
      <c r="U599" s="30" t="s">
        <v>68</v>
      </c>
      <c r="V599" s="30" t="s">
        <v>68</v>
      </c>
      <c r="W599" s="30" t="s">
        <v>68</v>
      </c>
      <c r="X599" s="30" t="s">
        <v>68</v>
      </c>
      <c r="Y599" s="41" t="s">
        <v>68</v>
      </c>
      <c r="Z599" s="30" t="s">
        <v>68</v>
      </c>
      <c r="AA599" s="30" t="s">
        <v>68</v>
      </c>
      <c r="AB599" s="41" t="s">
        <v>68</v>
      </c>
      <c r="AC599" s="30" t="s">
        <v>68</v>
      </c>
      <c r="AD599" s="30" t="s">
        <v>68</v>
      </c>
      <c r="AE599" s="41" t="s">
        <v>68</v>
      </c>
      <c r="AF599" s="30" t="s">
        <v>68</v>
      </c>
    </row>
    <row r="600" spans="1:32" ht="25.5" x14ac:dyDescent="0.2">
      <c r="A600" s="37" t="s">
        <v>974</v>
      </c>
      <c r="B600" s="38">
        <v>8260</v>
      </c>
      <c r="C600" s="30">
        <v>3</v>
      </c>
      <c r="D600" s="30" t="s">
        <v>405</v>
      </c>
      <c r="E600" s="30" t="s">
        <v>404</v>
      </c>
      <c r="F600" s="31" t="s">
        <v>617</v>
      </c>
      <c r="G600" s="30" t="s">
        <v>28</v>
      </c>
      <c r="H600" s="30">
        <v>1</v>
      </c>
      <c r="I600" s="31" t="s">
        <v>975</v>
      </c>
      <c r="J600" s="30">
        <v>75010</v>
      </c>
      <c r="K600" s="30" t="s">
        <v>29</v>
      </c>
      <c r="L600" s="33"/>
      <c r="M600" s="33"/>
      <c r="N600" s="31"/>
      <c r="O600" s="31"/>
      <c r="P600" s="31"/>
      <c r="Q600" s="30" t="s">
        <v>1895</v>
      </c>
      <c r="R600" s="30" t="s">
        <v>81</v>
      </c>
      <c r="S600" s="30" t="s">
        <v>81</v>
      </c>
      <c r="T600" s="30" t="s">
        <v>81</v>
      </c>
      <c r="U600" s="30" t="s">
        <v>402</v>
      </c>
      <c r="V600" s="30" t="s">
        <v>68</v>
      </c>
      <c r="W600" s="30" t="s">
        <v>81</v>
      </c>
      <c r="X600" s="30" t="s">
        <v>402</v>
      </c>
      <c r="Y600" s="41" t="s">
        <v>68</v>
      </c>
      <c r="Z600" s="30" t="s">
        <v>68</v>
      </c>
      <c r="AA600" s="30" t="s">
        <v>68</v>
      </c>
      <c r="AB600" s="41" t="s">
        <v>402</v>
      </c>
      <c r="AC600" s="30" t="s">
        <v>402</v>
      </c>
      <c r="AD600" s="30" t="s">
        <v>402</v>
      </c>
      <c r="AE600" s="41" t="s">
        <v>68</v>
      </c>
      <c r="AF600" s="30" t="s">
        <v>68</v>
      </c>
    </row>
    <row r="601" spans="1:32" x14ac:dyDescent="0.2">
      <c r="A601" s="37" t="s">
        <v>1238</v>
      </c>
      <c r="B601" s="38">
        <v>8261</v>
      </c>
      <c r="C601" s="30">
        <v>7</v>
      </c>
      <c r="D601" s="30" t="s">
        <v>409</v>
      </c>
      <c r="E601" s="30" t="s">
        <v>404</v>
      </c>
      <c r="F601" s="31" t="s">
        <v>618</v>
      </c>
      <c r="G601" s="30" t="s">
        <v>28</v>
      </c>
      <c r="H601" s="30">
        <v>1</v>
      </c>
      <c r="I601" s="31" t="s">
        <v>1239</v>
      </c>
      <c r="J601" s="30">
        <v>75018</v>
      </c>
      <c r="K601" s="30" t="s">
        <v>29</v>
      </c>
      <c r="L601" s="31"/>
      <c r="M601" s="31"/>
      <c r="N601" s="31"/>
      <c r="O601" s="31"/>
      <c r="P601" s="31"/>
      <c r="Q601" s="30" t="s">
        <v>354</v>
      </c>
      <c r="R601" s="30" t="s">
        <v>81</v>
      </c>
      <c r="S601" s="30" t="s">
        <v>81</v>
      </c>
      <c r="T601" s="30" t="s">
        <v>81</v>
      </c>
      <c r="U601" s="30" t="s">
        <v>68</v>
      </c>
      <c r="V601" s="30" t="s">
        <v>402</v>
      </c>
      <c r="W601" s="30" t="s">
        <v>68</v>
      </c>
      <c r="X601" s="30" t="s">
        <v>402</v>
      </c>
      <c r="Y601" s="41" t="s">
        <v>68</v>
      </c>
      <c r="Z601" s="30" t="s">
        <v>68</v>
      </c>
      <c r="AA601" s="30" t="s">
        <v>68</v>
      </c>
      <c r="AB601" s="41" t="s">
        <v>68</v>
      </c>
      <c r="AC601" s="30" t="s">
        <v>68</v>
      </c>
      <c r="AD601" s="30" t="s">
        <v>68</v>
      </c>
      <c r="AE601" s="41" t="s">
        <v>68</v>
      </c>
      <c r="AF601" s="30" t="s">
        <v>68</v>
      </c>
    </row>
    <row r="602" spans="1:32" x14ac:dyDescent="0.2">
      <c r="A602" s="37" t="s">
        <v>1240</v>
      </c>
      <c r="B602" s="38">
        <v>8261</v>
      </c>
      <c r="C602" s="30">
        <v>7</v>
      </c>
      <c r="D602" s="30" t="s">
        <v>409</v>
      </c>
      <c r="E602" s="30" t="s">
        <v>404</v>
      </c>
      <c r="F602" s="31" t="s">
        <v>618</v>
      </c>
      <c r="G602" s="30" t="s">
        <v>28</v>
      </c>
      <c r="H602" s="30">
        <v>2</v>
      </c>
      <c r="I602" s="31" t="s">
        <v>1241</v>
      </c>
      <c r="J602" s="30">
        <v>75018</v>
      </c>
      <c r="K602" s="30" t="s">
        <v>29</v>
      </c>
      <c r="L602" s="31"/>
      <c r="M602" s="31"/>
      <c r="N602" s="31"/>
      <c r="O602" s="31"/>
      <c r="P602" s="31"/>
      <c r="Q602" s="30" t="s">
        <v>68</v>
      </c>
      <c r="R602" s="30" t="s">
        <v>68</v>
      </c>
      <c r="S602" s="30" t="s">
        <v>68</v>
      </c>
      <c r="T602" s="30" t="s">
        <v>68</v>
      </c>
      <c r="U602" s="30" t="s">
        <v>68</v>
      </c>
      <c r="V602" s="30" t="s">
        <v>68</v>
      </c>
      <c r="W602" s="30" t="s">
        <v>68</v>
      </c>
      <c r="X602" s="30" t="s">
        <v>68</v>
      </c>
      <c r="Y602" s="41" t="s">
        <v>68</v>
      </c>
      <c r="Z602" s="30" t="s">
        <v>68</v>
      </c>
      <c r="AA602" s="30" t="s">
        <v>68</v>
      </c>
      <c r="AB602" s="41" t="s">
        <v>68</v>
      </c>
      <c r="AC602" s="30" t="s">
        <v>68</v>
      </c>
      <c r="AD602" s="30" t="s">
        <v>68</v>
      </c>
      <c r="AE602" s="41" t="s">
        <v>68</v>
      </c>
      <c r="AF602" s="30" t="s">
        <v>68</v>
      </c>
    </row>
    <row r="603" spans="1:32" x14ac:dyDescent="0.2">
      <c r="A603" s="37" t="s">
        <v>843</v>
      </c>
      <c r="B603" s="38">
        <v>8262</v>
      </c>
      <c r="C603" s="30">
        <v>2</v>
      </c>
      <c r="D603" s="30" t="s">
        <v>411</v>
      </c>
      <c r="E603" s="30" t="s">
        <v>404</v>
      </c>
      <c r="F603" s="31" t="s">
        <v>619</v>
      </c>
      <c r="G603" s="30" t="s">
        <v>28</v>
      </c>
      <c r="H603" s="30">
        <v>1</v>
      </c>
      <c r="I603" s="31" t="s">
        <v>844</v>
      </c>
      <c r="J603" s="30">
        <v>75019</v>
      </c>
      <c r="K603" s="30" t="s">
        <v>29</v>
      </c>
      <c r="L603" s="31"/>
      <c r="M603" s="31"/>
      <c r="N603" s="31"/>
      <c r="O603" s="31"/>
      <c r="P603" s="31"/>
      <c r="Q603" s="30" t="s">
        <v>68</v>
      </c>
      <c r="R603" s="30" t="s">
        <v>68</v>
      </c>
      <c r="S603" s="30" t="s">
        <v>68</v>
      </c>
      <c r="T603" s="30" t="s">
        <v>68</v>
      </c>
      <c r="U603" s="30" t="s">
        <v>68</v>
      </c>
      <c r="V603" s="30" t="s">
        <v>68</v>
      </c>
      <c r="W603" s="30" t="s">
        <v>68</v>
      </c>
      <c r="X603" s="30" t="s">
        <v>68</v>
      </c>
      <c r="Y603" s="41" t="s">
        <v>68</v>
      </c>
      <c r="Z603" s="30" t="s">
        <v>68</v>
      </c>
      <c r="AA603" s="30" t="s">
        <v>68</v>
      </c>
      <c r="AB603" s="41" t="s">
        <v>68</v>
      </c>
      <c r="AC603" s="30" t="s">
        <v>68</v>
      </c>
      <c r="AD603" s="30" t="s">
        <v>68</v>
      </c>
      <c r="AE603" s="41" t="s">
        <v>68</v>
      </c>
      <c r="AF603" s="30" t="s">
        <v>68</v>
      </c>
    </row>
    <row r="604" spans="1:32" x14ac:dyDescent="0.2">
      <c r="A604" s="37" t="s">
        <v>845</v>
      </c>
      <c r="B604" s="38">
        <v>8262</v>
      </c>
      <c r="C604" s="30">
        <v>2</v>
      </c>
      <c r="D604" s="30" t="s">
        <v>411</v>
      </c>
      <c r="E604" s="30" t="s">
        <v>404</v>
      </c>
      <c r="F604" s="31" t="s">
        <v>619</v>
      </c>
      <c r="G604" s="30" t="s">
        <v>28</v>
      </c>
      <c r="H604" s="30">
        <v>2</v>
      </c>
      <c r="I604" s="31" t="s">
        <v>844</v>
      </c>
      <c r="J604" s="30">
        <v>75019</v>
      </c>
      <c r="K604" s="30" t="s">
        <v>29</v>
      </c>
      <c r="L604" s="31"/>
      <c r="M604" s="31"/>
      <c r="N604" s="31"/>
      <c r="O604" s="31"/>
      <c r="P604" s="31"/>
      <c r="Q604" s="30" t="s">
        <v>68</v>
      </c>
      <c r="R604" s="30" t="s">
        <v>68</v>
      </c>
      <c r="S604" s="30" t="s">
        <v>68</v>
      </c>
      <c r="T604" s="30" t="s">
        <v>68</v>
      </c>
      <c r="U604" s="30" t="s">
        <v>68</v>
      </c>
      <c r="V604" s="30" t="s">
        <v>68</v>
      </c>
      <c r="W604" s="30" t="s">
        <v>68</v>
      </c>
      <c r="X604" s="30" t="s">
        <v>68</v>
      </c>
      <c r="Y604" s="41" t="s">
        <v>68</v>
      </c>
      <c r="Z604" s="30" t="s">
        <v>68</v>
      </c>
      <c r="AA604" s="30" t="s">
        <v>68</v>
      </c>
      <c r="AB604" s="41" t="s">
        <v>68</v>
      </c>
      <c r="AC604" s="30" t="s">
        <v>68</v>
      </c>
      <c r="AD604" s="30" t="s">
        <v>68</v>
      </c>
      <c r="AE604" s="41" t="s">
        <v>68</v>
      </c>
      <c r="AF604" s="30" t="s">
        <v>68</v>
      </c>
    </row>
    <row r="605" spans="1:32" x14ac:dyDescent="0.2">
      <c r="A605" s="37" t="s">
        <v>846</v>
      </c>
      <c r="B605" s="38">
        <v>8262</v>
      </c>
      <c r="C605" s="30">
        <v>2</v>
      </c>
      <c r="D605" s="30" t="s">
        <v>411</v>
      </c>
      <c r="E605" s="30" t="s">
        <v>404</v>
      </c>
      <c r="F605" s="31" t="s">
        <v>619</v>
      </c>
      <c r="G605" s="30" t="s">
        <v>28</v>
      </c>
      <c r="H605" s="30">
        <v>3</v>
      </c>
      <c r="I605" s="31" t="s">
        <v>844</v>
      </c>
      <c r="J605" s="30">
        <v>75019</v>
      </c>
      <c r="K605" s="30" t="s">
        <v>29</v>
      </c>
      <c r="L605" s="31"/>
      <c r="M605" s="31"/>
      <c r="N605" s="31"/>
      <c r="O605" s="31"/>
      <c r="P605" s="31"/>
      <c r="Q605" s="30" t="s">
        <v>68</v>
      </c>
      <c r="R605" s="30" t="s">
        <v>68</v>
      </c>
      <c r="S605" s="30" t="s">
        <v>68</v>
      </c>
      <c r="T605" s="30" t="s">
        <v>68</v>
      </c>
      <c r="U605" s="30" t="s">
        <v>68</v>
      </c>
      <c r="V605" s="30" t="s">
        <v>68</v>
      </c>
      <c r="W605" s="30" t="s">
        <v>68</v>
      </c>
      <c r="X605" s="30" t="s">
        <v>68</v>
      </c>
      <c r="Y605" s="41" t="s">
        <v>68</v>
      </c>
      <c r="Z605" s="30" t="s">
        <v>68</v>
      </c>
      <c r="AA605" s="30" t="s">
        <v>68</v>
      </c>
      <c r="AB605" s="41" t="s">
        <v>68</v>
      </c>
      <c r="AC605" s="30" t="s">
        <v>68</v>
      </c>
      <c r="AD605" s="30" t="s">
        <v>68</v>
      </c>
      <c r="AE605" s="41" t="s">
        <v>68</v>
      </c>
      <c r="AF605" s="30" t="s">
        <v>68</v>
      </c>
    </row>
    <row r="606" spans="1:32" x14ac:dyDescent="0.2">
      <c r="A606" s="37" t="s">
        <v>976</v>
      </c>
      <c r="B606" s="38">
        <v>8263</v>
      </c>
      <c r="C606" s="30">
        <v>3</v>
      </c>
      <c r="D606" s="30" t="s">
        <v>405</v>
      </c>
      <c r="E606" s="30" t="s">
        <v>404</v>
      </c>
      <c r="F606" s="31" t="s">
        <v>620</v>
      </c>
      <c r="G606" s="30" t="s">
        <v>28</v>
      </c>
      <c r="H606" s="30">
        <v>1</v>
      </c>
      <c r="I606" s="31" t="s">
        <v>620</v>
      </c>
      <c r="J606" s="30">
        <v>75010</v>
      </c>
      <c r="K606" s="30" t="s">
        <v>29</v>
      </c>
      <c r="L606" s="31"/>
      <c r="M606" s="31"/>
      <c r="N606" s="31"/>
      <c r="O606" s="31"/>
      <c r="P606" s="31"/>
      <c r="Q606" s="30" t="s">
        <v>68</v>
      </c>
      <c r="R606" s="30" t="s">
        <v>68</v>
      </c>
      <c r="S606" s="30" t="s">
        <v>68</v>
      </c>
      <c r="T606" s="30" t="s">
        <v>68</v>
      </c>
      <c r="U606" s="30" t="s">
        <v>68</v>
      </c>
      <c r="V606" s="30" t="s">
        <v>68</v>
      </c>
      <c r="W606" s="30" t="s">
        <v>68</v>
      </c>
      <c r="X606" s="30" t="s">
        <v>68</v>
      </c>
      <c r="Y606" s="41" t="s">
        <v>68</v>
      </c>
      <c r="Z606" s="30" t="s">
        <v>68</v>
      </c>
      <c r="AA606" s="30" t="s">
        <v>68</v>
      </c>
      <c r="AB606" s="41" t="s">
        <v>68</v>
      </c>
      <c r="AC606" s="30" t="s">
        <v>68</v>
      </c>
      <c r="AD606" s="30" t="s">
        <v>68</v>
      </c>
      <c r="AE606" s="41" t="s">
        <v>68</v>
      </c>
      <c r="AF606" s="30" t="s">
        <v>68</v>
      </c>
    </row>
    <row r="607" spans="1:32" x14ac:dyDescent="0.2">
      <c r="A607" s="37" t="s">
        <v>977</v>
      </c>
      <c r="B607" s="38">
        <v>8263</v>
      </c>
      <c r="C607" s="30">
        <v>3</v>
      </c>
      <c r="D607" s="30" t="s">
        <v>405</v>
      </c>
      <c r="E607" s="30" t="s">
        <v>404</v>
      </c>
      <c r="F607" s="31" t="s">
        <v>620</v>
      </c>
      <c r="G607" s="30" t="s">
        <v>28</v>
      </c>
      <c r="H607" s="30">
        <v>2</v>
      </c>
      <c r="I607" s="31" t="s">
        <v>620</v>
      </c>
      <c r="J607" s="30">
        <v>75010</v>
      </c>
      <c r="K607" s="30" t="s">
        <v>29</v>
      </c>
      <c r="L607" s="31"/>
      <c r="M607" s="31"/>
      <c r="N607" s="31"/>
      <c r="O607" s="31"/>
      <c r="P607" s="31"/>
      <c r="Q607" s="30" t="s">
        <v>68</v>
      </c>
      <c r="R607" s="30" t="s">
        <v>68</v>
      </c>
      <c r="S607" s="30" t="s">
        <v>68</v>
      </c>
      <c r="T607" s="30" t="s">
        <v>68</v>
      </c>
      <c r="U607" s="30" t="s">
        <v>68</v>
      </c>
      <c r="V607" s="30" t="s">
        <v>68</v>
      </c>
      <c r="W607" s="30" t="s">
        <v>68</v>
      </c>
      <c r="X607" s="30" t="s">
        <v>68</v>
      </c>
      <c r="Y607" s="41" t="s">
        <v>68</v>
      </c>
      <c r="Z607" s="30" t="s">
        <v>68</v>
      </c>
      <c r="AA607" s="30" t="s">
        <v>68</v>
      </c>
      <c r="AB607" s="41" t="s">
        <v>68</v>
      </c>
      <c r="AC607" s="30" t="s">
        <v>68</v>
      </c>
      <c r="AD607" s="30" t="s">
        <v>68</v>
      </c>
      <c r="AE607" s="41" t="s">
        <v>68</v>
      </c>
      <c r="AF607" s="30" t="s">
        <v>68</v>
      </c>
    </row>
    <row r="608" spans="1:32" x14ac:dyDescent="0.2">
      <c r="A608" s="37" t="s">
        <v>1377</v>
      </c>
      <c r="B608" s="38">
        <v>8264</v>
      </c>
      <c r="C608" s="30">
        <v>8</v>
      </c>
      <c r="D608" s="30" t="s">
        <v>403</v>
      </c>
      <c r="E608" s="30" t="s">
        <v>404</v>
      </c>
      <c r="F608" s="31" t="s">
        <v>621</v>
      </c>
      <c r="G608" s="30" t="s">
        <v>28</v>
      </c>
      <c r="H608" s="30">
        <v>1</v>
      </c>
      <c r="I608" s="31" t="s">
        <v>1378</v>
      </c>
      <c r="J608" s="30">
        <v>75020</v>
      </c>
      <c r="K608" s="30" t="s">
        <v>29</v>
      </c>
      <c r="L608" s="31"/>
      <c r="M608" s="31"/>
      <c r="N608" s="31"/>
      <c r="O608" s="31"/>
      <c r="P608" s="31"/>
      <c r="Q608" s="30" t="s">
        <v>68</v>
      </c>
      <c r="R608" s="30" t="s">
        <v>68</v>
      </c>
      <c r="S608" s="30" t="s">
        <v>68</v>
      </c>
      <c r="T608" s="30" t="s">
        <v>68</v>
      </c>
      <c r="U608" s="30" t="s">
        <v>68</v>
      </c>
      <c r="V608" s="30" t="s">
        <v>68</v>
      </c>
      <c r="W608" s="30" t="s">
        <v>68</v>
      </c>
      <c r="X608" s="30" t="s">
        <v>68</v>
      </c>
      <c r="Y608" s="41" t="s">
        <v>68</v>
      </c>
      <c r="Z608" s="30" t="s">
        <v>68</v>
      </c>
      <c r="AA608" s="30" t="s">
        <v>68</v>
      </c>
      <c r="AB608" s="41" t="s">
        <v>68</v>
      </c>
      <c r="AC608" s="30" t="s">
        <v>68</v>
      </c>
      <c r="AD608" s="30" t="s">
        <v>68</v>
      </c>
      <c r="AE608" s="41" t="s">
        <v>68</v>
      </c>
      <c r="AF608" s="30" t="s">
        <v>68</v>
      </c>
    </row>
    <row r="609" spans="1:32" x14ac:dyDescent="0.2">
      <c r="A609" s="37" t="s">
        <v>1379</v>
      </c>
      <c r="B609" s="38">
        <v>8267</v>
      </c>
      <c r="C609" s="30">
        <v>8</v>
      </c>
      <c r="D609" s="30" t="s">
        <v>403</v>
      </c>
      <c r="E609" s="30" t="s">
        <v>404</v>
      </c>
      <c r="F609" s="31" t="s">
        <v>622</v>
      </c>
      <c r="G609" s="30" t="s">
        <v>28</v>
      </c>
      <c r="H609" s="30">
        <v>1</v>
      </c>
      <c r="I609" s="31" t="s">
        <v>622</v>
      </c>
      <c r="J609" s="30">
        <v>75020</v>
      </c>
      <c r="K609" s="30" t="s">
        <v>29</v>
      </c>
      <c r="L609" s="31"/>
      <c r="M609" s="31"/>
      <c r="N609" s="31"/>
      <c r="O609" s="31"/>
      <c r="P609" s="31"/>
      <c r="Q609" s="30" t="s">
        <v>68</v>
      </c>
      <c r="R609" s="30" t="s">
        <v>68</v>
      </c>
      <c r="S609" s="30" t="s">
        <v>68</v>
      </c>
      <c r="T609" s="30" t="s">
        <v>68</v>
      </c>
      <c r="U609" s="30" t="s">
        <v>68</v>
      </c>
      <c r="V609" s="30" t="s">
        <v>68</v>
      </c>
      <c r="W609" s="30" t="s">
        <v>68</v>
      </c>
      <c r="X609" s="30" t="s">
        <v>68</v>
      </c>
      <c r="Y609" s="41" t="s">
        <v>68</v>
      </c>
      <c r="Z609" s="30" t="s">
        <v>68</v>
      </c>
      <c r="AA609" s="30" t="s">
        <v>68</v>
      </c>
      <c r="AB609" s="41" t="s">
        <v>68</v>
      </c>
      <c r="AC609" s="30" t="s">
        <v>68</v>
      </c>
      <c r="AD609" s="30" t="s">
        <v>68</v>
      </c>
      <c r="AE609" s="41" t="s">
        <v>68</v>
      </c>
      <c r="AF609" s="30" t="s">
        <v>68</v>
      </c>
    </row>
    <row r="610" spans="1:32" x14ac:dyDescent="0.2">
      <c r="A610" s="37" t="s">
        <v>1380</v>
      </c>
      <c r="B610" s="38">
        <v>8267</v>
      </c>
      <c r="C610" s="30">
        <v>8</v>
      </c>
      <c r="D610" s="30" t="s">
        <v>403</v>
      </c>
      <c r="E610" s="30" t="s">
        <v>404</v>
      </c>
      <c r="F610" s="31" t="s">
        <v>622</v>
      </c>
      <c r="G610" s="30" t="s">
        <v>28</v>
      </c>
      <c r="H610" s="30">
        <v>2</v>
      </c>
      <c r="I610" s="31" t="s">
        <v>1381</v>
      </c>
      <c r="J610" s="30">
        <v>75020</v>
      </c>
      <c r="K610" s="30" t="s">
        <v>29</v>
      </c>
      <c r="L610" s="31"/>
      <c r="M610" s="31"/>
      <c r="N610" s="31"/>
      <c r="O610" s="31"/>
      <c r="P610" s="31"/>
      <c r="Q610" s="30" t="s">
        <v>68</v>
      </c>
      <c r="R610" s="30" t="s">
        <v>68</v>
      </c>
      <c r="S610" s="30" t="s">
        <v>68</v>
      </c>
      <c r="T610" s="30" t="s">
        <v>68</v>
      </c>
      <c r="U610" s="30" t="s">
        <v>68</v>
      </c>
      <c r="V610" s="30" t="s">
        <v>68</v>
      </c>
      <c r="W610" s="30" t="s">
        <v>68</v>
      </c>
      <c r="X610" s="30" t="s">
        <v>68</v>
      </c>
      <c r="Y610" s="41" t="s">
        <v>68</v>
      </c>
      <c r="Z610" s="30" t="s">
        <v>68</v>
      </c>
      <c r="AA610" s="30" t="s">
        <v>68</v>
      </c>
      <c r="AB610" s="41" t="s">
        <v>68</v>
      </c>
      <c r="AC610" s="30" t="s">
        <v>68</v>
      </c>
      <c r="AD610" s="30" t="s">
        <v>68</v>
      </c>
      <c r="AE610" s="41" t="s">
        <v>68</v>
      </c>
      <c r="AF610" s="30" t="s">
        <v>68</v>
      </c>
    </row>
    <row r="611" spans="1:32" x14ac:dyDescent="0.2">
      <c r="A611" s="37" t="s">
        <v>978</v>
      </c>
      <c r="B611" s="38">
        <v>8268</v>
      </c>
      <c r="C611" s="30">
        <v>3</v>
      </c>
      <c r="D611" s="30" t="s">
        <v>405</v>
      </c>
      <c r="E611" s="30" t="s">
        <v>404</v>
      </c>
      <c r="F611" s="31" t="s">
        <v>623</v>
      </c>
      <c r="G611" s="30" t="s">
        <v>28</v>
      </c>
      <c r="H611" s="30">
        <v>1</v>
      </c>
      <c r="I611" s="31" t="s">
        <v>623</v>
      </c>
      <c r="J611" s="30">
        <v>75011</v>
      </c>
      <c r="K611" s="30" t="s">
        <v>29</v>
      </c>
      <c r="L611" s="31"/>
      <c r="M611" s="31"/>
      <c r="N611" s="31"/>
      <c r="O611" s="31"/>
      <c r="P611" s="31"/>
      <c r="Q611" s="30" t="s">
        <v>68</v>
      </c>
      <c r="R611" s="30" t="s">
        <v>68</v>
      </c>
      <c r="S611" s="30" t="s">
        <v>68</v>
      </c>
      <c r="T611" s="30" t="s">
        <v>68</v>
      </c>
      <c r="U611" s="30" t="s">
        <v>68</v>
      </c>
      <c r="V611" s="30" t="s">
        <v>68</v>
      </c>
      <c r="W611" s="30" t="s">
        <v>68</v>
      </c>
      <c r="X611" s="30" t="s">
        <v>68</v>
      </c>
      <c r="Y611" s="41" t="s">
        <v>68</v>
      </c>
      <c r="Z611" s="30" t="s">
        <v>68</v>
      </c>
      <c r="AA611" s="30" t="s">
        <v>68</v>
      </c>
      <c r="AB611" s="41" t="s">
        <v>68</v>
      </c>
      <c r="AC611" s="30" t="s">
        <v>68</v>
      </c>
      <c r="AD611" s="30" t="s">
        <v>68</v>
      </c>
      <c r="AE611" s="41" t="s">
        <v>68</v>
      </c>
      <c r="AF611" s="30" t="s">
        <v>68</v>
      </c>
    </row>
    <row r="612" spans="1:32" x14ac:dyDescent="0.2">
      <c r="A612" s="37" t="s">
        <v>1242</v>
      </c>
      <c r="B612" s="38">
        <v>8270</v>
      </c>
      <c r="C612" s="30">
        <v>7</v>
      </c>
      <c r="D612" s="30" t="s">
        <v>409</v>
      </c>
      <c r="E612" s="30" t="s">
        <v>404</v>
      </c>
      <c r="F612" s="31" t="s">
        <v>624</v>
      </c>
      <c r="G612" s="30" t="s">
        <v>28</v>
      </c>
      <c r="H612" s="30">
        <v>1</v>
      </c>
      <c r="I612" s="31" t="s">
        <v>624</v>
      </c>
      <c r="J612" s="30">
        <v>75018</v>
      </c>
      <c r="K612" s="30" t="s">
        <v>29</v>
      </c>
      <c r="L612" s="31"/>
      <c r="M612" s="31"/>
      <c r="N612" s="31"/>
      <c r="O612" s="31"/>
      <c r="P612" s="31"/>
      <c r="Q612" s="30" t="s">
        <v>68</v>
      </c>
      <c r="R612" s="30" t="s">
        <v>68</v>
      </c>
      <c r="S612" s="30" t="s">
        <v>68</v>
      </c>
      <c r="T612" s="30" t="s">
        <v>68</v>
      </c>
      <c r="U612" s="30" t="s">
        <v>68</v>
      </c>
      <c r="V612" s="30" t="s">
        <v>68</v>
      </c>
      <c r="W612" s="30" t="s">
        <v>68</v>
      </c>
      <c r="X612" s="30" t="s">
        <v>68</v>
      </c>
      <c r="Y612" s="41" t="s">
        <v>68</v>
      </c>
      <c r="Z612" s="30" t="s">
        <v>68</v>
      </c>
      <c r="AA612" s="30" t="s">
        <v>68</v>
      </c>
      <c r="AB612" s="41" t="s">
        <v>68</v>
      </c>
      <c r="AC612" s="30" t="s">
        <v>68</v>
      </c>
      <c r="AD612" s="30" t="s">
        <v>68</v>
      </c>
      <c r="AE612" s="41" t="s">
        <v>68</v>
      </c>
      <c r="AF612" s="30" t="s">
        <v>68</v>
      </c>
    </row>
    <row r="613" spans="1:32" ht="25.5" x14ac:dyDescent="0.2">
      <c r="A613" s="37" t="s">
        <v>979</v>
      </c>
      <c r="B613" s="38">
        <v>8271</v>
      </c>
      <c r="C613" s="30">
        <v>3</v>
      </c>
      <c r="D613" s="30" t="s">
        <v>405</v>
      </c>
      <c r="E613" s="30" t="s">
        <v>404</v>
      </c>
      <c r="F613" s="31" t="s">
        <v>625</v>
      </c>
      <c r="G613" s="30" t="s">
        <v>28</v>
      </c>
      <c r="H613" s="30">
        <v>1</v>
      </c>
      <c r="I613" s="31" t="s">
        <v>625</v>
      </c>
      <c r="J613" s="30">
        <v>75010</v>
      </c>
      <c r="K613" s="30" t="s">
        <v>29</v>
      </c>
      <c r="L613" s="31"/>
      <c r="M613" s="31"/>
      <c r="N613" s="31"/>
      <c r="O613" s="31"/>
      <c r="P613" s="31"/>
      <c r="Q613" s="30" t="s">
        <v>1895</v>
      </c>
      <c r="R613" s="30" t="s">
        <v>84</v>
      </c>
      <c r="S613" s="30" t="s">
        <v>81</v>
      </c>
      <c r="T613" s="30" t="s">
        <v>81</v>
      </c>
      <c r="U613" s="30" t="s">
        <v>402</v>
      </c>
      <c r="V613" s="30" t="s">
        <v>68</v>
      </c>
      <c r="W613" s="30" t="s">
        <v>81</v>
      </c>
      <c r="X613" s="30" t="s">
        <v>402</v>
      </c>
      <c r="Y613" s="41" t="s">
        <v>402</v>
      </c>
      <c r="Z613" s="30" t="s">
        <v>1901</v>
      </c>
      <c r="AA613" s="30" t="s">
        <v>402</v>
      </c>
      <c r="AB613" s="41" t="s">
        <v>402</v>
      </c>
      <c r="AC613" s="30" t="s">
        <v>402</v>
      </c>
      <c r="AD613" s="30" t="s">
        <v>1900</v>
      </c>
      <c r="AE613" s="41" t="s">
        <v>68</v>
      </c>
      <c r="AF613" s="30" t="s">
        <v>68</v>
      </c>
    </row>
    <row r="614" spans="1:32" x14ac:dyDescent="0.2">
      <c r="A614" s="37" t="s">
        <v>1243</v>
      </c>
      <c r="B614" s="38">
        <v>8272</v>
      </c>
      <c r="C614" s="30">
        <v>7</v>
      </c>
      <c r="D614" s="30" t="s">
        <v>409</v>
      </c>
      <c r="E614" s="30" t="s">
        <v>404</v>
      </c>
      <c r="F614" s="31" t="s">
        <v>626</v>
      </c>
      <c r="G614" s="30" t="s">
        <v>28</v>
      </c>
      <c r="H614" s="30">
        <v>1</v>
      </c>
      <c r="I614" s="31" t="s">
        <v>626</v>
      </c>
      <c r="J614" s="30">
        <v>75018</v>
      </c>
      <c r="K614" s="30" t="s">
        <v>29</v>
      </c>
      <c r="L614" s="31"/>
      <c r="M614" s="31"/>
      <c r="N614" s="31"/>
      <c r="O614" s="31"/>
      <c r="P614" s="31"/>
      <c r="Q614" s="30" t="s">
        <v>68</v>
      </c>
      <c r="R614" s="30" t="s">
        <v>68</v>
      </c>
      <c r="S614" s="30" t="s">
        <v>68</v>
      </c>
      <c r="T614" s="30" t="s">
        <v>68</v>
      </c>
      <c r="U614" s="30" t="s">
        <v>68</v>
      </c>
      <c r="V614" s="30" t="s">
        <v>68</v>
      </c>
      <c r="W614" s="30" t="s">
        <v>68</v>
      </c>
      <c r="X614" s="30" t="s">
        <v>68</v>
      </c>
      <c r="Y614" s="41" t="s">
        <v>68</v>
      </c>
      <c r="Z614" s="30" t="s">
        <v>68</v>
      </c>
      <c r="AA614" s="30" t="s">
        <v>68</v>
      </c>
      <c r="AB614" s="41" t="s">
        <v>68</v>
      </c>
      <c r="AC614" s="30" t="s">
        <v>68</v>
      </c>
      <c r="AD614" s="30" t="s">
        <v>68</v>
      </c>
      <c r="AE614" s="41" t="s">
        <v>68</v>
      </c>
      <c r="AF614" s="30" t="s">
        <v>68</v>
      </c>
    </row>
    <row r="615" spans="1:32" x14ac:dyDescent="0.2">
      <c r="A615" s="37" t="s">
        <v>1244</v>
      </c>
      <c r="B615" s="38">
        <v>8272</v>
      </c>
      <c r="C615" s="30">
        <v>7</v>
      </c>
      <c r="D615" s="30" t="s">
        <v>409</v>
      </c>
      <c r="E615" s="30" t="s">
        <v>404</v>
      </c>
      <c r="F615" s="31" t="s">
        <v>626</v>
      </c>
      <c r="G615" s="30" t="s">
        <v>28</v>
      </c>
      <c r="H615" s="30">
        <v>2</v>
      </c>
      <c r="I615" s="31" t="s">
        <v>626</v>
      </c>
      <c r="J615" s="30">
        <v>75018</v>
      </c>
      <c r="K615" s="30" t="s">
        <v>29</v>
      </c>
      <c r="L615" s="31"/>
      <c r="M615" s="31"/>
      <c r="N615" s="31"/>
      <c r="O615" s="31"/>
      <c r="P615" s="31"/>
      <c r="Q615" s="30" t="s">
        <v>68</v>
      </c>
      <c r="R615" s="30" t="s">
        <v>68</v>
      </c>
      <c r="S615" s="30" t="s">
        <v>68</v>
      </c>
      <c r="T615" s="30" t="s">
        <v>68</v>
      </c>
      <c r="U615" s="30" t="s">
        <v>68</v>
      </c>
      <c r="V615" s="30" t="s">
        <v>68</v>
      </c>
      <c r="W615" s="30" t="s">
        <v>68</v>
      </c>
      <c r="X615" s="30" t="s">
        <v>68</v>
      </c>
      <c r="Y615" s="41" t="s">
        <v>68</v>
      </c>
      <c r="Z615" s="30" t="s">
        <v>68</v>
      </c>
      <c r="AA615" s="30" t="s">
        <v>68</v>
      </c>
      <c r="AB615" s="41" t="s">
        <v>68</v>
      </c>
      <c r="AC615" s="30" t="s">
        <v>68</v>
      </c>
      <c r="AD615" s="30" t="s">
        <v>68</v>
      </c>
      <c r="AE615" s="41" t="s">
        <v>68</v>
      </c>
      <c r="AF615" s="30" t="s">
        <v>68</v>
      </c>
    </row>
    <row r="616" spans="1:32" x14ac:dyDescent="0.2">
      <c r="A616" s="37" t="s">
        <v>1245</v>
      </c>
      <c r="B616" s="38">
        <v>8273</v>
      </c>
      <c r="C616" s="30">
        <v>7</v>
      </c>
      <c r="D616" s="30" t="s">
        <v>409</v>
      </c>
      <c r="E616" s="30" t="s">
        <v>404</v>
      </c>
      <c r="F616" s="31" t="s">
        <v>627</v>
      </c>
      <c r="G616" s="30" t="s">
        <v>28</v>
      </c>
      <c r="H616" s="30">
        <v>1</v>
      </c>
      <c r="I616" s="31" t="s">
        <v>627</v>
      </c>
      <c r="J616" s="30">
        <v>75018</v>
      </c>
      <c r="K616" s="30" t="s">
        <v>29</v>
      </c>
      <c r="L616" s="31"/>
      <c r="M616" s="31"/>
      <c r="N616" s="31"/>
      <c r="O616" s="31"/>
      <c r="P616" s="31"/>
      <c r="Q616" s="30" t="s">
        <v>68</v>
      </c>
      <c r="R616" s="30" t="s">
        <v>68</v>
      </c>
      <c r="S616" s="30" t="s">
        <v>68</v>
      </c>
      <c r="T616" s="30" t="s">
        <v>68</v>
      </c>
      <c r="U616" s="30" t="s">
        <v>68</v>
      </c>
      <c r="V616" s="30" t="s">
        <v>68</v>
      </c>
      <c r="W616" s="30" t="s">
        <v>68</v>
      </c>
      <c r="X616" s="30" t="s">
        <v>68</v>
      </c>
      <c r="Y616" s="41" t="s">
        <v>68</v>
      </c>
      <c r="Z616" s="30" t="s">
        <v>68</v>
      </c>
      <c r="AA616" s="30" t="s">
        <v>68</v>
      </c>
      <c r="AB616" s="41" t="s">
        <v>68</v>
      </c>
      <c r="AC616" s="30" t="s">
        <v>68</v>
      </c>
      <c r="AD616" s="30" t="s">
        <v>68</v>
      </c>
      <c r="AE616" s="41" t="s">
        <v>68</v>
      </c>
      <c r="AF616" s="30" t="s">
        <v>68</v>
      </c>
    </row>
    <row r="617" spans="1:32" x14ac:dyDescent="0.2">
      <c r="A617" s="37" t="s">
        <v>980</v>
      </c>
      <c r="B617" s="38">
        <v>8274</v>
      </c>
      <c r="C617" s="30">
        <v>3</v>
      </c>
      <c r="D617" s="30" t="s">
        <v>405</v>
      </c>
      <c r="E617" s="30" t="s">
        <v>404</v>
      </c>
      <c r="F617" s="31" t="s">
        <v>628</v>
      </c>
      <c r="G617" s="30" t="s">
        <v>28</v>
      </c>
      <c r="H617" s="30">
        <v>1</v>
      </c>
      <c r="I617" s="31" t="s">
        <v>628</v>
      </c>
      <c r="J617" s="30">
        <v>75011</v>
      </c>
      <c r="K617" s="30" t="s">
        <v>29</v>
      </c>
      <c r="L617" s="31"/>
      <c r="M617" s="31"/>
      <c r="N617" s="31"/>
      <c r="O617" s="31"/>
      <c r="P617" s="31"/>
      <c r="Q617" s="30" t="s">
        <v>68</v>
      </c>
      <c r="R617" s="30" t="s">
        <v>68</v>
      </c>
      <c r="S617" s="30" t="s">
        <v>68</v>
      </c>
      <c r="T617" s="30" t="s">
        <v>68</v>
      </c>
      <c r="U617" s="30" t="s">
        <v>68</v>
      </c>
      <c r="V617" s="30" t="s">
        <v>68</v>
      </c>
      <c r="W617" s="30" t="s">
        <v>68</v>
      </c>
      <c r="X617" s="30" t="s">
        <v>68</v>
      </c>
      <c r="Y617" s="41" t="s">
        <v>68</v>
      </c>
      <c r="Z617" s="30" t="s">
        <v>68</v>
      </c>
      <c r="AA617" s="30" t="s">
        <v>68</v>
      </c>
      <c r="AB617" s="41" t="s">
        <v>68</v>
      </c>
      <c r="AC617" s="30" t="s">
        <v>68</v>
      </c>
      <c r="AD617" s="30" t="s">
        <v>68</v>
      </c>
      <c r="AE617" s="41" t="s">
        <v>68</v>
      </c>
      <c r="AF617" s="30" t="s">
        <v>68</v>
      </c>
    </row>
    <row r="618" spans="1:32" x14ac:dyDescent="0.2">
      <c r="A618" s="37" t="s">
        <v>981</v>
      </c>
      <c r="B618" s="38">
        <v>8274</v>
      </c>
      <c r="C618" s="30">
        <v>3</v>
      </c>
      <c r="D618" s="30" t="s">
        <v>405</v>
      </c>
      <c r="E618" s="30" t="s">
        <v>404</v>
      </c>
      <c r="F618" s="31" t="s">
        <v>628</v>
      </c>
      <c r="G618" s="30" t="s">
        <v>28</v>
      </c>
      <c r="H618" s="30">
        <v>2</v>
      </c>
      <c r="I618" s="31" t="s">
        <v>628</v>
      </c>
      <c r="J618" s="30">
        <v>75011</v>
      </c>
      <c r="K618" s="30" t="s">
        <v>29</v>
      </c>
      <c r="L618" s="31"/>
      <c r="M618" s="31"/>
      <c r="N618" s="31"/>
      <c r="O618" s="31"/>
      <c r="P618" s="31"/>
      <c r="Q618" s="30" t="s">
        <v>68</v>
      </c>
      <c r="R618" s="30" t="s">
        <v>68</v>
      </c>
      <c r="S618" s="30" t="s">
        <v>68</v>
      </c>
      <c r="T618" s="30" t="s">
        <v>68</v>
      </c>
      <c r="U618" s="30" t="s">
        <v>68</v>
      </c>
      <c r="V618" s="30" t="s">
        <v>68</v>
      </c>
      <c r="W618" s="30" t="s">
        <v>68</v>
      </c>
      <c r="X618" s="30" t="s">
        <v>68</v>
      </c>
      <c r="Y618" s="41" t="s">
        <v>68</v>
      </c>
      <c r="Z618" s="30" t="s">
        <v>68</v>
      </c>
      <c r="AA618" s="30" t="s">
        <v>68</v>
      </c>
      <c r="AB618" s="41" t="s">
        <v>68</v>
      </c>
      <c r="AC618" s="30" t="s">
        <v>68</v>
      </c>
      <c r="AD618" s="30" t="s">
        <v>68</v>
      </c>
      <c r="AE618" s="41" t="s">
        <v>68</v>
      </c>
      <c r="AF618" s="30" t="s">
        <v>68</v>
      </c>
    </row>
    <row r="619" spans="1:32" x14ac:dyDescent="0.2">
      <c r="A619" s="37" t="s">
        <v>1086</v>
      </c>
      <c r="B619" s="38">
        <v>8275</v>
      </c>
      <c r="C619" s="30">
        <v>6</v>
      </c>
      <c r="D619" s="30" t="s">
        <v>410</v>
      </c>
      <c r="E619" s="30" t="s">
        <v>407</v>
      </c>
      <c r="F619" s="31" t="s">
        <v>629</v>
      </c>
      <c r="G619" s="30" t="s">
        <v>28</v>
      </c>
      <c r="H619" s="30">
        <v>1</v>
      </c>
      <c r="I619" s="31" t="s">
        <v>1087</v>
      </c>
      <c r="J619" s="30">
        <v>75015</v>
      </c>
      <c r="K619" s="30" t="s">
        <v>29</v>
      </c>
      <c r="L619" s="31"/>
      <c r="M619" s="31"/>
      <c r="N619" s="31"/>
      <c r="O619" s="31"/>
      <c r="P619" s="31"/>
      <c r="Q619" s="30" t="s">
        <v>68</v>
      </c>
      <c r="R619" s="30" t="s">
        <v>68</v>
      </c>
      <c r="S619" s="30" t="s">
        <v>68</v>
      </c>
      <c r="T619" s="30" t="s">
        <v>68</v>
      </c>
      <c r="U619" s="30" t="s">
        <v>68</v>
      </c>
      <c r="V619" s="30" t="s">
        <v>68</v>
      </c>
      <c r="W619" s="30" t="s">
        <v>68</v>
      </c>
      <c r="X619" s="30" t="s">
        <v>68</v>
      </c>
      <c r="Y619" s="41" t="s">
        <v>68</v>
      </c>
      <c r="Z619" s="30" t="s">
        <v>68</v>
      </c>
      <c r="AA619" s="30" t="s">
        <v>68</v>
      </c>
      <c r="AB619" s="41" t="s">
        <v>68</v>
      </c>
      <c r="AC619" s="30" t="s">
        <v>68</v>
      </c>
      <c r="AD619" s="30" t="s">
        <v>68</v>
      </c>
      <c r="AE619" s="41" t="s">
        <v>68</v>
      </c>
      <c r="AF619" s="30" t="s">
        <v>68</v>
      </c>
    </row>
    <row r="620" spans="1:32" x14ac:dyDescent="0.2">
      <c r="A620" s="37" t="s">
        <v>1382</v>
      </c>
      <c r="B620" s="38">
        <v>8278</v>
      </c>
      <c r="C620" s="30">
        <v>8</v>
      </c>
      <c r="D620" s="30" t="s">
        <v>403</v>
      </c>
      <c r="E620" s="30" t="s">
        <v>404</v>
      </c>
      <c r="F620" s="31" t="s">
        <v>630</v>
      </c>
      <c r="G620" s="30" t="s">
        <v>28</v>
      </c>
      <c r="H620" s="30">
        <v>1</v>
      </c>
      <c r="I620" s="31" t="s">
        <v>630</v>
      </c>
      <c r="J620" s="30">
        <v>75020</v>
      </c>
      <c r="K620" s="30" t="s">
        <v>29</v>
      </c>
      <c r="L620" s="31"/>
      <c r="M620" s="31"/>
      <c r="N620" s="31"/>
      <c r="O620" s="31"/>
      <c r="P620" s="31"/>
      <c r="Q620" s="30" t="s">
        <v>68</v>
      </c>
      <c r="R620" s="30" t="s">
        <v>68</v>
      </c>
      <c r="S620" s="30" t="s">
        <v>68</v>
      </c>
      <c r="T620" s="30" t="s">
        <v>68</v>
      </c>
      <c r="U620" s="30" t="s">
        <v>68</v>
      </c>
      <c r="V620" s="30" t="s">
        <v>68</v>
      </c>
      <c r="W620" s="30" t="s">
        <v>68</v>
      </c>
      <c r="X620" s="30" t="s">
        <v>68</v>
      </c>
      <c r="Y620" s="41" t="s">
        <v>68</v>
      </c>
      <c r="Z620" s="30" t="s">
        <v>68</v>
      </c>
      <c r="AA620" s="30" t="s">
        <v>68</v>
      </c>
      <c r="AB620" s="41" t="s">
        <v>68</v>
      </c>
      <c r="AC620" s="30" t="s">
        <v>68</v>
      </c>
      <c r="AD620" s="30" t="s">
        <v>68</v>
      </c>
      <c r="AE620" s="41" t="s">
        <v>68</v>
      </c>
      <c r="AF620" s="30" t="s">
        <v>68</v>
      </c>
    </row>
    <row r="621" spans="1:32" x14ac:dyDescent="0.2">
      <c r="A621" s="37" t="s">
        <v>1383</v>
      </c>
      <c r="B621" s="38">
        <v>8278</v>
      </c>
      <c r="C621" s="30">
        <v>8</v>
      </c>
      <c r="D621" s="30" t="s">
        <v>403</v>
      </c>
      <c r="E621" s="30" t="s">
        <v>404</v>
      </c>
      <c r="F621" s="31" t="s">
        <v>630</v>
      </c>
      <c r="G621" s="30" t="s">
        <v>28</v>
      </c>
      <c r="H621" s="30">
        <v>2</v>
      </c>
      <c r="I621" s="31" t="s">
        <v>630</v>
      </c>
      <c r="J621" s="30">
        <v>75020</v>
      </c>
      <c r="K621" s="30" t="s">
        <v>29</v>
      </c>
      <c r="L621" s="31"/>
      <c r="M621" s="31"/>
      <c r="N621" s="31"/>
      <c r="O621" s="31"/>
      <c r="P621" s="31"/>
      <c r="Q621" s="30" t="s">
        <v>68</v>
      </c>
      <c r="R621" s="30" t="s">
        <v>68</v>
      </c>
      <c r="S621" s="30" t="s">
        <v>68</v>
      </c>
      <c r="T621" s="30" t="s">
        <v>68</v>
      </c>
      <c r="U621" s="30" t="s">
        <v>68</v>
      </c>
      <c r="V621" s="30" t="s">
        <v>68</v>
      </c>
      <c r="W621" s="30" t="s">
        <v>68</v>
      </c>
      <c r="X621" s="30" t="s">
        <v>68</v>
      </c>
      <c r="Y621" s="41" t="s">
        <v>68</v>
      </c>
      <c r="Z621" s="30" t="s">
        <v>68</v>
      </c>
      <c r="AA621" s="30" t="s">
        <v>68</v>
      </c>
      <c r="AB621" s="41" t="s">
        <v>68</v>
      </c>
      <c r="AC621" s="30" t="s">
        <v>68</v>
      </c>
      <c r="AD621" s="30" t="s">
        <v>68</v>
      </c>
      <c r="AE621" s="41" t="s">
        <v>68</v>
      </c>
      <c r="AF621" s="30" t="s">
        <v>68</v>
      </c>
    </row>
    <row r="622" spans="1:32" x14ac:dyDescent="0.2">
      <c r="A622" s="37" t="s">
        <v>1246</v>
      </c>
      <c r="B622" s="38">
        <v>8279</v>
      </c>
      <c r="C622" s="30">
        <v>7</v>
      </c>
      <c r="D622" s="30" t="s">
        <v>409</v>
      </c>
      <c r="E622" s="30" t="s">
        <v>404</v>
      </c>
      <c r="F622" s="31" t="s">
        <v>631</v>
      </c>
      <c r="G622" s="30" t="s">
        <v>28</v>
      </c>
      <c r="H622" s="30">
        <v>1</v>
      </c>
      <c r="I622" s="31" t="s">
        <v>631</v>
      </c>
      <c r="J622" s="30">
        <v>75017</v>
      </c>
      <c r="K622" s="30" t="s">
        <v>29</v>
      </c>
      <c r="L622" s="31"/>
      <c r="M622" s="31"/>
      <c r="N622" s="31"/>
      <c r="O622" s="31"/>
      <c r="P622" s="31"/>
      <c r="Q622" s="30" t="s">
        <v>68</v>
      </c>
      <c r="R622" s="30" t="s">
        <v>68</v>
      </c>
      <c r="S622" s="30" t="s">
        <v>68</v>
      </c>
      <c r="T622" s="30" t="s">
        <v>68</v>
      </c>
      <c r="U622" s="30" t="s">
        <v>68</v>
      </c>
      <c r="V622" s="30" t="s">
        <v>68</v>
      </c>
      <c r="W622" s="30" t="s">
        <v>68</v>
      </c>
      <c r="X622" s="30" t="s">
        <v>68</v>
      </c>
      <c r="Y622" s="41" t="s">
        <v>68</v>
      </c>
      <c r="Z622" s="30" t="s">
        <v>68</v>
      </c>
      <c r="AA622" s="30" t="s">
        <v>68</v>
      </c>
      <c r="AB622" s="41" t="s">
        <v>68</v>
      </c>
      <c r="AC622" s="30" t="s">
        <v>68</v>
      </c>
      <c r="AD622" s="30" t="s">
        <v>68</v>
      </c>
      <c r="AE622" s="41" t="s">
        <v>68</v>
      </c>
      <c r="AF622" s="30" t="s">
        <v>68</v>
      </c>
    </row>
    <row r="623" spans="1:32" x14ac:dyDescent="0.2">
      <c r="A623" s="37" t="s">
        <v>1247</v>
      </c>
      <c r="B623" s="38">
        <v>8280</v>
      </c>
      <c r="C623" s="30">
        <v>7</v>
      </c>
      <c r="D623" s="30" t="s">
        <v>409</v>
      </c>
      <c r="E623" s="30" t="s">
        <v>404</v>
      </c>
      <c r="F623" s="31" t="s">
        <v>632</v>
      </c>
      <c r="G623" s="30" t="s">
        <v>28</v>
      </c>
      <c r="H623" s="30">
        <v>1</v>
      </c>
      <c r="I623" s="31" t="s">
        <v>632</v>
      </c>
      <c r="J623" s="30">
        <v>75018</v>
      </c>
      <c r="K623" s="30" t="s">
        <v>29</v>
      </c>
      <c r="L623" s="31"/>
      <c r="M623" s="31"/>
      <c r="N623" s="31"/>
      <c r="O623" s="31"/>
      <c r="P623" s="31"/>
      <c r="Q623" s="30" t="s">
        <v>68</v>
      </c>
      <c r="R623" s="30" t="s">
        <v>68</v>
      </c>
      <c r="S623" s="30" t="s">
        <v>68</v>
      </c>
      <c r="T623" s="30" t="s">
        <v>68</v>
      </c>
      <c r="U623" s="30" t="s">
        <v>68</v>
      </c>
      <c r="V623" s="30" t="s">
        <v>68</v>
      </c>
      <c r="W623" s="30" t="s">
        <v>68</v>
      </c>
      <c r="X623" s="30" t="s">
        <v>402</v>
      </c>
      <c r="Y623" s="41" t="s">
        <v>68</v>
      </c>
      <c r="Z623" s="30" t="s">
        <v>68</v>
      </c>
      <c r="AA623" s="30" t="s">
        <v>68</v>
      </c>
      <c r="AB623" s="41" t="s">
        <v>1900</v>
      </c>
      <c r="AC623" s="30" t="s">
        <v>402</v>
      </c>
      <c r="AD623" s="30" t="s">
        <v>1900</v>
      </c>
      <c r="AE623" s="41" t="s">
        <v>402</v>
      </c>
      <c r="AF623" s="30" t="s">
        <v>1900</v>
      </c>
    </row>
    <row r="624" spans="1:32" x14ac:dyDescent="0.2">
      <c r="A624" s="37" t="s">
        <v>1248</v>
      </c>
      <c r="B624" s="38">
        <v>8281</v>
      </c>
      <c r="C624" s="30">
        <v>7</v>
      </c>
      <c r="D624" s="30" t="s">
        <v>409</v>
      </c>
      <c r="E624" s="30" t="s">
        <v>404</v>
      </c>
      <c r="F624" s="31" t="s">
        <v>633</v>
      </c>
      <c r="G624" s="30" t="s">
        <v>28</v>
      </c>
      <c r="H624" s="30">
        <v>1</v>
      </c>
      <c r="I624" s="31" t="s">
        <v>1249</v>
      </c>
      <c r="J624" s="30">
        <v>75018</v>
      </c>
      <c r="K624" s="30" t="s">
        <v>29</v>
      </c>
      <c r="L624" s="31"/>
      <c r="M624" s="31"/>
      <c r="N624" s="31"/>
      <c r="O624" s="31"/>
      <c r="P624" s="31"/>
      <c r="Q624" s="30" t="s">
        <v>354</v>
      </c>
      <c r="R624" s="30" t="s">
        <v>81</v>
      </c>
      <c r="S624" s="30" t="s">
        <v>81</v>
      </c>
      <c r="T624" s="30" t="s">
        <v>81</v>
      </c>
      <c r="U624" s="30" t="s">
        <v>68</v>
      </c>
      <c r="V624" s="30" t="s">
        <v>402</v>
      </c>
      <c r="W624" s="30" t="s">
        <v>81</v>
      </c>
      <c r="X624" s="30" t="s">
        <v>402</v>
      </c>
      <c r="Y624" s="41" t="s">
        <v>68</v>
      </c>
      <c r="Z624" s="30" t="s">
        <v>68</v>
      </c>
      <c r="AA624" s="30" t="s">
        <v>68</v>
      </c>
      <c r="AB624" s="41" t="s">
        <v>68</v>
      </c>
      <c r="AC624" s="30" t="s">
        <v>68</v>
      </c>
      <c r="AD624" s="30" t="s">
        <v>68</v>
      </c>
      <c r="AE624" s="41" t="s">
        <v>68</v>
      </c>
      <c r="AF624" s="30" t="s">
        <v>68</v>
      </c>
    </row>
    <row r="625" spans="1:32" x14ac:dyDescent="0.2">
      <c r="A625" s="37" t="s">
        <v>1250</v>
      </c>
      <c r="B625" s="38">
        <v>8282</v>
      </c>
      <c r="C625" s="30">
        <v>7</v>
      </c>
      <c r="D625" s="30" t="s">
        <v>409</v>
      </c>
      <c r="E625" s="30" t="s">
        <v>404</v>
      </c>
      <c r="F625" s="31" t="s">
        <v>634</v>
      </c>
      <c r="G625" s="30" t="s">
        <v>28</v>
      </c>
      <c r="H625" s="30">
        <v>1</v>
      </c>
      <c r="I625" s="31" t="s">
        <v>634</v>
      </c>
      <c r="J625" s="30">
        <v>75018</v>
      </c>
      <c r="K625" s="30" t="s">
        <v>29</v>
      </c>
      <c r="L625" s="31"/>
      <c r="M625" s="31"/>
      <c r="N625" s="31"/>
      <c r="O625" s="31"/>
      <c r="P625" s="31"/>
      <c r="Q625" s="30" t="s">
        <v>68</v>
      </c>
      <c r="R625" s="30" t="s">
        <v>68</v>
      </c>
      <c r="S625" s="30" t="s">
        <v>68</v>
      </c>
      <c r="T625" s="30" t="s">
        <v>68</v>
      </c>
      <c r="U625" s="30" t="s">
        <v>68</v>
      </c>
      <c r="V625" s="30" t="s">
        <v>68</v>
      </c>
      <c r="W625" s="30" t="s">
        <v>68</v>
      </c>
      <c r="X625" s="30" t="s">
        <v>68</v>
      </c>
      <c r="Y625" s="41" t="s">
        <v>68</v>
      </c>
      <c r="Z625" s="30" t="s">
        <v>68</v>
      </c>
      <c r="AA625" s="30" t="s">
        <v>68</v>
      </c>
      <c r="AB625" s="41" t="s">
        <v>68</v>
      </c>
      <c r="AC625" s="30" t="s">
        <v>68</v>
      </c>
      <c r="AD625" s="30" t="s">
        <v>68</v>
      </c>
      <c r="AE625" s="41" t="s">
        <v>68</v>
      </c>
      <c r="AF625" s="30" t="s">
        <v>68</v>
      </c>
    </row>
    <row r="626" spans="1:32" x14ac:dyDescent="0.2">
      <c r="A626" s="37" t="s">
        <v>847</v>
      </c>
      <c r="B626" s="38">
        <v>8283</v>
      </c>
      <c r="C626" s="30">
        <v>2</v>
      </c>
      <c r="D626" s="30" t="s">
        <v>411</v>
      </c>
      <c r="E626" s="30" t="s">
        <v>404</v>
      </c>
      <c r="F626" s="31" t="s">
        <v>46</v>
      </c>
      <c r="G626" s="30" t="s">
        <v>28</v>
      </c>
      <c r="H626" s="30">
        <v>1</v>
      </c>
      <c r="I626" s="31" t="s">
        <v>46</v>
      </c>
      <c r="J626" s="30">
        <v>75019</v>
      </c>
      <c r="K626" s="30" t="s">
        <v>29</v>
      </c>
      <c r="L626" s="33"/>
      <c r="M626" s="31"/>
      <c r="N626" s="31"/>
      <c r="O626" s="31"/>
      <c r="P626" s="31"/>
      <c r="Q626" s="30" t="s">
        <v>1895</v>
      </c>
      <c r="R626" s="30" t="s">
        <v>81</v>
      </c>
      <c r="S626" s="30" t="s">
        <v>81</v>
      </c>
      <c r="T626" s="30" t="s">
        <v>81</v>
      </c>
      <c r="U626" s="30" t="s">
        <v>85</v>
      </c>
      <c r="V626" s="30" t="s">
        <v>68</v>
      </c>
      <c r="W626" s="30" t="s">
        <v>160</v>
      </c>
      <c r="X626" s="30" t="s">
        <v>402</v>
      </c>
      <c r="Y626" s="41" t="s">
        <v>81</v>
      </c>
      <c r="Z626" s="30" t="s">
        <v>1901</v>
      </c>
      <c r="AA626" s="30" t="s">
        <v>81</v>
      </c>
      <c r="AB626" s="41" t="s">
        <v>68</v>
      </c>
      <c r="AC626" s="30" t="s">
        <v>68</v>
      </c>
      <c r="AD626" s="30" t="s">
        <v>68</v>
      </c>
      <c r="AE626" s="41" t="s">
        <v>68</v>
      </c>
      <c r="AF626" s="30" t="s">
        <v>68</v>
      </c>
    </row>
    <row r="627" spans="1:32" x14ac:dyDescent="0.2">
      <c r="A627" s="37" t="s">
        <v>1251</v>
      </c>
      <c r="B627" s="38">
        <v>8285</v>
      </c>
      <c r="C627" s="30">
        <v>7</v>
      </c>
      <c r="D627" s="30" t="s">
        <v>409</v>
      </c>
      <c r="E627" s="30" t="s">
        <v>404</v>
      </c>
      <c r="F627" s="31" t="s">
        <v>635</v>
      </c>
      <c r="G627" s="30" t="s">
        <v>28</v>
      </c>
      <c r="H627" s="30">
        <v>1</v>
      </c>
      <c r="I627" s="31" t="s">
        <v>1252</v>
      </c>
      <c r="J627" s="30">
        <v>75018</v>
      </c>
      <c r="K627" s="30" t="s">
        <v>29</v>
      </c>
      <c r="L627" s="31"/>
      <c r="M627" s="31"/>
      <c r="N627" s="31"/>
      <c r="O627" s="31"/>
      <c r="P627" s="31"/>
      <c r="Q627" s="30" t="s">
        <v>68</v>
      </c>
      <c r="R627" s="30" t="s">
        <v>68</v>
      </c>
      <c r="S627" s="30" t="s">
        <v>68</v>
      </c>
      <c r="T627" s="30" t="s">
        <v>68</v>
      </c>
      <c r="U627" s="30" t="s">
        <v>68</v>
      </c>
      <c r="V627" s="30" t="s">
        <v>68</v>
      </c>
      <c r="W627" s="30" t="s">
        <v>68</v>
      </c>
      <c r="X627" s="30" t="s">
        <v>402</v>
      </c>
      <c r="Y627" s="41" t="s">
        <v>68</v>
      </c>
      <c r="Z627" s="30" t="s">
        <v>68</v>
      </c>
      <c r="AA627" s="30" t="s">
        <v>68</v>
      </c>
      <c r="AB627" s="41" t="s">
        <v>1900</v>
      </c>
      <c r="AC627" s="30" t="s">
        <v>402</v>
      </c>
      <c r="AD627" s="30" t="s">
        <v>1900</v>
      </c>
      <c r="AE627" s="41" t="s">
        <v>402</v>
      </c>
      <c r="AF627" s="30" t="s">
        <v>1900</v>
      </c>
    </row>
    <row r="628" spans="1:32" x14ac:dyDescent="0.2">
      <c r="A628" s="37" t="s">
        <v>1253</v>
      </c>
      <c r="B628" s="38">
        <v>8286</v>
      </c>
      <c r="C628" s="30">
        <v>7</v>
      </c>
      <c r="D628" s="30" t="s">
        <v>409</v>
      </c>
      <c r="E628" s="30" t="s">
        <v>404</v>
      </c>
      <c r="F628" s="31" t="s">
        <v>636</v>
      </c>
      <c r="G628" s="30" t="s">
        <v>28</v>
      </c>
      <c r="H628" s="30">
        <v>1</v>
      </c>
      <c r="I628" s="31" t="s">
        <v>1254</v>
      </c>
      <c r="J628" s="30">
        <v>75018</v>
      </c>
      <c r="K628" s="30" t="s">
        <v>29</v>
      </c>
      <c r="L628" s="31"/>
      <c r="M628" s="31"/>
      <c r="N628" s="31"/>
      <c r="O628" s="31"/>
      <c r="P628" s="31"/>
      <c r="Q628" s="30" t="s">
        <v>68</v>
      </c>
      <c r="R628" s="30" t="s">
        <v>68</v>
      </c>
      <c r="S628" s="30" t="s">
        <v>68</v>
      </c>
      <c r="T628" s="30" t="s">
        <v>68</v>
      </c>
      <c r="U628" s="30" t="s">
        <v>68</v>
      </c>
      <c r="V628" s="30" t="s">
        <v>68</v>
      </c>
      <c r="W628" s="30" t="s">
        <v>68</v>
      </c>
      <c r="X628" s="30" t="s">
        <v>402</v>
      </c>
      <c r="Y628" s="41" t="s">
        <v>68</v>
      </c>
      <c r="Z628" s="30" t="s">
        <v>68</v>
      </c>
      <c r="AA628" s="30" t="s">
        <v>68</v>
      </c>
      <c r="AB628" s="41" t="s">
        <v>1900</v>
      </c>
      <c r="AC628" s="30" t="s">
        <v>402</v>
      </c>
      <c r="AD628" s="30" t="s">
        <v>1900</v>
      </c>
      <c r="AE628" s="41" t="s">
        <v>402</v>
      </c>
      <c r="AF628" s="30" t="s">
        <v>1900</v>
      </c>
    </row>
    <row r="629" spans="1:32" x14ac:dyDescent="0.2">
      <c r="A629" s="37" t="s">
        <v>1384</v>
      </c>
      <c r="B629" s="38">
        <v>8287</v>
      </c>
      <c r="C629" s="30">
        <v>8</v>
      </c>
      <c r="D629" s="30" t="s">
        <v>403</v>
      </c>
      <c r="E629" s="30" t="s">
        <v>404</v>
      </c>
      <c r="F629" s="31" t="s">
        <v>637</v>
      </c>
      <c r="G629" s="30" t="s">
        <v>28</v>
      </c>
      <c r="H629" s="30">
        <v>1</v>
      </c>
      <c r="I629" s="31" t="s">
        <v>637</v>
      </c>
      <c r="J629" s="30">
        <v>75020</v>
      </c>
      <c r="K629" s="30" t="s">
        <v>29</v>
      </c>
      <c r="L629" s="31"/>
      <c r="M629" s="31"/>
      <c r="N629" s="31"/>
      <c r="O629" s="31"/>
      <c r="P629" s="31"/>
      <c r="Q629" s="30" t="s">
        <v>68</v>
      </c>
      <c r="R629" s="30" t="s">
        <v>68</v>
      </c>
      <c r="S629" s="30" t="s">
        <v>68</v>
      </c>
      <c r="T629" s="30" t="s">
        <v>68</v>
      </c>
      <c r="U629" s="30" t="s">
        <v>68</v>
      </c>
      <c r="V629" s="30" t="s">
        <v>68</v>
      </c>
      <c r="W629" s="30" t="s">
        <v>68</v>
      </c>
      <c r="X629" s="30" t="s">
        <v>68</v>
      </c>
      <c r="Y629" s="41" t="s">
        <v>68</v>
      </c>
      <c r="Z629" s="30" t="s">
        <v>68</v>
      </c>
      <c r="AA629" s="30" t="s">
        <v>68</v>
      </c>
      <c r="AB629" s="41" t="s">
        <v>68</v>
      </c>
      <c r="AC629" s="30" t="s">
        <v>68</v>
      </c>
      <c r="AD629" s="30" t="s">
        <v>68</v>
      </c>
      <c r="AE629" s="41" t="s">
        <v>68</v>
      </c>
      <c r="AF629" s="30" t="s">
        <v>68</v>
      </c>
    </row>
    <row r="630" spans="1:32" x14ac:dyDescent="0.2">
      <c r="A630" s="37" t="s">
        <v>1385</v>
      </c>
      <c r="B630" s="38">
        <v>8287</v>
      </c>
      <c r="C630" s="30">
        <v>8</v>
      </c>
      <c r="D630" s="30" t="s">
        <v>403</v>
      </c>
      <c r="E630" s="30" t="s">
        <v>404</v>
      </c>
      <c r="F630" s="31" t="s">
        <v>637</v>
      </c>
      <c r="G630" s="30" t="s">
        <v>28</v>
      </c>
      <c r="H630" s="30">
        <v>2</v>
      </c>
      <c r="I630" s="31" t="s">
        <v>1386</v>
      </c>
      <c r="J630" s="30">
        <v>75020</v>
      </c>
      <c r="K630" s="30" t="s">
        <v>29</v>
      </c>
      <c r="L630" s="31"/>
      <c r="M630" s="31"/>
      <c r="N630" s="31"/>
      <c r="O630" s="31"/>
      <c r="P630" s="31"/>
      <c r="Q630" s="30" t="s">
        <v>68</v>
      </c>
      <c r="R630" s="30" t="s">
        <v>68</v>
      </c>
      <c r="S630" s="30" t="s">
        <v>68</v>
      </c>
      <c r="T630" s="30" t="s">
        <v>68</v>
      </c>
      <c r="U630" s="30" t="s">
        <v>68</v>
      </c>
      <c r="V630" s="30" t="s">
        <v>68</v>
      </c>
      <c r="W630" s="30" t="s">
        <v>68</v>
      </c>
      <c r="X630" s="30" t="s">
        <v>68</v>
      </c>
      <c r="Y630" s="41" t="s">
        <v>68</v>
      </c>
      <c r="Z630" s="30" t="s">
        <v>68</v>
      </c>
      <c r="AA630" s="30" t="s">
        <v>68</v>
      </c>
      <c r="AB630" s="41" t="s">
        <v>68</v>
      </c>
      <c r="AC630" s="30" t="s">
        <v>68</v>
      </c>
      <c r="AD630" s="30" t="s">
        <v>68</v>
      </c>
      <c r="AE630" s="41" t="s">
        <v>68</v>
      </c>
      <c r="AF630" s="30" t="s">
        <v>68</v>
      </c>
    </row>
    <row r="631" spans="1:32" x14ac:dyDescent="0.2">
      <c r="A631" s="37" t="s">
        <v>1387</v>
      </c>
      <c r="B631" s="38">
        <v>8287</v>
      </c>
      <c r="C631" s="30">
        <v>8</v>
      </c>
      <c r="D631" s="30" t="s">
        <v>403</v>
      </c>
      <c r="E631" s="30" t="s">
        <v>404</v>
      </c>
      <c r="F631" s="31" t="s">
        <v>637</v>
      </c>
      <c r="G631" s="30" t="s">
        <v>28</v>
      </c>
      <c r="H631" s="30">
        <v>3</v>
      </c>
      <c r="I631" s="31" t="s">
        <v>1388</v>
      </c>
      <c r="J631" s="30">
        <v>75020</v>
      </c>
      <c r="K631" s="30" t="s">
        <v>29</v>
      </c>
      <c r="L631" s="31"/>
      <c r="M631" s="31"/>
      <c r="N631" s="31"/>
      <c r="O631" s="31"/>
      <c r="P631" s="31"/>
      <c r="Q631" s="30" t="s">
        <v>68</v>
      </c>
      <c r="R631" s="30" t="s">
        <v>68</v>
      </c>
      <c r="S631" s="30" t="s">
        <v>68</v>
      </c>
      <c r="T631" s="30" t="s">
        <v>68</v>
      </c>
      <c r="U631" s="30" t="s">
        <v>68</v>
      </c>
      <c r="V631" s="30" t="s">
        <v>68</v>
      </c>
      <c r="W631" s="30" t="s">
        <v>68</v>
      </c>
      <c r="X631" s="30" t="s">
        <v>68</v>
      </c>
      <c r="Y631" s="41" t="s">
        <v>68</v>
      </c>
      <c r="Z631" s="30" t="s">
        <v>68</v>
      </c>
      <c r="AA631" s="30" t="s">
        <v>68</v>
      </c>
      <c r="AB631" s="41" t="s">
        <v>68</v>
      </c>
      <c r="AC631" s="30" t="s">
        <v>68</v>
      </c>
      <c r="AD631" s="30" t="s">
        <v>68</v>
      </c>
      <c r="AE631" s="41" t="s">
        <v>68</v>
      </c>
      <c r="AF631" s="30" t="s">
        <v>68</v>
      </c>
    </row>
    <row r="632" spans="1:32" x14ac:dyDescent="0.2">
      <c r="A632" s="37" t="s">
        <v>1255</v>
      </c>
      <c r="B632" s="38">
        <v>8288</v>
      </c>
      <c r="C632" s="30">
        <v>7</v>
      </c>
      <c r="D632" s="30" t="s">
        <v>409</v>
      </c>
      <c r="E632" s="30" t="s">
        <v>404</v>
      </c>
      <c r="F632" s="31" t="s">
        <v>638</v>
      </c>
      <c r="G632" s="30" t="s">
        <v>28</v>
      </c>
      <c r="H632" s="30">
        <v>1</v>
      </c>
      <c r="I632" s="31" t="s">
        <v>638</v>
      </c>
      <c r="J632" s="30">
        <v>75018</v>
      </c>
      <c r="K632" s="30" t="s">
        <v>29</v>
      </c>
      <c r="L632" s="31"/>
      <c r="M632" s="31"/>
      <c r="N632" s="31"/>
      <c r="O632" s="31"/>
      <c r="P632" s="31"/>
      <c r="Q632" s="30" t="s">
        <v>68</v>
      </c>
      <c r="R632" s="30" t="s">
        <v>68</v>
      </c>
      <c r="S632" s="30" t="s">
        <v>68</v>
      </c>
      <c r="T632" s="30" t="s">
        <v>68</v>
      </c>
      <c r="U632" s="30" t="s">
        <v>68</v>
      </c>
      <c r="V632" s="30" t="s">
        <v>68</v>
      </c>
      <c r="W632" s="30" t="s">
        <v>68</v>
      </c>
      <c r="X632" s="30" t="s">
        <v>68</v>
      </c>
      <c r="Y632" s="41" t="s">
        <v>68</v>
      </c>
      <c r="Z632" s="30" t="s">
        <v>68</v>
      </c>
      <c r="AA632" s="30" t="s">
        <v>68</v>
      </c>
      <c r="AB632" s="41" t="s">
        <v>68</v>
      </c>
      <c r="AC632" s="30" t="s">
        <v>68</v>
      </c>
      <c r="AD632" s="30" t="s">
        <v>68</v>
      </c>
      <c r="AE632" s="41" t="s">
        <v>68</v>
      </c>
      <c r="AF632" s="30" t="s">
        <v>68</v>
      </c>
    </row>
    <row r="633" spans="1:32" x14ac:dyDescent="0.2">
      <c r="A633" s="37" t="s">
        <v>848</v>
      </c>
      <c r="B633" s="38">
        <v>8290</v>
      </c>
      <c r="C633" s="30">
        <v>2</v>
      </c>
      <c r="D633" s="30" t="s">
        <v>411</v>
      </c>
      <c r="E633" s="30" t="s">
        <v>404</v>
      </c>
      <c r="F633" s="31" t="s">
        <v>639</v>
      </c>
      <c r="G633" s="30" t="s">
        <v>28</v>
      </c>
      <c r="H633" s="30">
        <v>1</v>
      </c>
      <c r="I633" s="31" t="s">
        <v>849</v>
      </c>
      <c r="J633" s="30">
        <v>75019</v>
      </c>
      <c r="K633" s="30" t="s">
        <v>29</v>
      </c>
      <c r="L633" s="31"/>
      <c r="M633" s="31"/>
      <c r="N633" s="31"/>
      <c r="O633" s="31"/>
      <c r="P633" s="31"/>
      <c r="Q633" s="30" t="s">
        <v>68</v>
      </c>
      <c r="R633" s="30" t="s">
        <v>68</v>
      </c>
      <c r="S633" s="30" t="s">
        <v>68</v>
      </c>
      <c r="T633" s="30" t="s">
        <v>68</v>
      </c>
      <c r="U633" s="30" t="s">
        <v>68</v>
      </c>
      <c r="V633" s="30" t="s">
        <v>68</v>
      </c>
      <c r="W633" s="30" t="s">
        <v>68</v>
      </c>
      <c r="X633" s="30" t="s">
        <v>68</v>
      </c>
      <c r="Y633" s="41" t="s">
        <v>68</v>
      </c>
      <c r="Z633" s="30" t="s">
        <v>68</v>
      </c>
      <c r="AA633" s="30" t="s">
        <v>68</v>
      </c>
      <c r="AB633" s="41" t="s">
        <v>68</v>
      </c>
      <c r="AC633" s="30" t="s">
        <v>68</v>
      </c>
      <c r="AD633" s="30" t="s">
        <v>68</v>
      </c>
      <c r="AE633" s="41" t="s">
        <v>68</v>
      </c>
      <c r="AF633" s="30" t="s">
        <v>68</v>
      </c>
    </row>
    <row r="634" spans="1:32" x14ac:dyDescent="0.2">
      <c r="A634" s="37" t="s">
        <v>1256</v>
      </c>
      <c r="B634" s="38">
        <v>8293</v>
      </c>
      <c r="C634" s="30">
        <v>7</v>
      </c>
      <c r="D634" s="30" t="s">
        <v>409</v>
      </c>
      <c r="E634" s="30" t="s">
        <v>404</v>
      </c>
      <c r="F634" s="31" t="s">
        <v>640</v>
      </c>
      <c r="G634" s="30" t="s">
        <v>28</v>
      </c>
      <c r="H634" s="30">
        <v>1</v>
      </c>
      <c r="I634" s="31" t="s">
        <v>640</v>
      </c>
      <c r="J634" s="30">
        <v>75018</v>
      </c>
      <c r="K634" s="30" t="s">
        <v>29</v>
      </c>
      <c r="L634" s="31"/>
      <c r="M634" s="31"/>
      <c r="N634" s="31"/>
      <c r="O634" s="31"/>
      <c r="P634" s="31"/>
      <c r="Q634" s="30" t="s">
        <v>68</v>
      </c>
      <c r="R634" s="30" t="s">
        <v>68</v>
      </c>
      <c r="S634" s="30" t="s">
        <v>68</v>
      </c>
      <c r="T634" s="30" t="s">
        <v>68</v>
      </c>
      <c r="U634" s="30" t="s">
        <v>68</v>
      </c>
      <c r="V634" s="30" t="s">
        <v>68</v>
      </c>
      <c r="W634" s="30" t="s">
        <v>68</v>
      </c>
      <c r="X634" s="30" t="s">
        <v>68</v>
      </c>
      <c r="Y634" s="41" t="s">
        <v>68</v>
      </c>
      <c r="Z634" s="30" t="s">
        <v>68</v>
      </c>
      <c r="AA634" s="30" t="s">
        <v>68</v>
      </c>
      <c r="AB634" s="41" t="s">
        <v>68</v>
      </c>
      <c r="AC634" s="30" t="s">
        <v>68</v>
      </c>
      <c r="AD634" s="30" t="s">
        <v>68</v>
      </c>
      <c r="AE634" s="41" t="s">
        <v>68</v>
      </c>
      <c r="AF634" s="30" t="s">
        <v>68</v>
      </c>
    </row>
    <row r="635" spans="1:32" x14ac:dyDescent="0.2">
      <c r="A635" s="37" t="s">
        <v>1257</v>
      </c>
      <c r="B635" s="38">
        <v>8293</v>
      </c>
      <c r="C635" s="30">
        <v>7</v>
      </c>
      <c r="D635" s="30" t="s">
        <v>409</v>
      </c>
      <c r="E635" s="30" t="s">
        <v>404</v>
      </c>
      <c r="F635" s="31" t="s">
        <v>640</v>
      </c>
      <c r="G635" s="30" t="s">
        <v>28</v>
      </c>
      <c r="H635" s="30">
        <v>2</v>
      </c>
      <c r="I635" s="31" t="s">
        <v>640</v>
      </c>
      <c r="J635" s="30">
        <v>75018</v>
      </c>
      <c r="K635" s="30" t="s">
        <v>29</v>
      </c>
      <c r="L635" s="31"/>
      <c r="M635" s="31"/>
      <c r="N635" s="31"/>
      <c r="O635" s="31"/>
      <c r="P635" s="31"/>
      <c r="Q635" s="30" t="s">
        <v>68</v>
      </c>
      <c r="R635" s="30" t="s">
        <v>68</v>
      </c>
      <c r="S635" s="30" t="s">
        <v>68</v>
      </c>
      <c r="T635" s="30" t="s">
        <v>68</v>
      </c>
      <c r="U635" s="30" t="s">
        <v>68</v>
      </c>
      <c r="V635" s="30" t="s">
        <v>68</v>
      </c>
      <c r="W635" s="30" t="s">
        <v>68</v>
      </c>
      <c r="X635" s="30" t="s">
        <v>68</v>
      </c>
      <c r="Y635" s="41" t="s">
        <v>68</v>
      </c>
      <c r="Z635" s="30" t="s">
        <v>68</v>
      </c>
      <c r="AA635" s="30" t="s">
        <v>68</v>
      </c>
      <c r="AB635" s="41" t="s">
        <v>68</v>
      </c>
      <c r="AC635" s="30" t="s">
        <v>68</v>
      </c>
      <c r="AD635" s="30" t="s">
        <v>68</v>
      </c>
      <c r="AE635" s="41" t="s">
        <v>68</v>
      </c>
      <c r="AF635" s="30" t="s">
        <v>68</v>
      </c>
    </row>
    <row r="636" spans="1:32" x14ac:dyDescent="0.2">
      <c r="A636" s="37" t="s">
        <v>1389</v>
      </c>
      <c r="B636" s="38">
        <v>8294</v>
      </c>
      <c r="C636" s="30">
        <v>8</v>
      </c>
      <c r="D636" s="30" t="s">
        <v>403</v>
      </c>
      <c r="E636" s="30" t="s">
        <v>404</v>
      </c>
      <c r="F636" s="31" t="s">
        <v>641</v>
      </c>
      <c r="G636" s="30" t="s">
        <v>28</v>
      </c>
      <c r="H636" s="30">
        <v>1</v>
      </c>
      <c r="I636" s="31" t="s">
        <v>1390</v>
      </c>
      <c r="J636" s="30">
        <v>75020</v>
      </c>
      <c r="K636" s="30" t="s">
        <v>29</v>
      </c>
      <c r="L636" s="31"/>
      <c r="M636" s="31"/>
      <c r="N636" s="31"/>
      <c r="O636" s="31"/>
      <c r="P636" s="31"/>
      <c r="Q636" s="30" t="s">
        <v>68</v>
      </c>
      <c r="R636" s="30" t="s">
        <v>68</v>
      </c>
      <c r="S636" s="30" t="s">
        <v>68</v>
      </c>
      <c r="T636" s="30" t="s">
        <v>68</v>
      </c>
      <c r="U636" s="30" t="s">
        <v>68</v>
      </c>
      <c r="V636" s="30" t="s">
        <v>68</v>
      </c>
      <c r="W636" s="30" t="s">
        <v>68</v>
      </c>
      <c r="X636" s="30" t="s">
        <v>68</v>
      </c>
      <c r="Y636" s="41" t="s">
        <v>68</v>
      </c>
      <c r="Z636" s="30" t="s">
        <v>68</v>
      </c>
      <c r="AA636" s="30" t="s">
        <v>68</v>
      </c>
      <c r="AB636" s="41" t="s">
        <v>68</v>
      </c>
      <c r="AC636" s="30" t="s">
        <v>68</v>
      </c>
      <c r="AD636" s="30" t="s">
        <v>68</v>
      </c>
      <c r="AE636" s="41" t="s">
        <v>68</v>
      </c>
      <c r="AF636" s="30" t="s">
        <v>68</v>
      </c>
    </row>
    <row r="637" spans="1:32" x14ac:dyDescent="0.2">
      <c r="A637" s="37" t="s">
        <v>1391</v>
      </c>
      <c r="B637" s="38">
        <v>8294</v>
      </c>
      <c r="C637" s="30">
        <v>8</v>
      </c>
      <c r="D637" s="30" t="s">
        <v>403</v>
      </c>
      <c r="E637" s="30" t="s">
        <v>404</v>
      </c>
      <c r="F637" s="31" t="s">
        <v>641</v>
      </c>
      <c r="G637" s="30" t="s">
        <v>28</v>
      </c>
      <c r="H637" s="30">
        <v>2</v>
      </c>
      <c r="I637" s="31" t="s">
        <v>1390</v>
      </c>
      <c r="J637" s="30">
        <v>75020</v>
      </c>
      <c r="K637" s="30" t="s">
        <v>29</v>
      </c>
      <c r="L637" s="31"/>
      <c r="M637" s="31"/>
      <c r="N637" s="31"/>
      <c r="O637" s="31"/>
      <c r="P637" s="31"/>
      <c r="Q637" s="30" t="s">
        <v>68</v>
      </c>
      <c r="R637" s="30" t="s">
        <v>68</v>
      </c>
      <c r="S637" s="30" t="s">
        <v>68</v>
      </c>
      <c r="T637" s="30" t="s">
        <v>68</v>
      </c>
      <c r="U637" s="30" t="s">
        <v>68</v>
      </c>
      <c r="V637" s="30" t="s">
        <v>68</v>
      </c>
      <c r="W637" s="30" t="s">
        <v>68</v>
      </c>
      <c r="X637" s="30" t="s">
        <v>68</v>
      </c>
      <c r="Y637" s="41" t="s">
        <v>68</v>
      </c>
      <c r="Z637" s="30" t="s">
        <v>68</v>
      </c>
      <c r="AA637" s="30" t="s">
        <v>68</v>
      </c>
      <c r="AB637" s="41" t="s">
        <v>68</v>
      </c>
      <c r="AC637" s="30" t="s">
        <v>68</v>
      </c>
      <c r="AD637" s="30" t="s">
        <v>68</v>
      </c>
      <c r="AE637" s="41" t="s">
        <v>68</v>
      </c>
      <c r="AF637" s="30" t="s">
        <v>68</v>
      </c>
    </row>
    <row r="638" spans="1:32" x14ac:dyDescent="0.2">
      <c r="A638" s="37" t="s">
        <v>1392</v>
      </c>
      <c r="B638" s="38">
        <v>8295</v>
      </c>
      <c r="C638" s="30">
        <v>8</v>
      </c>
      <c r="D638" s="30" t="s">
        <v>403</v>
      </c>
      <c r="E638" s="30" t="s">
        <v>404</v>
      </c>
      <c r="F638" s="31" t="s">
        <v>642</v>
      </c>
      <c r="G638" s="30" t="s">
        <v>28</v>
      </c>
      <c r="H638" s="30">
        <v>1</v>
      </c>
      <c r="I638" s="31" t="s">
        <v>545</v>
      </c>
      <c r="J638" s="30">
        <v>75020</v>
      </c>
      <c r="K638" s="30" t="s">
        <v>29</v>
      </c>
      <c r="L638" s="31"/>
      <c r="M638" s="31"/>
      <c r="N638" s="31"/>
      <c r="O638" s="31"/>
      <c r="P638" s="31"/>
      <c r="Q638" s="30" t="s">
        <v>68</v>
      </c>
      <c r="R638" s="30" t="s">
        <v>68</v>
      </c>
      <c r="S638" s="30" t="s">
        <v>68</v>
      </c>
      <c r="T638" s="30" t="s">
        <v>68</v>
      </c>
      <c r="U638" s="30" t="s">
        <v>68</v>
      </c>
      <c r="V638" s="30" t="s">
        <v>68</v>
      </c>
      <c r="W638" s="30" t="s">
        <v>68</v>
      </c>
      <c r="X638" s="30" t="s">
        <v>68</v>
      </c>
      <c r="Y638" s="41" t="s">
        <v>68</v>
      </c>
      <c r="Z638" s="30" t="s">
        <v>68</v>
      </c>
      <c r="AA638" s="30" t="s">
        <v>68</v>
      </c>
      <c r="AB638" s="41" t="s">
        <v>68</v>
      </c>
      <c r="AC638" s="30" t="s">
        <v>68</v>
      </c>
      <c r="AD638" s="30" t="s">
        <v>68</v>
      </c>
      <c r="AE638" s="41" t="s">
        <v>68</v>
      </c>
      <c r="AF638" s="30" t="s">
        <v>68</v>
      </c>
    </row>
    <row r="639" spans="1:32" x14ac:dyDescent="0.2">
      <c r="A639" s="37" t="s">
        <v>1393</v>
      </c>
      <c r="B639" s="38">
        <v>8295</v>
      </c>
      <c r="C639" s="30">
        <v>8</v>
      </c>
      <c r="D639" s="30" t="s">
        <v>403</v>
      </c>
      <c r="E639" s="30" t="s">
        <v>404</v>
      </c>
      <c r="F639" s="31" t="s">
        <v>642</v>
      </c>
      <c r="G639" s="30" t="s">
        <v>28</v>
      </c>
      <c r="H639" s="30">
        <v>2</v>
      </c>
      <c r="I639" s="31" t="s">
        <v>545</v>
      </c>
      <c r="J639" s="30">
        <v>75020</v>
      </c>
      <c r="K639" s="30" t="s">
        <v>29</v>
      </c>
      <c r="L639" s="31"/>
      <c r="M639" s="31"/>
      <c r="N639" s="31"/>
      <c r="O639" s="31"/>
      <c r="P639" s="31"/>
      <c r="Q639" s="30" t="s">
        <v>68</v>
      </c>
      <c r="R639" s="30" t="s">
        <v>68</v>
      </c>
      <c r="S639" s="30" t="s">
        <v>68</v>
      </c>
      <c r="T639" s="30" t="s">
        <v>68</v>
      </c>
      <c r="U639" s="30" t="s">
        <v>68</v>
      </c>
      <c r="V639" s="30" t="s">
        <v>68</v>
      </c>
      <c r="W639" s="30" t="s">
        <v>68</v>
      </c>
      <c r="X639" s="30" t="s">
        <v>68</v>
      </c>
      <c r="Y639" s="41" t="s">
        <v>68</v>
      </c>
      <c r="Z639" s="30" t="s">
        <v>68</v>
      </c>
      <c r="AA639" s="30" t="s">
        <v>68</v>
      </c>
      <c r="AB639" s="41" t="s">
        <v>68</v>
      </c>
      <c r="AC639" s="30" t="s">
        <v>68</v>
      </c>
      <c r="AD639" s="30" t="s">
        <v>68</v>
      </c>
      <c r="AE639" s="41" t="s">
        <v>68</v>
      </c>
      <c r="AF639" s="30" t="s">
        <v>68</v>
      </c>
    </row>
    <row r="640" spans="1:32" x14ac:dyDescent="0.2">
      <c r="A640" s="37" t="s">
        <v>1394</v>
      </c>
      <c r="B640" s="38">
        <v>8295</v>
      </c>
      <c r="C640" s="30">
        <v>8</v>
      </c>
      <c r="D640" s="30" t="s">
        <v>403</v>
      </c>
      <c r="E640" s="30" t="s">
        <v>404</v>
      </c>
      <c r="F640" s="31" t="s">
        <v>642</v>
      </c>
      <c r="G640" s="30" t="s">
        <v>28</v>
      </c>
      <c r="H640" s="30">
        <v>3</v>
      </c>
      <c r="I640" s="31" t="s">
        <v>1395</v>
      </c>
      <c r="J640" s="30">
        <v>75020</v>
      </c>
      <c r="K640" s="30" t="s">
        <v>29</v>
      </c>
      <c r="L640" s="31"/>
      <c r="M640" s="31"/>
      <c r="N640" s="31"/>
      <c r="O640" s="31"/>
      <c r="P640" s="31"/>
      <c r="Q640" s="30" t="s">
        <v>68</v>
      </c>
      <c r="R640" s="30" t="s">
        <v>68</v>
      </c>
      <c r="S640" s="30" t="s">
        <v>68</v>
      </c>
      <c r="T640" s="30" t="s">
        <v>68</v>
      </c>
      <c r="U640" s="30" t="s">
        <v>68</v>
      </c>
      <c r="V640" s="30" t="s">
        <v>68</v>
      </c>
      <c r="W640" s="30" t="s">
        <v>68</v>
      </c>
      <c r="X640" s="30" t="s">
        <v>68</v>
      </c>
      <c r="Y640" s="41" t="s">
        <v>68</v>
      </c>
      <c r="Z640" s="30" t="s">
        <v>68</v>
      </c>
      <c r="AA640" s="30" t="s">
        <v>68</v>
      </c>
      <c r="AB640" s="41" t="s">
        <v>68</v>
      </c>
      <c r="AC640" s="30" t="s">
        <v>68</v>
      </c>
      <c r="AD640" s="30" t="s">
        <v>68</v>
      </c>
      <c r="AE640" s="41" t="s">
        <v>68</v>
      </c>
      <c r="AF640" s="30" t="s">
        <v>68</v>
      </c>
    </row>
    <row r="641" spans="1:32" x14ac:dyDescent="0.2">
      <c r="A641" s="37" t="s">
        <v>1396</v>
      </c>
      <c r="B641" s="38">
        <v>8295</v>
      </c>
      <c r="C641" s="30">
        <v>8</v>
      </c>
      <c r="D641" s="30" t="s">
        <v>403</v>
      </c>
      <c r="E641" s="30" t="s">
        <v>404</v>
      </c>
      <c r="F641" s="31" t="s">
        <v>642</v>
      </c>
      <c r="G641" s="30" t="s">
        <v>28</v>
      </c>
      <c r="H641" s="30">
        <v>4</v>
      </c>
      <c r="I641" s="31" t="s">
        <v>1395</v>
      </c>
      <c r="J641" s="30">
        <v>75020</v>
      </c>
      <c r="K641" s="30" t="s">
        <v>29</v>
      </c>
      <c r="L641" s="31"/>
      <c r="M641" s="31"/>
      <c r="N641" s="31"/>
      <c r="O641" s="31"/>
      <c r="P641" s="31"/>
      <c r="Q641" s="30" t="s">
        <v>68</v>
      </c>
      <c r="R641" s="30" t="s">
        <v>68</v>
      </c>
      <c r="S641" s="30" t="s">
        <v>68</v>
      </c>
      <c r="T641" s="30" t="s">
        <v>68</v>
      </c>
      <c r="U641" s="30" t="s">
        <v>68</v>
      </c>
      <c r="V641" s="30" t="s">
        <v>68</v>
      </c>
      <c r="W641" s="30" t="s">
        <v>68</v>
      </c>
      <c r="X641" s="30" t="s">
        <v>68</v>
      </c>
      <c r="Y641" s="41" t="s">
        <v>68</v>
      </c>
      <c r="Z641" s="30" t="s">
        <v>68</v>
      </c>
      <c r="AA641" s="30" t="s">
        <v>68</v>
      </c>
      <c r="AB641" s="41" t="s">
        <v>68</v>
      </c>
      <c r="AC641" s="30" t="s">
        <v>68</v>
      </c>
      <c r="AD641" s="30" t="s">
        <v>68</v>
      </c>
      <c r="AE641" s="41" t="s">
        <v>68</v>
      </c>
      <c r="AF641" s="30" t="s">
        <v>68</v>
      </c>
    </row>
    <row r="642" spans="1:32" x14ac:dyDescent="0.2">
      <c r="A642" s="37" t="s">
        <v>1397</v>
      </c>
      <c r="B642" s="38">
        <v>8295</v>
      </c>
      <c r="C642" s="30">
        <v>8</v>
      </c>
      <c r="D642" s="30" t="s">
        <v>403</v>
      </c>
      <c r="E642" s="30" t="s">
        <v>404</v>
      </c>
      <c r="F642" s="31" t="s">
        <v>642</v>
      </c>
      <c r="G642" s="30" t="s">
        <v>28</v>
      </c>
      <c r="H642" s="30">
        <v>5</v>
      </c>
      <c r="I642" s="31" t="s">
        <v>1395</v>
      </c>
      <c r="J642" s="30">
        <v>75020</v>
      </c>
      <c r="K642" s="30" t="s">
        <v>29</v>
      </c>
      <c r="L642" s="31"/>
      <c r="M642" s="31"/>
      <c r="N642" s="31"/>
      <c r="O642" s="31"/>
      <c r="P642" s="31"/>
      <c r="Q642" s="30" t="s">
        <v>68</v>
      </c>
      <c r="R642" s="30" t="s">
        <v>68</v>
      </c>
      <c r="S642" s="30" t="s">
        <v>68</v>
      </c>
      <c r="T642" s="30" t="s">
        <v>68</v>
      </c>
      <c r="U642" s="30" t="s">
        <v>68</v>
      </c>
      <c r="V642" s="30" t="s">
        <v>68</v>
      </c>
      <c r="W642" s="30" t="s">
        <v>68</v>
      </c>
      <c r="X642" s="30" t="s">
        <v>68</v>
      </c>
      <c r="Y642" s="41" t="s">
        <v>68</v>
      </c>
      <c r="Z642" s="30" t="s">
        <v>68</v>
      </c>
      <c r="AA642" s="30" t="s">
        <v>68</v>
      </c>
      <c r="AB642" s="41" t="s">
        <v>68</v>
      </c>
      <c r="AC642" s="30" t="s">
        <v>68</v>
      </c>
      <c r="AD642" s="30" t="s">
        <v>68</v>
      </c>
      <c r="AE642" s="41" t="s">
        <v>68</v>
      </c>
      <c r="AF642" s="30" t="s">
        <v>68</v>
      </c>
    </row>
    <row r="643" spans="1:32" x14ac:dyDescent="0.2">
      <c r="A643" s="37" t="s">
        <v>982</v>
      </c>
      <c r="B643" s="38">
        <v>8296</v>
      </c>
      <c r="C643" s="30">
        <v>3</v>
      </c>
      <c r="D643" s="30" t="s">
        <v>405</v>
      </c>
      <c r="E643" s="30" t="s">
        <v>404</v>
      </c>
      <c r="F643" s="31" t="s">
        <v>643</v>
      </c>
      <c r="G643" s="30" t="s">
        <v>28</v>
      </c>
      <c r="H643" s="30">
        <v>1</v>
      </c>
      <c r="I643" s="31" t="s">
        <v>643</v>
      </c>
      <c r="J643" s="30">
        <v>75010</v>
      </c>
      <c r="K643" s="30" t="s">
        <v>29</v>
      </c>
      <c r="L643" s="31"/>
      <c r="M643" s="31"/>
      <c r="N643" s="31"/>
      <c r="O643" s="31"/>
      <c r="P643" s="31"/>
      <c r="Q643" s="30" t="s">
        <v>68</v>
      </c>
      <c r="R643" s="30" t="s">
        <v>68</v>
      </c>
      <c r="S643" s="30" t="s">
        <v>68</v>
      </c>
      <c r="T643" s="30" t="s">
        <v>68</v>
      </c>
      <c r="U643" s="30" t="s">
        <v>68</v>
      </c>
      <c r="V643" s="30" t="s">
        <v>68</v>
      </c>
      <c r="W643" s="30" t="s">
        <v>68</v>
      </c>
      <c r="X643" s="30" t="s">
        <v>68</v>
      </c>
      <c r="Y643" s="41" t="s">
        <v>68</v>
      </c>
      <c r="Z643" s="30" t="s">
        <v>68</v>
      </c>
      <c r="AA643" s="30" t="s">
        <v>68</v>
      </c>
      <c r="AB643" s="41" t="s">
        <v>68</v>
      </c>
      <c r="AC643" s="30" t="s">
        <v>68</v>
      </c>
      <c r="AD643" s="30" t="s">
        <v>68</v>
      </c>
      <c r="AE643" s="41" t="s">
        <v>68</v>
      </c>
      <c r="AF643" s="30" t="s">
        <v>68</v>
      </c>
    </row>
    <row r="644" spans="1:32" x14ac:dyDescent="0.2">
      <c r="A644" s="37" t="s">
        <v>983</v>
      </c>
      <c r="B644" s="38">
        <v>8300</v>
      </c>
      <c r="C644" s="30">
        <v>3</v>
      </c>
      <c r="D644" s="30" t="s">
        <v>405</v>
      </c>
      <c r="E644" s="30" t="s">
        <v>404</v>
      </c>
      <c r="F644" s="31" t="s">
        <v>644</v>
      </c>
      <c r="G644" s="30" t="s">
        <v>28</v>
      </c>
      <c r="H644" s="30">
        <v>1</v>
      </c>
      <c r="I644" s="31" t="s">
        <v>984</v>
      </c>
      <c r="J644" s="30">
        <v>75011</v>
      </c>
      <c r="K644" s="30" t="s">
        <v>29</v>
      </c>
      <c r="L644" s="31"/>
      <c r="M644" s="31"/>
      <c r="N644" s="31"/>
      <c r="O644" s="31"/>
      <c r="P644" s="31"/>
      <c r="Q644" s="30" t="s">
        <v>68</v>
      </c>
      <c r="R644" s="30" t="s">
        <v>68</v>
      </c>
      <c r="S644" s="30" t="s">
        <v>68</v>
      </c>
      <c r="T644" s="30" t="s">
        <v>68</v>
      </c>
      <c r="U644" s="30" t="s">
        <v>68</v>
      </c>
      <c r="V644" s="30" t="s">
        <v>68</v>
      </c>
      <c r="W644" s="30" t="s">
        <v>68</v>
      </c>
      <c r="X644" s="30" t="s">
        <v>68</v>
      </c>
      <c r="Y644" s="41" t="s">
        <v>68</v>
      </c>
      <c r="Z644" s="30" t="s">
        <v>68</v>
      </c>
      <c r="AA644" s="30" t="s">
        <v>68</v>
      </c>
      <c r="AB644" s="41" t="s">
        <v>68</v>
      </c>
      <c r="AC644" s="30" t="s">
        <v>68</v>
      </c>
      <c r="AD644" s="30" t="s">
        <v>68</v>
      </c>
      <c r="AE644" s="41" t="s">
        <v>68</v>
      </c>
      <c r="AF644" s="30" t="s">
        <v>68</v>
      </c>
    </row>
    <row r="645" spans="1:32" x14ac:dyDescent="0.2">
      <c r="A645" s="37" t="s">
        <v>1258</v>
      </c>
      <c r="B645" s="38">
        <v>8301</v>
      </c>
      <c r="C645" s="30">
        <v>7</v>
      </c>
      <c r="D645" s="30" t="s">
        <v>409</v>
      </c>
      <c r="E645" s="30" t="s">
        <v>404</v>
      </c>
      <c r="F645" s="31" t="s">
        <v>645</v>
      </c>
      <c r="G645" s="30" t="s">
        <v>28</v>
      </c>
      <c r="H645" s="30">
        <v>1</v>
      </c>
      <c r="I645" s="31" t="s">
        <v>1259</v>
      </c>
      <c r="J645" s="30">
        <v>75018</v>
      </c>
      <c r="K645" s="30" t="s">
        <v>29</v>
      </c>
      <c r="L645" s="31"/>
      <c r="M645" s="31"/>
      <c r="N645" s="31"/>
      <c r="O645" s="31"/>
      <c r="P645" s="31"/>
      <c r="Q645" s="30" t="s">
        <v>1895</v>
      </c>
      <c r="R645" s="30" t="s">
        <v>81</v>
      </c>
      <c r="S645" s="30" t="s">
        <v>81</v>
      </c>
      <c r="T645" s="30" t="s">
        <v>81</v>
      </c>
      <c r="U645" s="30" t="s">
        <v>68</v>
      </c>
      <c r="V645" s="30" t="s">
        <v>68</v>
      </c>
      <c r="W645" s="30" t="s">
        <v>81</v>
      </c>
      <c r="X645" s="30" t="s">
        <v>68</v>
      </c>
      <c r="Y645" s="41" t="s">
        <v>68</v>
      </c>
      <c r="Z645" s="30" t="s">
        <v>68</v>
      </c>
      <c r="AA645" s="30" t="s">
        <v>68</v>
      </c>
      <c r="AB645" s="41" t="s">
        <v>68</v>
      </c>
      <c r="AC645" s="30" t="s">
        <v>68</v>
      </c>
      <c r="AD645" s="30" t="s">
        <v>68</v>
      </c>
      <c r="AE645" s="41" t="s">
        <v>68</v>
      </c>
      <c r="AF645" s="30" t="s">
        <v>68</v>
      </c>
    </row>
    <row r="646" spans="1:32" ht="25.5" x14ac:dyDescent="0.2">
      <c r="A646" s="37" t="s">
        <v>985</v>
      </c>
      <c r="B646" s="38">
        <v>8302</v>
      </c>
      <c r="C646" s="30">
        <v>3</v>
      </c>
      <c r="D646" s="30" t="s">
        <v>405</v>
      </c>
      <c r="E646" s="30" t="s">
        <v>404</v>
      </c>
      <c r="F646" s="31" t="s">
        <v>646</v>
      </c>
      <c r="G646" s="30" t="s">
        <v>28</v>
      </c>
      <c r="H646" s="30">
        <v>1</v>
      </c>
      <c r="I646" s="31" t="s">
        <v>646</v>
      </c>
      <c r="J646" s="30">
        <v>75010</v>
      </c>
      <c r="K646" s="30" t="s">
        <v>29</v>
      </c>
      <c r="L646" s="31"/>
      <c r="M646" s="31"/>
      <c r="N646" s="31"/>
      <c r="O646" s="31"/>
      <c r="P646" s="31"/>
      <c r="Q646" s="30" t="s">
        <v>1895</v>
      </c>
      <c r="R646" s="30" t="s">
        <v>81</v>
      </c>
      <c r="S646" s="30" t="s">
        <v>81</v>
      </c>
      <c r="T646" s="30" t="s">
        <v>81</v>
      </c>
      <c r="U646" s="30" t="s">
        <v>402</v>
      </c>
      <c r="V646" s="30" t="s">
        <v>68</v>
      </c>
      <c r="W646" s="30" t="s">
        <v>81</v>
      </c>
      <c r="X646" s="30" t="s">
        <v>402</v>
      </c>
      <c r="Y646" s="41" t="s">
        <v>68</v>
      </c>
      <c r="Z646" s="30" t="s">
        <v>68</v>
      </c>
      <c r="AA646" s="30" t="s">
        <v>68</v>
      </c>
      <c r="AB646" s="41" t="s">
        <v>1900</v>
      </c>
      <c r="AC646" s="30" t="s">
        <v>1900</v>
      </c>
      <c r="AD646" s="30" t="s">
        <v>1900</v>
      </c>
      <c r="AE646" s="41" t="s">
        <v>68</v>
      </c>
      <c r="AF646" s="30" t="s">
        <v>68</v>
      </c>
    </row>
    <row r="647" spans="1:32" x14ac:dyDescent="0.2">
      <c r="A647" s="37" t="s">
        <v>1260</v>
      </c>
      <c r="B647" s="38">
        <v>8304</v>
      </c>
      <c r="C647" s="30">
        <v>7</v>
      </c>
      <c r="D647" s="30" t="s">
        <v>409</v>
      </c>
      <c r="E647" s="30" t="s">
        <v>404</v>
      </c>
      <c r="F647" s="31" t="s">
        <v>647</v>
      </c>
      <c r="G647" s="30" t="s">
        <v>28</v>
      </c>
      <c r="H647" s="30">
        <v>1</v>
      </c>
      <c r="I647" s="31" t="s">
        <v>1261</v>
      </c>
      <c r="J647" s="30">
        <v>75018</v>
      </c>
      <c r="K647" s="30" t="s">
        <v>29</v>
      </c>
      <c r="L647" s="31"/>
      <c r="M647" s="31"/>
      <c r="N647" s="31"/>
      <c r="O647" s="31"/>
      <c r="P647" s="31"/>
      <c r="Q647" s="30" t="s">
        <v>68</v>
      </c>
      <c r="R647" s="30" t="s">
        <v>68</v>
      </c>
      <c r="S647" s="30" t="s">
        <v>68</v>
      </c>
      <c r="T647" s="30" t="s">
        <v>68</v>
      </c>
      <c r="U647" s="30" t="s">
        <v>68</v>
      </c>
      <c r="V647" s="30" t="s">
        <v>68</v>
      </c>
      <c r="W647" s="30" t="s">
        <v>68</v>
      </c>
      <c r="X647" s="30" t="s">
        <v>68</v>
      </c>
      <c r="Y647" s="41" t="s">
        <v>68</v>
      </c>
      <c r="Z647" s="30" t="s">
        <v>68</v>
      </c>
      <c r="AA647" s="30" t="s">
        <v>68</v>
      </c>
      <c r="AB647" s="41" t="s">
        <v>68</v>
      </c>
      <c r="AC647" s="30" t="s">
        <v>68</v>
      </c>
      <c r="AD647" s="30" t="s">
        <v>68</v>
      </c>
      <c r="AE647" s="41" t="s">
        <v>68</v>
      </c>
      <c r="AF647" s="30" t="s">
        <v>68</v>
      </c>
    </row>
    <row r="648" spans="1:32" x14ac:dyDescent="0.2">
      <c r="A648" s="37" t="s">
        <v>850</v>
      </c>
      <c r="B648" s="38">
        <v>8305</v>
      </c>
      <c r="C648" s="30">
        <v>2</v>
      </c>
      <c r="D648" s="30" t="s">
        <v>411</v>
      </c>
      <c r="E648" s="30" t="s">
        <v>404</v>
      </c>
      <c r="F648" s="31" t="s">
        <v>648</v>
      </c>
      <c r="G648" s="30" t="s">
        <v>28</v>
      </c>
      <c r="H648" s="30">
        <v>1</v>
      </c>
      <c r="I648" s="31" t="s">
        <v>648</v>
      </c>
      <c r="J648" s="30">
        <v>75019</v>
      </c>
      <c r="K648" s="30" t="s">
        <v>29</v>
      </c>
      <c r="L648" s="31"/>
      <c r="M648" s="31"/>
      <c r="N648" s="31"/>
      <c r="O648" s="31"/>
      <c r="P648" s="31"/>
      <c r="Q648" s="30" t="s">
        <v>1895</v>
      </c>
      <c r="R648" s="30" t="s">
        <v>81</v>
      </c>
      <c r="S648" s="30" t="s">
        <v>81</v>
      </c>
      <c r="T648" s="30" t="s">
        <v>81</v>
      </c>
      <c r="U648" s="30" t="s">
        <v>85</v>
      </c>
      <c r="V648" s="30" t="s">
        <v>68</v>
      </c>
      <c r="W648" s="30" t="s">
        <v>160</v>
      </c>
      <c r="X648" s="30" t="s">
        <v>1900</v>
      </c>
      <c r="Y648" s="41" t="s">
        <v>68</v>
      </c>
      <c r="Z648" s="30" t="s">
        <v>68</v>
      </c>
      <c r="AA648" s="30" t="s">
        <v>68</v>
      </c>
      <c r="AB648" s="41" t="s">
        <v>68</v>
      </c>
      <c r="AC648" s="30" t="s">
        <v>68</v>
      </c>
      <c r="AD648" s="30" t="s">
        <v>68</v>
      </c>
      <c r="AE648" s="41" t="s">
        <v>68</v>
      </c>
      <c r="AF648" s="30" t="s">
        <v>68</v>
      </c>
    </row>
    <row r="649" spans="1:32" x14ac:dyDescent="0.2">
      <c r="A649" s="37" t="s">
        <v>851</v>
      </c>
      <c r="B649" s="38">
        <v>8307</v>
      </c>
      <c r="C649" s="30">
        <v>2</v>
      </c>
      <c r="D649" s="30" t="s">
        <v>411</v>
      </c>
      <c r="E649" s="30" t="s">
        <v>404</v>
      </c>
      <c r="F649" s="31" t="s">
        <v>649</v>
      </c>
      <c r="G649" s="30" t="s">
        <v>28</v>
      </c>
      <c r="H649" s="30">
        <v>1</v>
      </c>
      <c r="I649" s="31" t="s">
        <v>852</v>
      </c>
      <c r="J649" s="30">
        <v>75019</v>
      </c>
      <c r="K649" s="30" t="s">
        <v>29</v>
      </c>
      <c r="L649" s="31"/>
      <c r="M649" s="31"/>
      <c r="N649" s="31"/>
      <c r="O649" s="31"/>
      <c r="P649" s="31"/>
      <c r="Q649" s="30" t="s">
        <v>68</v>
      </c>
      <c r="R649" s="30" t="s">
        <v>68</v>
      </c>
      <c r="S649" s="30" t="s">
        <v>68</v>
      </c>
      <c r="T649" s="30" t="s">
        <v>68</v>
      </c>
      <c r="U649" s="30" t="s">
        <v>68</v>
      </c>
      <c r="V649" s="30" t="s">
        <v>68</v>
      </c>
      <c r="W649" s="30" t="s">
        <v>68</v>
      </c>
      <c r="X649" s="30" t="s">
        <v>68</v>
      </c>
      <c r="Y649" s="41" t="s">
        <v>68</v>
      </c>
      <c r="Z649" s="30" t="s">
        <v>68</v>
      </c>
      <c r="AA649" s="30" t="s">
        <v>68</v>
      </c>
      <c r="AB649" s="41" t="s">
        <v>68</v>
      </c>
      <c r="AC649" s="30" t="s">
        <v>68</v>
      </c>
      <c r="AD649" s="30" t="s">
        <v>68</v>
      </c>
      <c r="AE649" s="41" t="s">
        <v>68</v>
      </c>
      <c r="AF649" s="30" t="s">
        <v>68</v>
      </c>
    </row>
    <row r="650" spans="1:32" x14ac:dyDescent="0.2">
      <c r="A650" s="37" t="s">
        <v>1262</v>
      </c>
      <c r="B650" s="38">
        <v>8308</v>
      </c>
      <c r="C650" s="30">
        <v>7</v>
      </c>
      <c r="D650" s="30" t="s">
        <v>409</v>
      </c>
      <c r="E650" s="30" t="s">
        <v>404</v>
      </c>
      <c r="F650" s="31" t="s">
        <v>650</v>
      </c>
      <c r="G650" s="30" t="s">
        <v>28</v>
      </c>
      <c r="H650" s="30">
        <v>1</v>
      </c>
      <c r="I650" s="31" t="s">
        <v>650</v>
      </c>
      <c r="J650" s="30">
        <v>75018</v>
      </c>
      <c r="K650" s="30" t="s">
        <v>29</v>
      </c>
      <c r="L650" s="31"/>
      <c r="M650" s="31"/>
      <c r="N650" s="31"/>
      <c r="O650" s="31"/>
      <c r="P650" s="31"/>
      <c r="Q650" s="30" t="s">
        <v>68</v>
      </c>
      <c r="R650" s="30" t="s">
        <v>68</v>
      </c>
      <c r="S650" s="30" t="s">
        <v>68</v>
      </c>
      <c r="T650" s="30" t="s">
        <v>68</v>
      </c>
      <c r="U650" s="30" t="s">
        <v>68</v>
      </c>
      <c r="V650" s="30" t="s">
        <v>68</v>
      </c>
      <c r="W650" s="30" t="s">
        <v>68</v>
      </c>
      <c r="X650" s="30" t="s">
        <v>68</v>
      </c>
      <c r="Y650" s="41" t="s">
        <v>68</v>
      </c>
      <c r="Z650" s="30" t="s">
        <v>68</v>
      </c>
      <c r="AA650" s="30" t="s">
        <v>68</v>
      </c>
      <c r="AB650" s="41" t="s">
        <v>68</v>
      </c>
      <c r="AC650" s="30" t="s">
        <v>68</v>
      </c>
      <c r="AD650" s="30" t="s">
        <v>68</v>
      </c>
      <c r="AE650" s="41" t="s">
        <v>68</v>
      </c>
      <c r="AF650" s="30" t="s">
        <v>68</v>
      </c>
    </row>
    <row r="651" spans="1:32" x14ac:dyDescent="0.2">
      <c r="A651" s="37" t="s">
        <v>1398</v>
      </c>
      <c r="B651" s="38">
        <v>8310</v>
      </c>
      <c r="C651" s="30">
        <v>8</v>
      </c>
      <c r="D651" s="30" t="s">
        <v>403</v>
      </c>
      <c r="E651" s="30" t="s">
        <v>404</v>
      </c>
      <c r="F651" s="31" t="s">
        <v>651</v>
      </c>
      <c r="G651" s="30" t="s">
        <v>28</v>
      </c>
      <c r="H651" s="30">
        <v>1</v>
      </c>
      <c r="I651" s="31" t="s">
        <v>1399</v>
      </c>
      <c r="J651" s="30">
        <v>75020</v>
      </c>
      <c r="K651" s="30" t="s">
        <v>29</v>
      </c>
      <c r="L651" s="31"/>
      <c r="M651" s="31"/>
      <c r="N651" s="31"/>
      <c r="O651" s="31"/>
      <c r="P651" s="31"/>
      <c r="Q651" s="30" t="s">
        <v>68</v>
      </c>
      <c r="R651" s="30" t="s">
        <v>68</v>
      </c>
      <c r="S651" s="30" t="s">
        <v>68</v>
      </c>
      <c r="T651" s="30" t="s">
        <v>68</v>
      </c>
      <c r="U651" s="30" t="s">
        <v>68</v>
      </c>
      <c r="V651" s="30" t="s">
        <v>68</v>
      </c>
      <c r="W651" s="30" t="s">
        <v>68</v>
      </c>
      <c r="X651" s="30" t="s">
        <v>68</v>
      </c>
      <c r="Y651" s="41" t="s">
        <v>68</v>
      </c>
      <c r="Z651" s="30" t="s">
        <v>68</v>
      </c>
      <c r="AA651" s="30" t="s">
        <v>68</v>
      </c>
      <c r="AB651" s="41" t="s">
        <v>68</v>
      </c>
      <c r="AC651" s="30" t="s">
        <v>68</v>
      </c>
      <c r="AD651" s="30" t="s">
        <v>68</v>
      </c>
      <c r="AE651" s="41" t="s">
        <v>68</v>
      </c>
      <c r="AF651" s="30" t="s">
        <v>68</v>
      </c>
    </row>
    <row r="652" spans="1:32" x14ac:dyDescent="0.2">
      <c r="A652" s="37" t="s">
        <v>1400</v>
      </c>
      <c r="B652" s="38">
        <v>8310</v>
      </c>
      <c r="C652" s="30">
        <v>8</v>
      </c>
      <c r="D652" s="30" t="s">
        <v>403</v>
      </c>
      <c r="E652" s="30" t="s">
        <v>404</v>
      </c>
      <c r="F652" s="31" t="s">
        <v>651</v>
      </c>
      <c r="G652" s="30" t="s">
        <v>28</v>
      </c>
      <c r="H652" s="30">
        <v>2</v>
      </c>
      <c r="I652" s="31" t="s">
        <v>1401</v>
      </c>
      <c r="J652" s="30">
        <v>75020</v>
      </c>
      <c r="K652" s="30" t="s">
        <v>29</v>
      </c>
      <c r="L652" s="31"/>
      <c r="M652" s="31"/>
      <c r="N652" s="31"/>
      <c r="O652" s="31"/>
      <c r="P652" s="31"/>
      <c r="Q652" s="30" t="s">
        <v>68</v>
      </c>
      <c r="R652" s="30" t="s">
        <v>68</v>
      </c>
      <c r="S652" s="30" t="s">
        <v>68</v>
      </c>
      <c r="T652" s="30" t="s">
        <v>68</v>
      </c>
      <c r="U652" s="30" t="s">
        <v>68</v>
      </c>
      <c r="V652" s="30" t="s">
        <v>68</v>
      </c>
      <c r="W652" s="30" t="s">
        <v>68</v>
      </c>
      <c r="X652" s="30" t="s">
        <v>68</v>
      </c>
      <c r="Y652" s="41" t="s">
        <v>68</v>
      </c>
      <c r="Z652" s="30" t="s">
        <v>68</v>
      </c>
      <c r="AA652" s="30" t="s">
        <v>68</v>
      </c>
      <c r="AB652" s="41" t="s">
        <v>68</v>
      </c>
      <c r="AC652" s="30" t="s">
        <v>68</v>
      </c>
      <c r="AD652" s="30" t="s">
        <v>68</v>
      </c>
      <c r="AE652" s="41" t="s">
        <v>68</v>
      </c>
      <c r="AF652" s="30" t="s">
        <v>68</v>
      </c>
    </row>
    <row r="653" spans="1:32" x14ac:dyDescent="0.2">
      <c r="A653" s="37" t="s">
        <v>853</v>
      </c>
      <c r="B653" s="38">
        <v>8311</v>
      </c>
      <c r="C653" s="30">
        <v>2</v>
      </c>
      <c r="D653" s="30" t="s">
        <v>411</v>
      </c>
      <c r="E653" s="30" t="s">
        <v>404</v>
      </c>
      <c r="F653" s="31" t="s">
        <v>652</v>
      </c>
      <c r="G653" s="30" t="s">
        <v>28</v>
      </c>
      <c r="H653" s="30">
        <v>1</v>
      </c>
      <c r="I653" s="31" t="s">
        <v>854</v>
      </c>
      <c r="J653" s="30">
        <v>75019</v>
      </c>
      <c r="K653" s="30" t="s">
        <v>29</v>
      </c>
      <c r="L653" s="31"/>
      <c r="M653" s="31"/>
      <c r="N653" s="31"/>
      <c r="O653" s="31"/>
      <c r="P653" s="31"/>
      <c r="Q653" s="30" t="s">
        <v>1895</v>
      </c>
      <c r="R653" s="30" t="s">
        <v>81</v>
      </c>
      <c r="S653" s="30" t="s">
        <v>81</v>
      </c>
      <c r="T653" s="30" t="s">
        <v>81</v>
      </c>
      <c r="U653" s="30" t="s">
        <v>85</v>
      </c>
      <c r="V653" s="30" t="s">
        <v>68</v>
      </c>
      <c r="W653" s="30" t="s">
        <v>160</v>
      </c>
      <c r="X653" s="30" t="s">
        <v>402</v>
      </c>
      <c r="Y653" s="41" t="s">
        <v>68</v>
      </c>
      <c r="Z653" s="30" t="s">
        <v>68</v>
      </c>
      <c r="AA653" s="30" t="s">
        <v>68</v>
      </c>
      <c r="AB653" s="41" t="s">
        <v>68</v>
      </c>
      <c r="AC653" s="30" t="s">
        <v>68</v>
      </c>
      <c r="AD653" s="30" t="s">
        <v>68</v>
      </c>
      <c r="AE653" s="41" t="s">
        <v>68</v>
      </c>
      <c r="AF653" s="30" t="s">
        <v>68</v>
      </c>
    </row>
    <row r="654" spans="1:32" x14ac:dyDescent="0.2">
      <c r="A654" s="37" t="s">
        <v>855</v>
      </c>
      <c r="B654" s="38">
        <v>8311</v>
      </c>
      <c r="C654" s="30">
        <v>2</v>
      </c>
      <c r="D654" s="30" t="s">
        <v>411</v>
      </c>
      <c r="E654" s="30" t="s">
        <v>404</v>
      </c>
      <c r="F654" s="31" t="s">
        <v>652</v>
      </c>
      <c r="G654" s="30" t="s">
        <v>28</v>
      </c>
      <c r="H654" s="30">
        <v>2</v>
      </c>
      <c r="I654" s="31" t="s">
        <v>854</v>
      </c>
      <c r="J654" s="30">
        <v>75019</v>
      </c>
      <c r="K654" s="30" t="s">
        <v>29</v>
      </c>
      <c r="L654" s="31"/>
      <c r="M654" s="31"/>
      <c r="N654" s="31"/>
      <c r="O654" s="31"/>
      <c r="P654" s="31"/>
      <c r="Q654" s="30" t="s">
        <v>1895</v>
      </c>
      <c r="R654" s="30" t="s">
        <v>81</v>
      </c>
      <c r="S654" s="30" t="s">
        <v>81</v>
      </c>
      <c r="T654" s="30" t="s">
        <v>81</v>
      </c>
      <c r="U654" s="30" t="s">
        <v>85</v>
      </c>
      <c r="V654" s="30" t="s">
        <v>68</v>
      </c>
      <c r="W654" s="30" t="s">
        <v>160</v>
      </c>
      <c r="X654" s="30" t="s">
        <v>402</v>
      </c>
      <c r="Y654" s="41" t="s">
        <v>68</v>
      </c>
      <c r="Z654" s="30" t="s">
        <v>68</v>
      </c>
      <c r="AA654" s="30" t="s">
        <v>68</v>
      </c>
      <c r="AB654" s="41" t="s">
        <v>68</v>
      </c>
      <c r="AC654" s="30" t="s">
        <v>68</v>
      </c>
      <c r="AD654" s="30" t="s">
        <v>68</v>
      </c>
      <c r="AE654" s="41" t="s">
        <v>68</v>
      </c>
      <c r="AF654" s="30" t="s">
        <v>68</v>
      </c>
    </row>
    <row r="655" spans="1:32" x14ac:dyDescent="0.2">
      <c r="A655" s="37" t="s">
        <v>856</v>
      </c>
      <c r="B655" s="38">
        <v>8312</v>
      </c>
      <c r="C655" s="30">
        <v>2</v>
      </c>
      <c r="D655" s="30" t="s">
        <v>411</v>
      </c>
      <c r="E655" s="30" t="s">
        <v>404</v>
      </c>
      <c r="F655" s="31" t="s">
        <v>653</v>
      </c>
      <c r="G655" s="30" t="s">
        <v>28</v>
      </c>
      <c r="H655" s="30">
        <v>1</v>
      </c>
      <c r="I655" s="31" t="s">
        <v>653</v>
      </c>
      <c r="J655" s="30">
        <v>75019</v>
      </c>
      <c r="K655" s="30" t="s">
        <v>29</v>
      </c>
      <c r="L655" s="31"/>
      <c r="M655" s="31"/>
      <c r="N655" s="31"/>
      <c r="O655" s="31"/>
      <c r="P655" s="31"/>
      <c r="Q655" s="30" t="s">
        <v>1895</v>
      </c>
      <c r="R655" s="30" t="s">
        <v>81</v>
      </c>
      <c r="S655" s="30" t="s">
        <v>81</v>
      </c>
      <c r="T655" s="30" t="s">
        <v>81</v>
      </c>
      <c r="U655" s="30" t="s">
        <v>85</v>
      </c>
      <c r="V655" s="30" t="s">
        <v>68</v>
      </c>
      <c r="W655" s="30" t="s">
        <v>160</v>
      </c>
      <c r="X655" s="30" t="s">
        <v>402</v>
      </c>
      <c r="Y655" s="41" t="s">
        <v>68</v>
      </c>
      <c r="Z655" s="30" t="s">
        <v>68</v>
      </c>
      <c r="AA655" s="30" t="s">
        <v>68</v>
      </c>
      <c r="AB655" s="41" t="s">
        <v>68</v>
      </c>
      <c r="AC655" s="30" t="s">
        <v>68</v>
      </c>
      <c r="AD655" s="30" t="s">
        <v>68</v>
      </c>
      <c r="AE655" s="41" t="s">
        <v>68</v>
      </c>
      <c r="AF655" s="30" t="s">
        <v>68</v>
      </c>
    </row>
    <row r="656" spans="1:32" x14ac:dyDescent="0.2">
      <c r="A656" s="37" t="s">
        <v>857</v>
      </c>
      <c r="B656" s="38">
        <v>8314</v>
      </c>
      <c r="C656" s="30">
        <v>2</v>
      </c>
      <c r="D656" s="30" t="s">
        <v>411</v>
      </c>
      <c r="E656" s="30" t="s">
        <v>404</v>
      </c>
      <c r="F656" s="31" t="s">
        <v>654</v>
      </c>
      <c r="G656" s="30" t="s">
        <v>28</v>
      </c>
      <c r="H656" s="30">
        <v>1</v>
      </c>
      <c r="I656" s="31" t="s">
        <v>654</v>
      </c>
      <c r="J656" s="30">
        <v>75019</v>
      </c>
      <c r="K656" s="30" t="s">
        <v>29</v>
      </c>
      <c r="L656" s="31"/>
      <c r="M656" s="31"/>
      <c r="N656" s="31"/>
      <c r="O656" s="31"/>
      <c r="P656" s="31"/>
      <c r="Q656" s="30" t="s">
        <v>68</v>
      </c>
      <c r="R656" s="30" t="s">
        <v>68</v>
      </c>
      <c r="S656" s="30" t="s">
        <v>68</v>
      </c>
      <c r="T656" s="30" t="s">
        <v>68</v>
      </c>
      <c r="U656" s="30" t="s">
        <v>68</v>
      </c>
      <c r="V656" s="30" t="s">
        <v>68</v>
      </c>
      <c r="W656" s="30" t="s">
        <v>68</v>
      </c>
      <c r="X656" s="30" t="s">
        <v>68</v>
      </c>
      <c r="Y656" s="41" t="s">
        <v>68</v>
      </c>
      <c r="Z656" s="30" t="s">
        <v>68</v>
      </c>
      <c r="AA656" s="30" t="s">
        <v>68</v>
      </c>
      <c r="AB656" s="41" t="s">
        <v>68</v>
      </c>
      <c r="AC656" s="30" t="s">
        <v>68</v>
      </c>
      <c r="AD656" s="30" t="s">
        <v>68</v>
      </c>
      <c r="AE656" s="41" t="s">
        <v>68</v>
      </c>
      <c r="AF656" s="30" t="s">
        <v>68</v>
      </c>
    </row>
    <row r="657" spans="1:32" x14ac:dyDescent="0.2">
      <c r="A657" s="37" t="s">
        <v>1263</v>
      </c>
      <c r="B657" s="38">
        <v>8317</v>
      </c>
      <c r="C657" s="30">
        <v>7</v>
      </c>
      <c r="D657" s="30" t="s">
        <v>409</v>
      </c>
      <c r="E657" s="30" t="s">
        <v>404</v>
      </c>
      <c r="F657" s="31" t="s">
        <v>655</v>
      </c>
      <c r="G657" s="30" t="s">
        <v>28</v>
      </c>
      <c r="H657" s="30">
        <v>1</v>
      </c>
      <c r="I657" s="31" t="s">
        <v>1264</v>
      </c>
      <c r="J657" s="30">
        <v>75018</v>
      </c>
      <c r="K657" s="30" t="s">
        <v>29</v>
      </c>
      <c r="L657" s="31"/>
      <c r="M657" s="31"/>
      <c r="N657" s="31"/>
      <c r="O657" s="31"/>
      <c r="P657" s="31"/>
      <c r="Q657" s="30" t="s">
        <v>354</v>
      </c>
      <c r="R657" s="30" t="s">
        <v>81</v>
      </c>
      <c r="S657" s="30" t="s">
        <v>81</v>
      </c>
      <c r="T657" s="30" t="s">
        <v>81</v>
      </c>
      <c r="U657" s="30" t="s">
        <v>354</v>
      </c>
      <c r="V657" s="30" t="s">
        <v>81</v>
      </c>
      <c r="W657" s="30" t="s">
        <v>81</v>
      </c>
      <c r="X657" s="30" t="s">
        <v>402</v>
      </c>
      <c r="Y657" s="41" t="s">
        <v>68</v>
      </c>
      <c r="Z657" s="30" t="s">
        <v>68</v>
      </c>
      <c r="AA657" s="30" t="s">
        <v>68</v>
      </c>
      <c r="AB657" s="41" t="s">
        <v>68</v>
      </c>
      <c r="AC657" s="30" t="s">
        <v>68</v>
      </c>
      <c r="AD657" s="30" t="s">
        <v>68</v>
      </c>
      <c r="AE657" s="41" t="s">
        <v>68</v>
      </c>
      <c r="AF657" s="30" t="s">
        <v>1886</v>
      </c>
    </row>
    <row r="658" spans="1:32" x14ac:dyDescent="0.2">
      <c r="A658" s="37" t="s">
        <v>747</v>
      </c>
      <c r="B658" s="38">
        <v>8338</v>
      </c>
      <c r="C658" s="30">
        <v>1</v>
      </c>
      <c r="D658" s="30" t="s">
        <v>406</v>
      </c>
      <c r="E658" s="30" t="s">
        <v>407</v>
      </c>
      <c r="F658" s="31" t="s">
        <v>656</v>
      </c>
      <c r="G658" s="30" t="s">
        <v>28</v>
      </c>
      <c r="H658" s="30">
        <v>1</v>
      </c>
      <c r="I658" s="31" t="s">
        <v>656</v>
      </c>
      <c r="J658" s="30">
        <v>75002</v>
      </c>
      <c r="K658" s="30" t="s">
        <v>29</v>
      </c>
      <c r="L658" s="31"/>
      <c r="M658" s="31"/>
      <c r="N658" s="31"/>
      <c r="O658" s="31"/>
      <c r="P658" s="31"/>
      <c r="Q658" s="30" t="s">
        <v>68</v>
      </c>
      <c r="R658" s="30" t="s">
        <v>68</v>
      </c>
      <c r="S658" s="30" t="s">
        <v>68</v>
      </c>
      <c r="T658" s="30" t="s">
        <v>68</v>
      </c>
      <c r="U658" s="30" t="s">
        <v>68</v>
      </c>
      <c r="V658" s="30" t="s">
        <v>68</v>
      </c>
      <c r="W658" s="30" t="s">
        <v>68</v>
      </c>
      <c r="X658" s="30" t="s">
        <v>68</v>
      </c>
      <c r="Y658" s="41" t="s">
        <v>68</v>
      </c>
      <c r="Z658" s="30" t="s">
        <v>68</v>
      </c>
      <c r="AA658" s="30" t="s">
        <v>68</v>
      </c>
      <c r="AB658" s="41" t="s">
        <v>68</v>
      </c>
      <c r="AC658" s="30" t="s">
        <v>68</v>
      </c>
      <c r="AD658" s="30" t="s">
        <v>68</v>
      </c>
      <c r="AE658" s="41" t="s">
        <v>68</v>
      </c>
      <c r="AF658" s="30" t="s">
        <v>68</v>
      </c>
    </row>
    <row r="659" spans="1:32" x14ac:dyDescent="0.2">
      <c r="A659" s="37" t="s">
        <v>748</v>
      </c>
      <c r="B659" s="38">
        <v>8340</v>
      </c>
      <c r="C659" s="30">
        <v>1</v>
      </c>
      <c r="D659" s="30" t="s">
        <v>406</v>
      </c>
      <c r="E659" s="30" t="s">
        <v>407</v>
      </c>
      <c r="F659" s="31" t="s">
        <v>657</v>
      </c>
      <c r="G659" s="30" t="s">
        <v>28</v>
      </c>
      <c r="H659" s="30">
        <v>1</v>
      </c>
      <c r="I659" s="31" t="s">
        <v>749</v>
      </c>
      <c r="J659" s="30">
        <v>75003</v>
      </c>
      <c r="K659" s="30" t="s">
        <v>29</v>
      </c>
      <c r="L659" s="31"/>
      <c r="M659" s="31"/>
      <c r="N659" s="31"/>
      <c r="O659" s="31"/>
      <c r="P659" s="31"/>
      <c r="Q659" s="30" t="s">
        <v>68</v>
      </c>
      <c r="R659" s="30" t="s">
        <v>68</v>
      </c>
      <c r="S659" s="30" t="s">
        <v>68</v>
      </c>
      <c r="T659" s="30" t="s">
        <v>68</v>
      </c>
      <c r="U659" s="30" t="s">
        <v>68</v>
      </c>
      <c r="V659" s="30" t="s">
        <v>68</v>
      </c>
      <c r="W659" s="30" t="s">
        <v>68</v>
      </c>
      <c r="X659" s="30" t="s">
        <v>68</v>
      </c>
      <c r="Y659" s="41" t="s">
        <v>68</v>
      </c>
      <c r="Z659" s="30" t="s">
        <v>68</v>
      </c>
      <c r="AA659" s="30" t="s">
        <v>68</v>
      </c>
      <c r="AB659" s="41" t="s">
        <v>68</v>
      </c>
      <c r="AC659" s="30" t="s">
        <v>68</v>
      </c>
      <c r="AD659" s="30" t="s">
        <v>68</v>
      </c>
      <c r="AE659" s="41" t="s">
        <v>68</v>
      </c>
      <c r="AF659" s="30" t="s">
        <v>68</v>
      </c>
    </row>
    <row r="660" spans="1:32" x14ac:dyDescent="0.2">
      <c r="A660" s="37" t="s">
        <v>750</v>
      </c>
      <c r="B660" s="38">
        <v>8340</v>
      </c>
      <c r="C660" s="30">
        <v>1</v>
      </c>
      <c r="D660" s="30" t="s">
        <v>406</v>
      </c>
      <c r="E660" s="30" t="s">
        <v>407</v>
      </c>
      <c r="F660" s="31" t="s">
        <v>657</v>
      </c>
      <c r="G660" s="30" t="s">
        <v>28</v>
      </c>
      <c r="H660" s="30">
        <v>2</v>
      </c>
      <c r="I660" s="31" t="s">
        <v>749</v>
      </c>
      <c r="J660" s="30">
        <v>75003</v>
      </c>
      <c r="K660" s="30" t="s">
        <v>29</v>
      </c>
      <c r="L660" s="31"/>
      <c r="M660" s="31"/>
      <c r="N660" s="31"/>
      <c r="O660" s="31"/>
      <c r="P660" s="31"/>
      <c r="Q660" s="30" t="s">
        <v>68</v>
      </c>
      <c r="R660" s="30" t="s">
        <v>68</v>
      </c>
      <c r="S660" s="30" t="s">
        <v>68</v>
      </c>
      <c r="T660" s="30" t="s">
        <v>68</v>
      </c>
      <c r="U660" s="30" t="s">
        <v>68</v>
      </c>
      <c r="V660" s="30" t="s">
        <v>68</v>
      </c>
      <c r="W660" s="30" t="s">
        <v>68</v>
      </c>
      <c r="X660" s="30" t="s">
        <v>68</v>
      </c>
      <c r="Y660" s="41" t="s">
        <v>68</v>
      </c>
      <c r="Z660" s="30" t="s">
        <v>68</v>
      </c>
      <c r="AA660" s="30" t="s">
        <v>68</v>
      </c>
      <c r="AB660" s="41" t="s">
        <v>68</v>
      </c>
      <c r="AC660" s="30" t="s">
        <v>68</v>
      </c>
      <c r="AD660" s="30" t="s">
        <v>68</v>
      </c>
      <c r="AE660" s="41" t="s">
        <v>68</v>
      </c>
      <c r="AF660" s="30" t="s">
        <v>68</v>
      </c>
    </row>
    <row r="661" spans="1:32" x14ac:dyDescent="0.2">
      <c r="A661" s="37" t="s">
        <v>1265</v>
      </c>
      <c r="B661" s="38">
        <v>8343</v>
      </c>
      <c r="C661" s="30">
        <v>7</v>
      </c>
      <c r="D661" s="30" t="s">
        <v>409</v>
      </c>
      <c r="E661" s="30" t="s">
        <v>404</v>
      </c>
      <c r="F661" s="31" t="s">
        <v>658</v>
      </c>
      <c r="G661" s="30" t="s">
        <v>28</v>
      </c>
      <c r="H661" s="30">
        <v>1</v>
      </c>
      <c r="I661" s="31" t="s">
        <v>1266</v>
      </c>
      <c r="J661" s="30">
        <v>75018</v>
      </c>
      <c r="K661" s="30" t="s">
        <v>29</v>
      </c>
      <c r="L661" s="31"/>
      <c r="M661" s="31"/>
      <c r="N661" s="31"/>
      <c r="O661" s="31"/>
      <c r="P661" s="31"/>
      <c r="Q661" s="30" t="s">
        <v>68</v>
      </c>
      <c r="R661" s="30" t="s">
        <v>68</v>
      </c>
      <c r="S661" s="30" t="s">
        <v>68</v>
      </c>
      <c r="T661" s="30" t="s">
        <v>68</v>
      </c>
      <c r="U661" s="30" t="s">
        <v>68</v>
      </c>
      <c r="V661" s="30" t="s">
        <v>68</v>
      </c>
      <c r="W661" s="30" t="s">
        <v>68</v>
      </c>
      <c r="X661" s="30" t="s">
        <v>68</v>
      </c>
      <c r="Y661" s="41" t="s">
        <v>68</v>
      </c>
      <c r="Z661" s="30" t="s">
        <v>68</v>
      </c>
      <c r="AA661" s="30" t="s">
        <v>68</v>
      </c>
      <c r="AB661" s="41" t="s">
        <v>68</v>
      </c>
      <c r="AC661" s="30" t="s">
        <v>68</v>
      </c>
      <c r="AD661" s="30" t="s">
        <v>68</v>
      </c>
      <c r="AE661" s="41" t="s">
        <v>68</v>
      </c>
      <c r="AF661" s="30" t="s">
        <v>68</v>
      </c>
    </row>
    <row r="662" spans="1:32" x14ac:dyDescent="0.2">
      <c r="A662" s="37" t="s">
        <v>1267</v>
      </c>
      <c r="B662" s="38">
        <v>8346</v>
      </c>
      <c r="C662" s="30">
        <v>7</v>
      </c>
      <c r="D662" s="30" t="s">
        <v>409</v>
      </c>
      <c r="E662" s="30" t="s">
        <v>404</v>
      </c>
      <c r="F662" s="31" t="s">
        <v>659</v>
      </c>
      <c r="G662" s="30" t="s">
        <v>28</v>
      </c>
      <c r="H662" s="30">
        <v>1</v>
      </c>
      <c r="I662" s="31" t="s">
        <v>1268</v>
      </c>
      <c r="J662" s="30">
        <v>75018</v>
      </c>
      <c r="K662" s="30" t="s">
        <v>29</v>
      </c>
      <c r="L662" s="31"/>
      <c r="M662" s="31"/>
      <c r="N662" s="31"/>
      <c r="O662" s="31"/>
      <c r="P662" s="31"/>
      <c r="Q662" s="30" t="s">
        <v>68</v>
      </c>
      <c r="R662" s="30" t="s">
        <v>68</v>
      </c>
      <c r="S662" s="30" t="s">
        <v>68</v>
      </c>
      <c r="T662" s="30" t="s">
        <v>68</v>
      </c>
      <c r="U662" s="30" t="s">
        <v>68</v>
      </c>
      <c r="V662" s="30" t="s">
        <v>68</v>
      </c>
      <c r="W662" s="30" t="s">
        <v>68</v>
      </c>
      <c r="X662" s="30" t="s">
        <v>68</v>
      </c>
      <c r="Y662" s="41" t="s">
        <v>68</v>
      </c>
      <c r="Z662" s="30" t="s">
        <v>68</v>
      </c>
      <c r="AA662" s="30" t="s">
        <v>68</v>
      </c>
      <c r="AB662" s="41" t="s">
        <v>68</v>
      </c>
      <c r="AC662" s="30" t="s">
        <v>68</v>
      </c>
      <c r="AD662" s="30" t="s">
        <v>68</v>
      </c>
      <c r="AE662" s="41" t="s">
        <v>68</v>
      </c>
      <c r="AF662" s="30" t="s">
        <v>68</v>
      </c>
    </row>
    <row r="663" spans="1:32" x14ac:dyDescent="0.2">
      <c r="A663" s="37" t="s">
        <v>986</v>
      </c>
      <c r="B663" s="38">
        <v>8349</v>
      </c>
      <c r="C663" s="30">
        <v>3</v>
      </c>
      <c r="D663" s="30" t="s">
        <v>405</v>
      </c>
      <c r="E663" s="30" t="s">
        <v>404</v>
      </c>
      <c r="F663" s="31" t="s">
        <v>660</v>
      </c>
      <c r="G663" s="30" t="s">
        <v>28</v>
      </c>
      <c r="H663" s="30">
        <v>1</v>
      </c>
      <c r="I663" s="31" t="s">
        <v>987</v>
      </c>
      <c r="J663" s="30">
        <v>75010</v>
      </c>
      <c r="K663" s="30" t="s">
        <v>29</v>
      </c>
      <c r="L663" s="31"/>
      <c r="M663" s="31"/>
      <c r="N663" s="31"/>
      <c r="O663" s="31"/>
      <c r="P663" s="31"/>
      <c r="Q663" s="30" t="s">
        <v>68</v>
      </c>
      <c r="R663" s="30" t="s">
        <v>68</v>
      </c>
      <c r="S663" s="30" t="s">
        <v>68</v>
      </c>
      <c r="T663" s="30" t="s">
        <v>68</v>
      </c>
      <c r="U663" s="30" t="s">
        <v>68</v>
      </c>
      <c r="V663" s="30" t="s">
        <v>68</v>
      </c>
      <c r="W663" s="30" t="s">
        <v>68</v>
      </c>
      <c r="X663" s="30" t="s">
        <v>68</v>
      </c>
      <c r="Y663" s="41" t="s">
        <v>68</v>
      </c>
      <c r="Z663" s="30" t="s">
        <v>68</v>
      </c>
      <c r="AA663" s="30" t="s">
        <v>68</v>
      </c>
      <c r="AB663" s="41" t="s">
        <v>68</v>
      </c>
      <c r="AC663" s="30" t="s">
        <v>68</v>
      </c>
      <c r="AD663" s="30" t="s">
        <v>68</v>
      </c>
      <c r="AE663" s="41" t="s">
        <v>68</v>
      </c>
      <c r="AF663" s="30" t="s">
        <v>68</v>
      </c>
    </row>
    <row r="664" spans="1:32" x14ac:dyDescent="0.2">
      <c r="A664" s="37" t="s">
        <v>988</v>
      </c>
      <c r="B664" s="38">
        <v>8350</v>
      </c>
      <c r="C664" s="30">
        <v>3</v>
      </c>
      <c r="D664" s="30" t="s">
        <v>405</v>
      </c>
      <c r="E664" s="30" t="s">
        <v>404</v>
      </c>
      <c r="F664" s="31" t="s">
        <v>661</v>
      </c>
      <c r="G664" s="30" t="s">
        <v>28</v>
      </c>
      <c r="H664" s="30">
        <v>1</v>
      </c>
      <c r="I664" s="31" t="s">
        <v>989</v>
      </c>
      <c r="J664" s="30">
        <v>75010</v>
      </c>
      <c r="K664" s="30" t="s">
        <v>29</v>
      </c>
      <c r="L664" s="31"/>
      <c r="M664" s="31"/>
      <c r="N664" s="31"/>
      <c r="O664" s="31"/>
      <c r="P664" s="31"/>
      <c r="Q664" s="30" t="s">
        <v>68</v>
      </c>
      <c r="R664" s="30" t="s">
        <v>68</v>
      </c>
      <c r="S664" s="30" t="s">
        <v>68</v>
      </c>
      <c r="T664" s="30" t="s">
        <v>68</v>
      </c>
      <c r="U664" s="30" t="s">
        <v>68</v>
      </c>
      <c r="V664" s="30" t="s">
        <v>68</v>
      </c>
      <c r="W664" s="30" t="s">
        <v>68</v>
      </c>
      <c r="X664" s="30" t="s">
        <v>68</v>
      </c>
      <c r="Y664" s="41" t="s">
        <v>68</v>
      </c>
      <c r="Z664" s="30" t="s">
        <v>68</v>
      </c>
      <c r="AA664" s="30" t="s">
        <v>68</v>
      </c>
      <c r="AB664" s="41" t="s">
        <v>68</v>
      </c>
      <c r="AC664" s="30" t="s">
        <v>68</v>
      </c>
      <c r="AD664" s="30" t="s">
        <v>68</v>
      </c>
      <c r="AE664" s="41" t="s">
        <v>68</v>
      </c>
      <c r="AF664" s="30" t="s">
        <v>68</v>
      </c>
    </row>
    <row r="665" spans="1:32" x14ac:dyDescent="0.2">
      <c r="A665" s="37" t="s">
        <v>1269</v>
      </c>
      <c r="B665" s="38">
        <v>8356</v>
      </c>
      <c r="C665" s="30">
        <v>7</v>
      </c>
      <c r="D665" s="30" t="s">
        <v>409</v>
      </c>
      <c r="E665" s="30" t="s">
        <v>404</v>
      </c>
      <c r="F665" s="31" t="s">
        <v>662</v>
      </c>
      <c r="G665" s="30" t="s">
        <v>28</v>
      </c>
      <c r="H665" s="30">
        <v>1</v>
      </c>
      <c r="I665" s="31" t="s">
        <v>1270</v>
      </c>
      <c r="J665" s="30">
        <v>75018</v>
      </c>
      <c r="K665" s="30" t="s">
        <v>29</v>
      </c>
      <c r="L665" s="31"/>
      <c r="M665" s="31"/>
      <c r="N665" s="31"/>
      <c r="O665" s="31"/>
      <c r="P665" s="31"/>
      <c r="Q665" s="30" t="s">
        <v>354</v>
      </c>
      <c r="R665" s="30" t="s">
        <v>81</v>
      </c>
      <c r="S665" s="30" t="s">
        <v>81</v>
      </c>
      <c r="T665" s="30" t="s">
        <v>81</v>
      </c>
      <c r="U665" s="30" t="s">
        <v>68</v>
      </c>
      <c r="V665" s="30" t="s">
        <v>402</v>
      </c>
      <c r="W665" s="30" t="s">
        <v>81</v>
      </c>
      <c r="X665" s="30" t="s">
        <v>402</v>
      </c>
      <c r="Y665" s="41" t="s">
        <v>68</v>
      </c>
      <c r="Z665" s="30" t="s">
        <v>68</v>
      </c>
      <c r="AA665" s="30" t="s">
        <v>68</v>
      </c>
      <c r="AB665" s="41" t="s">
        <v>68</v>
      </c>
      <c r="AC665" s="30" t="s">
        <v>68</v>
      </c>
      <c r="AD665" s="30" t="s">
        <v>68</v>
      </c>
      <c r="AE665" s="41" t="s">
        <v>68</v>
      </c>
      <c r="AF665" s="30" t="s">
        <v>68</v>
      </c>
    </row>
    <row r="666" spans="1:32" x14ac:dyDescent="0.2">
      <c r="A666" s="37" t="s">
        <v>858</v>
      </c>
      <c r="B666" s="38">
        <v>8358</v>
      </c>
      <c r="C666" s="30">
        <v>2</v>
      </c>
      <c r="D666" s="30" t="s">
        <v>411</v>
      </c>
      <c r="E666" s="30" t="s">
        <v>404</v>
      </c>
      <c r="F666" s="31" t="s">
        <v>663</v>
      </c>
      <c r="G666" s="30" t="s">
        <v>28</v>
      </c>
      <c r="H666" s="30">
        <v>1</v>
      </c>
      <c r="I666" s="31" t="s">
        <v>663</v>
      </c>
      <c r="J666" s="30">
        <v>75009</v>
      </c>
      <c r="K666" s="30" t="s">
        <v>29</v>
      </c>
      <c r="L666" s="31"/>
      <c r="M666" s="31"/>
      <c r="N666" s="31"/>
      <c r="O666" s="31"/>
      <c r="P666" s="31"/>
      <c r="Q666" s="30" t="s">
        <v>1895</v>
      </c>
      <c r="R666" s="30" t="s">
        <v>81</v>
      </c>
      <c r="S666" s="30" t="s">
        <v>81</v>
      </c>
      <c r="T666" s="30" t="s">
        <v>81</v>
      </c>
      <c r="U666" s="30" t="s">
        <v>85</v>
      </c>
      <c r="V666" s="30" t="s">
        <v>68</v>
      </c>
      <c r="W666" s="30" t="s">
        <v>160</v>
      </c>
      <c r="X666" s="30" t="s">
        <v>1900</v>
      </c>
      <c r="Y666" s="41" t="s">
        <v>81</v>
      </c>
      <c r="Z666" s="30" t="s">
        <v>1901</v>
      </c>
      <c r="AA666" s="30" t="s">
        <v>81</v>
      </c>
      <c r="AB666" s="41" t="s">
        <v>68</v>
      </c>
      <c r="AC666" s="30" t="s">
        <v>68</v>
      </c>
      <c r="AD666" s="30" t="s">
        <v>68</v>
      </c>
      <c r="AE666" s="41" t="s">
        <v>68</v>
      </c>
      <c r="AF666" s="30" t="s">
        <v>68</v>
      </c>
    </row>
    <row r="667" spans="1:32" x14ac:dyDescent="0.2">
      <c r="A667" s="37" t="s">
        <v>1271</v>
      </c>
      <c r="B667" s="38">
        <v>8359</v>
      </c>
      <c r="C667" s="30">
        <v>7</v>
      </c>
      <c r="D667" s="30" t="s">
        <v>409</v>
      </c>
      <c r="E667" s="30" t="s">
        <v>404</v>
      </c>
      <c r="F667" s="31" t="s">
        <v>664</v>
      </c>
      <c r="G667" s="30" t="s">
        <v>28</v>
      </c>
      <c r="H667" s="30">
        <v>1</v>
      </c>
      <c r="I667" s="31" t="s">
        <v>664</v>
      </c>
      <c r="J667" s="30">
        <v>75018</v>
      </c>
      <c r="K667" s="30" t="s">
        <v>29</v>
      </c>
      <c r="L667" s="31"/>
      <c r="M667" s="31"/>
      <c r="N667" s="31"/>
      <c r="O667" s="31"/>
      <c r="P667" s="31"/>
      <c r="Q667" s="30" t="s">
        <v>68</v>
      </c>
      <c r="R667" s="30" t="s">
        <v>68</v>
      </c>
      <c r="S667" s="30" t="s">
        <v>68</v>
      </c>
      <c r="T667" s="30" t="s">
        <v>68</v>
      </c>
      <c r="U667" s="30" t="s">
        <v>68</v>
      </c>
      <c r="V667" s="30" t="s">
        <v>68</v>
      </c>
      <c r="W667" s="30" t="s">
        <v>68</v>
      </c>
      <c r="X667" s="30" t="s">
        <v>68</v>
      </c>
      <c r="Y667" s="41" t="s">
        <v>68</v>
      </c>
      <c r="Z667" s="30" t="s">
        <v>68</v>
      </c>
      <c r="AA667" s="30" t="s">
        <v>68</v>
      </c>
      <c r="AB667" s="41" t="s">
        <v>68</v>
      </c>
      <c r="AC667" s="30" t="s">
        <v>68</v>
      </c>
      <c r="AD667" s="30" t="s">
        <v>68</v>
      </c>
      <c r="AE667" s="41" t="s">
        <v>68</v>
      </c>
      <c r="AF667" s="30" t="s">
        <v>68</v>
      </c>
    </row>
    <row r="668" spans="1:32" x14ac:dyDescent="0.2">
      <c r="A668" s="37" t="s">
        <v>859</v>
      </c>
      <c r="B668" s="38">
        <v>8360</v>
      </c>
      <c r="C668" s="30">
        <v>2</v>
      </c>
      <c r="D668" s="30" t="s">
        <v>411</v>
      </c>
      <c r="E668" s="30" t="s">
        <v>404</v>
      </c>
      <c r="F668" s="31" t="s">
        <v>665</v>
      </c>
      <c r="G668" s="30" t="s">
        <v>28</v>
      </c>
      <c r="H668" s="30">
        <v>1</v>
      </c>
      <c r="I668" s="31" t="s">
        <v>665</v>
      </c>
      <c r="J668" s="30">
        <v>75019</v>
      </c>
      <c r="K668" s="30" t="s">
        <v>29</v>
      </c>
      <c r="L668" s="31"/>
      <c r="M668" s="31"/>
      <c r="N668" s="31"/>
      <c r="O668" s="31"/>
      <c r="P668" s="31"/>
      <c r="Q668" s="30" t="s">
        <v>68</v>
      </c>
      <c r="R668" s="30" t="s">
        <v>68</v>
      </c>
      <c r="S668" s="30" t="s">
        <v>68</v>
      </c>
      <c r="T668" s="30" t="s">
        <v>68</v>
      </c>
      <c r="U668" s="30" t="s">
        <v>68</v>
      </c>
      <c r="V668" s="30" t="s">
        <v>68</v>
      </c>
      <c r="W668" s="30" t="s">
        <v>68</v>
      </c>
      <c r="X668" s="30" t="s">
        <v>68</v>
      </c>
      <c r="Y668" s="41" t="s">
        <v>68</v>
      </c>
      <c r="Z668" s="30" t="s">
        <v>68</v>
      </c>
      <c r="AA668" s="30" t="s">
        <v>68</v>
      </c>
      <c r="AB668" s="41" t="s">
        <v>68</v>
      </c>
      <c r="AC668" s="30" t="s">
        <v>68</v>
      </c>
      <c r="AD668" s="30" t="s">
        <v>68</v>
      </c>
      <c r="AE668" s="41" t="s">
        <v>68</v>
      </c>
      <c r="AF668" s="30" t="s">
        <v>68</v>
      </c>
    </row>
    <row r="669" spans="1:32" x14ac:dyDescent="0.2">
      <c r="A669" s="37" t="s">
        <v>860</v>
      </c>
      <c r="B669" s="38">
        <v>8363</v>
      </c>
      <c r="C669" s="30">
        <v>2</v>
      </c>
      <c r="D669" s="30" t="s">
        <v>411</v>
      </c>
      <c r="E669" s="30" t="s">
        <v>404</v>
      </c>
      <c r="F669" s="31" t="s">
        <v>666</v>
      </c>
      <c r="G669" s="30" t="s">
        <v>28</v>
      </c>
      <c r="H669" s="30">
        <v>1</v>
      </c>
      <c r="I669" s="31" t="s">
        <v>861</v>
      </c>
      <c r="J669" s="30">
        <v>75019</v>
      </c>
      <c r="K669" s="30" t="s">
        <v>29</v>
      </c>
      <c r="L669" s="31"/>
      <c r="M669" s="31"/>
      <c r="N669" s="31"/>
      <c r="O669" s="31"/>
      <c r="P669" s="31"/>
      <c r="Q669" s="30" t="s">
        <v>1895</v>
      </c>
      <c r="R669" s="30" t="s">
        <v>81</v>
      </c>
      <c r="S669" s="30" t="s">
        <v>81</v>
      </c>
      <c r="T669" s="30" t="s">
        <v>81</v>
      </c>
      <c r="U669" s="30" t="s">
        <v>85</v>
      </c>
      <c r="V669" s="30" t="s">
        <v>68</v>
      </c>
      <c r="W669" s="30" t="s">
        <v>160</v>
      </c>
      <c r="X669" s="30" t="s">
        <v>402</v>
      </c>
      <c r="Y669" s="41" t="s">
        <v>68</v>
      </c>
      <c r="Z669" s="30" t="s">
        <v>68</v>
      </c>
      <c r="AA669" s="30" t="s">
        <v>68</v>
      </c>
      <c r="AB669" s="41" t="s">
        <v>68</v>
      </c>
      <c r="AC669" s="30" t="s">
        <v>68</v>
      </c>
      <c r="AD669" s="30" t="s">
        <v>68</v>
      </c>
      <c r="AE669" s="41" t="s">
        <v>68</v>
      </c>
      <c r="AF669" s="30" t="s">
        <v>68</v>
      </c>
    </row>
    <row r="670" spans="1:32" x14ac:dyDescent="0.2">
      <c r="A670" s="37" t="s">
        <v>1402</v>
      </c>
      <c r="B670" s="38">
        <v>8364</v>
      </c>
      <c r="C670" s="30">
        <v>8</v>
      </c>
      <c r="D670" s="30" t="s">
        <v>403</v>
      </c>
      <c r="E670" s="30" t="s">
        <v>404</v>
      </c>
      <c r="F670" s="31" t="s">
        <v>667</v>
      </c>
      <c r="G670" s="30" t="s">
        <v>28</v>
      </c>
      <c r="H670" s="30">
        <v>1</v>
      </c>
      <c r="I670" s="31" t="s">
        <v>667</v>
      </c>
      <c r="J670" s="30">
        <v>75020</v>
      </c>
      <c r="K670" s="30" t="s">
        <v>29</v>
      </c>
      <c r="L670" s="31"/>
      <c r="M670" s="31"/>
      <c r="N670" s="31"/>
      <c r="O670" s="31"/>
      <c r="P670" s="31"/>
      <c r="Q670" s="30" t="s">
        <v>68</v>
      </c>
      <c r="R670" s="30" t="s">
        <v>68</v>
      </c>
      <c r="S670" s="30" t="s">
        <v>68</v>
      </c>
      <c r="T670" s="30" t="s">
        <v>68</v>
      </c>
      <c r="U670" s="30" t="s">
        <v>68</v>
      </c>
      <c r="V670" s="30" t="s">
        <v>68</v>
      </c>
      <c r="W670" s="30" t="s">
        <v>68</v>
      </c>
      <c r="X670" s="30" t="s">
        <v>68</v>
      </c>
      <c r="Y670" s="41" t="s">
        <v>68</v>
      </c>
      <c r="Z670" s="30" t="s">
        <v>68</v>
      </c>
      <c r="AA670" s="30" t="s">
        <v>68</v>
      </c>
      <c r="AB670" s="41" t="s">
        <v>68</v>
      </c>
      <c r="AC670" s="30" t="s">
        <v>68</v>
      </c>
      <c r="AD670" s="30" t="s">
        <v>68</v>
      </c>
      <c r="AE670" s="41" t="s">
        <v>68</v>
      </c>
      <c r="AF670" s="30" t="s">
        <v>68</v>
      </c>
    </row>
    <row r="671" spans="1:32" x14ac:dyDescent="0.2">
      <c r="A671" s="37" t="s">
        <v>751</v>
      </c>
      <c r="B671" s="38">
        <v>8367</v>
      </c>
      <c r="C671" s="30">
        <v>1</v>
      </c>
      <c r="D671" s="30" t="s">
        <v>406</v>
      </c>
      <c r="E671" s="30" t="s">
        <v>407</v>
      </c>
      <c r="F671" s="31" t="s">
        <v>668</v>
      </c>
      <c r="G671" s="30" t="s">
        <v>28</v>
      </c>
      <c r="H671" s="30">
        <v>1</v>
      </c>
      <c r="I671" s="31" t="s">
        <v>668</v>
      </c>
      <c r="J671" s="30">
        <v>75004</v>
      </c>
      <c r="K671" s="30" t="s">
        <v>29</v>
      </c>
      <c r="L671" s="31"/>
      <c r="M671" s="31"/>
      <c r="N671" s="31"/>
      <c r="O671" s="31"/>
      <c r="P671" s="31"/>
      <c r="Q671" s="30" t="s">
        <v>68</v>
      </c>
      <c r="R671" s="30" t="s">
        <v>68</v>
      </c>
      <c r="S671" s="30" t="s">
        <v>68</v>
      </c>
      <c r="T671" s="30" t="s">
        <v>68</v>
      </c>
      <c r="U671" s="30" t="s">
        <v>68</v>
      </c>
      <c r="V671" s="30" t="s">
        <v>68</v>
      </c>
      <c r="W671" s="30" t="s">
        <v>68</v>
      </c>
      <c r="X671" s="30" t="s">
        <v>68</v>
      </c>
      <c r="Y671" s="41" t="s">
        <v>68</v>
      </c>
      <c r="Z671" s="30" t="s">
        <v>68</v>
      </c>
      <c r="AA671" s="30" t="s">
        <v>68</v>
      </c>
      <c r="AB671" s="41" t="s">
        <v>68</v>
      </c>
      <c r="AC671" s="30" t="s">
        <v>68</v>
      </c>
      <c r="AD671" s="30" t="s">
        <v>68</v>
      </c>
      <c r="AE671" s="41" t="s">
        <v>68</v>
      </c>
      <c r="AF671" s="30" t="s">
        <v>68</v>
      </c>
    </row>
    <row r="672" spans="1:32" x14ac:dyDescent="0.2">
      <c r="A672" s="37" t="s">
        <v>1403</v>
      </c>
      <c r="B672" s="38">
        <v>8369</v>
      </c>
      <c r="C672" s="30">
        <v>8</v>
      </c>
      <c r="D672" s="30" t="s">
        <v>403</v>
      </c>
      <c r="E672" s="30" t="s">
        <v>404</v>
      </c>
      <c r="F672" s="31" t="s">
        <v>669</v>
      </c>
      <c r="G672" s="30" t="s">
        <v>28</v>
      </c>
      <c r="H672" s="30">
        <v>1</v>
      </c>
      <c r="I672" s="31" t="s">
        <v>1404</v>
      </c>
      <c r="J672" s="30">
        <v>75020</v>
      </c>
      <c r="K672" s="30" t="s">
        <v>29</v>
      </c>
      <c r="L672" s="31"/>
      <c r="M672" s="31"/>
      <c r="N672" s="31"/>
      <c r="O672" s="31"/>
      <c r="P672" s="31"/>
      <c r="Q672" s="30" t="s">
        <v>68</v>
      </c>
      <c r="R672" s="30" t="s">
        <v>68</v>
      </c>
      <c r="S672" s="30" t="s">
        <v>68</v>
      </c>
      <c r="T672" s="30" t="s">
        <v>68</v>
      </c>
      <c r="U672" s="30" t="s">
        <v>68</v>
      </c>
      <c r="V672" s="30" t="s">
        <v>68</v>
      </c>
      <c r="W672" s="30" t="s">
        <v>68</v>
      </c>
      <c r="X672" s="30" t="s">
        <v>68</v>
      </c>
      <c r="Y672" s="41" t="s">
        <v>68</v>
      </c>
      <c r="Z672" s="30" t="s">
        <v>68</v>
      </c>
      <c r="AA672" s="30" t="s">
        <v>68</v>
      </c>
      <c r="AB672" s="41" t="s">
        <v>68</v>
      </c>
      <c r="AC672" s="30" t="s">
        <v>68</v>
      </c>
      <c r="AD672" s="30" t="s">
        <v>68</v>
      </c>
      <c r="AE672" s="41" t="s">
        <v>68</v>
      </c>
      <c r="AF672" s="30" t="s">
        <v>68</v>
      </c>
    </row>
    <row r="673" spans="1:32" x14ac:dyDescent="0.2">
      <c r="A673" s="37" t="s">
        <v>1405</v>
      </c>
      <c r="B673" s="38">
        <v>8374</v>
      </c>
      <c r="C673" s="30">
        <v>8</v>
      </c>
      <c r="D673" s="30" t="s">
        <v>403</v>
      </c>
      <c r="E673" s="30" t="s">
        <v>404</v>
      </c>
      <c r="F673" s="31" t="s">
        <v>670</v>
      </c>
      <c r="G673" s="30" t="s">
        <v>28</v>
      </c>
      <c r="H673" s="30">
        <v>1</v>
      </c>
      <c r="I673" s="31" t="s">
        <v>1406</v>
      </c>
      <c r="J673" s="30">
        <v>75020</v>
      </c>
      <c r="K673" s="30" t="s">
        <v>29</v>
      </c>
      <c r="L673" s="31"/>
      <c r="M673" s="31"/>
      <c r="N673" s="31"/>
      <c r="O673" s="31"/>
      <c r="P673" s="31"/>
      <c r="Q673" s="30" t="s">
        <v>68</v>
      </c>
      <c r="R673" s="30" t="s">
        <v>84</v>
      </c>
      <c r="S673" s="30" t="s">
        <v>81</v>
      </c>
      <c r="T673" s="30" t="s">
        <v>81</v>
      </c>
      <c r="U673" s="30" t="s">
        <v>68</v>
      </c>
      <c r="V673" s="30" t="s">
        <v>68</v>
      </c>
      <c r="W673" s="30" t="s">
        <v>68</v>
      </c>
      <c r="X673" s="30" t="s">
        <v>1900</v>
      </c>
      <c r="Y673" s="41" t="s">
        <v>68</v>
      </c>
      <c r="Z673" s="30" t="s">
        <v>68</v>
      </c>
      <c r="AA673" s="30" t="s">
        <v>1886</v>
      </c>
      <c r="AB673" s="41" t="s">
        <v>68</v>
      </c>
      <c r="AC673" s="30" t="s">
        <v>68</v>
      </c>
      <c r="AD673" s="30" t="s">
        <v>68</v>
      </c>
      <c r="AE673" s="41" t="s">
        <v>68</v>
      </c>
      <c r="AF673" s="30" t="s">
        <v>68</v>
      </c>
    </row>
    <row r="674" spans="1:32" x14ac:dyDescent="0.2">
      <c r="A674" s="37" t="s">
        <v>1407</v>
      </c>
      <c r="B674" s="38">
        <v>8376</v>
      </c>
      <c r="C674" s="30">
        <v>8</v>
      </c>
      <c r="D674" s="30" t="s">
        <v>403</v>
      </c>
      <c r="E674" s="30" t="s">
        <v>404</v>
      </c>
      <c r="F674" s="31" t="s">
        <v>671</v>
      </c>
      <c r="G674" s="30" t="s">
        <v>28</v>
      </c>
      <c r="H674" s="30">
        <v>1</v>
      </c>
      <c r="I674" s="31" t="s">
        <v>671</v>
      </c>
      <c r="J674" s="30">
        <v>75020</v>
      </c>
      <c r="K674" s="30" t="s">
        <v>29</v>
      </c>
      <c r="L674" s="31"/>
      <c r="M674" s="31"/>
      <c r="N674" s="31"/>
      <c r="O674" s="31"/>
      <c r="P674" s="31"/>
      <c r="Q674" s="30" t="s">
        <v>68</v>
      </c>
      <c r="R674" s="30" t="s">
        <v>68</v>
      </c>
      <c r="S674" s="30" t="s">
        <v>68</v>
      </c>
      <c r="T674" s="30" t="s">
        <v>68</v>
      </c>
      <c r="U674" s="30" t="s">
        <v>68</v>
      </c>
      <c r="V674" s="30" t="s">
        <v>68</v>
      </c>
      <c r="W674" s="30" t="s">
        <v>68</v>
      </c>
      <c r="X674" s="30" t="s">
        <v>68</v>
      </c>
      <c r="Y674" s="41" t="s">
        <v>68</v>
      </c>
      <c r="Z674" s="30" t="s">
        <v>68</v>
      </c>
      <c r="AA674" s="30" t="s">
        <v>68</v>
      </c>
      <c r="AB674" s="41" t="s">
        <v>68</v>
      </c>
      <c r="AC674" s="30" t="s">
        <v>68</v>
      </c>
      <c r="AD674" s="30" t="s">
        <v>68</v>
      </c>
      <c r="AE674" s="41" t="s">
        <v>68</v>
      </c>
      <c r="AF674" s="30" t="s">
        <v>68</v>
      </c>
    </row>
    <row r="675" spans="1:32" x14ac:dyDescent="0.2">
      <c r="A675" s="37" t="s">
        <v>990</v>
      </c>
      <c r="B675" s="38">
        <v>8377</v>
      </c>
      <c r="C675" s="30">
        <v>3</v>
      </c>
      <c r="D675" s="30" t="s">
        <v>405</v>
      </c>
      <c r="E675" s="30" t="s">
        <v>404</v>
      </c>
      <c r="F675" s="31" t="s">
        <v>672</v>
      </c>
      <c r="G675" s="30" t="s">
        <v>28</v>
      </c>
      <c r="H675" s="30">
        <v>1</v>
      </c>
      <c r="I675" s="31" t="s">
        <v>991</v>
      </c>
      <c r="J675" s="30">
        <v>75011</v>
      </c>
      <c r="K675" s="30" t="s">
        <v>29</v>
      </c>
      <c r="L675" s="31"/>
      <c r="M675" s="31"/>
      <c r="N675" s="31"/>
      <c r="O675" s="31"/>
      <c r="P675" s="31"/>
      <c r="Q675" s="30" t="s">
        <v>68</v>
      </c>
      <c r="R675" s="30" t="s">
        <v>68</v>
      </c>
      <c r="S675" s="30" t="s">
        <v>68</v>
      </c>
      <c r="T675" s="30" t="s">
        <v>68</v>
      </c>
      <c r="U675" s="30" t="s">
        <v>68</v>
      </c>
      <c r="V675" s="30" t="s">
        <v>68</v>
      </c>
      <c r="W675" s="30" t="s">
        <v>68</v>
      </c>
      <c r="X675" s="30" t="s">
        <v>68</v>
      </c>
      <c r="Y675" s="41" t="s">
        <v>68</v>
      </c>
      <c r="Z675" s="30" t="s">
        <v>68</v>
      </c>
      <c r="AA675" s="30" t="s">
        <v>68</v>
      </c>
      <c r="AB675" s="41" t="s">
        <v>68</v>
      </c>
      <c r="AC675" s="30" t="s">
        <v>68</v>
      </c>
      <c r="AD675" s="30" t="s">
        <v>68</v>
      </c>
      <c r="AE675" s="41" t="s">
        <v>68</v>
      </c>
      <c r="AF675" s="30" t="s">
        <v>68</v>
      </c>
    </row>
    <row r="676" spans="1:32" x14ac:dyDescent="0.2">
      <c r="A676" s="37" t="s">
        <v>1408</v>
      </c>
      <c r="B676" s="38">
        <v>8378</v>
      </c>
      <c r="C676" s="30">
        <v>8</v>
      </c>
      <c r="D676" s="30" t="s">
        <v>403</v>
      </c>
      <c r="E676" s="30" t="s">
        <v>404</v>
      </c>
      <c r="F676" s="31" t="s">
        <v>673</v>
      </c>
      <c r="G676" s="30" t="s">
        <v>28</v>
      </c>
      <c r="H676" s="30">
        <v>1</v>
      </c>
      <c r="I676" s="31" t="s">
        <v>673</v>
      </c>
      <c r="J676" s="30">
        <v>75020</v>
      </c>
      <c r="K676" s="30" t="s">
        <v>29</v>
      </c>
      <c r="L676" s="31"/>
      <c r="M676" s="31"/>
      <c r="N676" s="31"/>
      <c r="O676" s="31"/>
      <c r="P676" s="31"/>
      <c r="Q676" s="30" t="s">
        <v>68</v>
      </c>
      <c r="R676" s="30" t="s">
        <v>68</v>
      </c>
      <c r="S676" s="30" t="s">
        <v>68</v>
      </c>
      <c r="T676" s="30" t="s">
        <v>68</v>
      </c>
      <c r="U676" s="30" t="s">
        <v>68</v>
      </c>
      <c r="V676" s="30" t="s">
        <v>68</v>
      </c>
      <c r="W676" s="30" t="s">
        <v>68</v>
      </c>
      <c r="X676" s="30" t="s">
        <v>68</v>
      </c>
      <c r="Y676" s="41" t="s">
        <v>68</v>
      </c>
      <c r="Z676" s="30" t="s">
        <v>68</v>
      </c>
      <c r="AA676" s="30" t="s">
        <v>68</v>
      </c>
      <c r="AB676" s="41" t="s">
        <v>68</v>
      </c>
      <c r="AC676" s="30" t="s">
        <v>68</v>
      </c>
      <c r="AD676" s="30" t="s">
        <v>68</v>
      </c>
      <c r="AE676" s="41" t="s">
        <v>68</v>
      </c>
      <c r="AF676" s="30" t="s">
        <v>68</v>
      </c>
    </row>
    <row r="677" spans="1:32" x14ac:dyDescent="0.2">
      <c r="A677" s="37" t="s">
        <v>992</v>
      </c>
      <c r="B677" s="38">
        <v>8388</v>
      </c>
      <c r="C677" s="30">
        <v>3</v>
      </c>
      <c r="D677" s="30" t="s">
        <v>405</v>
      </c>
      <c r="E677" s="30" t="s">
        <v>404</v>
      </c>
      <c r="F677" s="31" t="s">
        <v>674</v>
      </c>
      <c r="G677" s="30" t="s">
        <v>28</v>
      </c>
      <c r="H677" s="30">
        <v>1</v>
      </c>
      <c r="I677" s="31" t="s">
        <v>993</v>
      </c>
      <c r="J677" s="30">
        <v>75010</v>
      </c>
      <c r="K677" s="30" t="s">
        <v>29</v>
      </c>
      <c r="L677" s="31"/>
      <c r="M677" s="31"/>
      <c r="N677" s="31"/>
      <c r="O677" s="31"/>
      <c r="P677" s="31"/>
      <c r="Q677" s="30" t="s">
        <v>68</v>
      </c>
      <c r="R677" s="30" t="s">
        <v>68</v>
      </c>
      <c r="S677" s="30" t="s">
        <v>68</v>
      </c>
      <c r="T677" s="30" t="s">
        <v>68</v>
      </c>
      <c r="U677" s="30" t="s">
        <v>68</v>
      </c>
      <c r="V677" s="30" t="s">
        <v>68</v>
      </c>
      <c r="W677" s="30" t="s">
        <v>68</v>
      </c>
      <c r="X677" s="30" t="s">
        <v>68</v>
      </c>
      <c r="Y677" s="41" t="s">
        <v>68</v>
      </c>
      <c r="Z677" s="30" t="s">
        <v>68</v>
      </c>
      <c r="AA677" s="30" t="s">
        <v>68</v>
      </c>
      <c r="AB677" s="41" t="s">
        <v>68</v>
      </c>
      <c r="AC677" s="30" t="s">
        <v>68</v>
      </c>
      <c r="AD677" s="30" t="s">
        <v>68</v>
      </c>
      <c r="AE677" s="41" t="s">
        <v>68</v>
      </c>
      <c r="AF677" s="30" t="s">
        <v>68</v>
      </c>
    </row>
    <row r="678" spans="1:32" x14ac:dyDescent="0.2">
      <c r="A678" s="37" t="s">
        <v>994</v>
      </c>
      <c r="B678" s="38">
        <v>8388</v>
      </c>
      <c r="C678" s="30">
        <v>3</v>
      </c>
      <c r="D678" s="30" t="s">
        <v>405</v>
      </c>
      <c r="E678" s="30" t="s">
        <v>404</v>
      </c>
      <c r="F678" s="31" t="s">
        <v>674</v>
      </c>
      <c r="G678" s="30" t="s">
        <v>28</v>
      </c>
      <c r="H678" s="30">
        <v>2</v>
      </c>
      <c r="I678" s="31" t="s">
        <v>993</v>
      </c>
      <c r="J678" s="30">
        <v>75010</v>
      </c>
      <c r="K678" s="30" t="s">
        <v>29</v>
      </c>
      <c r="L678" s="31"/>
      <c r="M678" s="31"/>
      <c r="N678" s="31"/>
      <c r="O678" s="31"/>
      <c r="P678" s="31"/>
      <c r="Q678" s="30" t="s">
        <v>68</v>
      </c>
      <c r="R678" s="30" t="s">
        <v>68</v>
      </c>
      <c r="S678" s="30" t="s">
        <v>68</v>
      </c>
      <c r="T678" s="30" t="s">
        <v>68</v>
      </c>
      <c r="U678" s="30" t="s">
        <v>68</v>
      </c>
      <c r="V678" s="30" t="s">
        <v>68</v>
      </c>
      <c r="W678" s="30" t="s">
        <v>68</v>
      </c>
      <c r="X678" s="30" t="s">
        <v>68</v>
      </c>
      <c r="Y678" s="41" t="s">
        <v>68</v>
      </c>
      <c r="Z678" s="30" t="s">
        <v>68</v>
      </c>
      <c r="AA678" s="30" t="s">
        <v>68</v>
      </c>
      <c r="AB678" s="41" t="s">
        <v>68</v>
      </c>
      <c r="AC678" s="30" t="s">
        <v>68</v>
      </c>
      <c r="AD678" s="30" t="s">
        <v>68</v>
      </c>
      <c r="AE678" s="41" t="s">
        <v>68</v>
      </c>
      <c r="AF678" s="30" t="s">
        <v>68</v>
      </c>
    </row>
    <row r="679" spans="1:32" ht="25.5" x14ac:dyDescent="0.2">
      <c r="A679" s="37" t="s">
        <v>1409</v>
      </c>
      <c r="B679" s="38">
        <v>8400</v>
      </c>
      <c r="C679" s="30">
        <v>8</v>
      </c>
      <c r="D679" s="30" t="s">
        <v>403</v>
      </c>
      <c r="E679" s="30" t="s">
        <v>404</v>
      </c>
      <c r="F679" s="31" t="s">
        <v>675</v>
      </c>
      <c r="G679" s="30" t="s">
        <v>28</v>
      </c>
      <c r="H679" s="30">
        <v>1</v>
      </c>
      <c r="I679" s="31" t="s">
        <v>675</v>
      </c>
      <c r="J679" s="30">
        <v>75020</v>
      </c>
      <c r="K679" s="30" t="s">
        <v>29</v>
      </c>
      <c r="L679" s="31"/>
      <c r="M679" s="31"/>
      <c r="N679" s="31"/>
      <c r="O679" s="31"/>
      <c r="P679" s="31"/>
      <c r="Q679" s="30" t="s">
        <v>1895</v>
      </c>
      <c r="R679" s="30" t="s">
        <v>81</v>
      </c>
      <c r="S679" s="30" t="s">
        <v>81</v>
      </c>
      <c r="T679" s="30" t="s">
        <v>81</v>
      </c>
      <c r="U679" s="30" t="s">
        <v>402</v>
      </c>
      <c r="V679" s="30" t="s">
        <v>68</v>
      </c>
      <c r="W679" s="30" t="s">
        <v>81</v>
      </c>
      <c r="X679" s="30" t="s">
        <v>402</v>
      </c>
      <c r="Y679" s="41" t="s">
        <v>402</v>
      </c>
      <c r="Z679" s="30" t="s">
        <v>68</v>
      </c>
      <c r="AA679" s="30" t="s">
        <v>68</v>
      </c>
      <c r="AB679" s="41" t="s">
        <v>402</v>
      </c>
      <c r="AC679" s="30" t="s">
        <v>402</v>
      </c>
      <c r="AD679" s="30" t="s">
        <v>1900</v>
      </c>
      <c r="AE679" s="41" t="s">
        <v>68</v>
      </c>
      <c r="AF679" s="30" t="s">
        <v>68</v>
      </c>
    </row>
    <row r="680" spans="1:32" ht="25.5" x14ac:dyDescent="0.2">
      <c r="A680" s="37" t="s">
        <v>1410</v>
      </c>
      <c r="B680" s="38">
        <v>8400</v>
      </c>
      <c r="C680" s="30">
        <v>8</v>
      </c>
      <c r="D680" s="30" t="s">
        <v>403</v>
      </c>
      <c r="E680" s="30" t="s">
        <v>404</v>
      </c>
      <c r="F680" s="31" t="s">
        <v>675</v>
      </c>
      <c r="G680" s="30" t="s">
        <v>28</v>
      </c>
      <c r="H680" s="30">
        <v>2</v>
      </c>
      <c r="I680" s="31" t="s">
        <v>675</v>
      </c>
      <c r="J680" s="30">
        <v>75020</v>
      </c>
      <c r="K680" s="30" t="s">
        <v>29</v>
      </c>
      <c r="L680" s="31"/>
      <c r="M680" s="31"/>
      <c r="N680" s="31"/>
      <c r="O680" s="31"/>
      <c r="P680" s="31"/>
      <c r="Q680" s="30" t="s">
        <v>1895</v>
      </c>
      <c r="R680" s="30" t="s">
        <v>81</v>
      </c>
      <c r="S680" s="30" t="s">
        <v>81</v>
      </c>
      <c r="T680" s="30" t="s">
        <v>81</v>
      </c>
      <c r="U680" s="30" t="s">
        <v>402</v>
      </c>
      <c r="V680" s="30" t="s">
        <v>68</v>
      </c>
      <c r="W680" s="30" t="s">
        <v>81</v>
      </c>
      <c r="X680" s="30" t="s">
        <v>402</v>
      </c>
      <c r="Y680" s="41" t="s">
        <v>402</v>
      </c>
      <c r="Z680" s="30" t="s">
        <v>68</v>
      </c>
      <c r="AA680" s="30" t="s">
        <v>68</v>
      </c>
      <c r="AB680" s="41" t="s">
        <v>402</v>
      </c>
      <c r="AC680" s="30" t="s">
        <v>402</v>
      </c>
      <c r="AD680" s="30" t="s">
        <v>1900</v>
      </c>
      <c r="AE680" s="41" t="s">
        <v>68</v>
      </c>
      <c r="AF680" s="30" t="s">
        <v>68</v>
      </c>
    </row>
    <row r="681" spans="1:32" ht="25.5" x14ac:dyDescent="0.2">
      <c r="A681" s="37" t="s">
        <v>1411</v>
      </c>
      <c r="B681" s="38">
        <v>8400</v>
      </c>
      <c r="C681" s="30">
        <v>8</v>
      </c>
      <c r="D681" s="30" t="s">
        <v>403</v>
      </c>
      <c r="E681" s="30" t="s">
        <v>404</v>
      </c>
      <c r="F681" s="31" t="s">
        <v>675</v>
      </c>
      <c r="G681" s="30" t="s">
        <v>28</v>
      </c>
      <c r="H681" s="30">
        <v>3</v>
      </c>
      <c r="I681" s="31" t="s">
        <v>675</v>
      </c>
      <c r="J681" s="30">
        <v>75020</v>
      </c>
      <c r="K681" s="30" t="s">
        <v>29</v>
      </c>
      <c r="L681" s="31"/>
      <c r="M681" s="31"/>
      <c r="N681" s="31"/>
      <c r="O681" s="31"/>
      <c r="P681" s="31"/>
      <c r="Q681" s="30" t="s">
        <v>1895</v>
      </c>
      <c r="R681" s="30" t="s">
        <v>81</v>
      </c>
      <c r="S681" s="30" t="s">
        <v>81</v>
      </c>
      <c r="T681" s="30" t="s">
        <v>81</v>
      </c>
      <c r="U681" s="30" t="s">
        <v>402</v>
      </c>
      <c r="V681" s="30" t="s">
        <v>68</v>
      </c>
      <c r="W681" s="30" t="s">
        <v>81</v>
      </c>
      <c r="X681" s="30" t="s">
        <v>402</v>
      </c>
      <c r="Y681" s="41" t="s">
        <v>402</v>
      </c>
      <c r="Z681" s="30" t="s">
        <v>68</v>
      </c>
      <c r="AA681" s="30" t="s">
        <v>68</v>
      </c>
      <c r="AB681" s="41" t="s">
        <v>402</v>
      </c>
      <c r="AC681" s="30" t="s">
        <v>402</v>
      </c>
      <c r="AD681" s="30" t="s">
        <v>1900</v>
      </c>
      <c r="AE681" s="41" t="s">
        <v>68</v>
      </c>
      <c r="AF681" s="30" t="s">
        <v>68</v>
      </c>
    </row>
    <row r="682" spans="1:32" x14ac:dyDescent="0.2">
      <c r="A682" s="37" t="s">
        <v>1412</v>
      </c>
      <c r="B682" s="38">
        <v>8406</v>
      </c>
      <c r="C682" s="30">
        <v>8</v>
      </c>
      <c r="D682" s="30" t="s">
        <v>403</v>
      </c>
      <c r="E682" s="30" t="s">
        <v>404</v>
      </c>
      <c r="F682" s="31" t="s">
        <v>676</v>
      </c>
      <c r="G682" s="30" t="s">
        <v>28</v>
      </c>
      <c r="H682" s="30">
        <v>1</v>
      </c>
      <c r="I682" s="31" t="s">
        <v>676</v>
      </c>
      <c r="J682" s="30">
        <v>75020</v>
      </c>
      <c r="K682" s="30" t="s">
        <v>29</v>
      </c>
      <c r="L682" s="31"/>
      <c r="M682" s="31"/>
      <c r="N682" s="31"/>
      <c r="O682" s="31"/>
      <c r="P682" s="31"/>
      <c r="Q682" s="30" t="s">
        <v>68</v>
      </c>
      <c r="R682" s="30" t="s">
        <v>68</v>
      </c>
      <c r="S682" s="30" t="s">
        <v>68</v>
      </c>
      <c r="T682" s="30" t="s">
        <v>68</v>
      </c>
      <c r="U682" s="30" t="s">
        <v>68</v>
      </c>
      <c r="V682" s="30" t="s">
        <v>68</v>
      </c>
      <c r="W682" s="30" t="s">
        <v>68</v>
      </c>
      <c r="X682" s="30" t="s">
        <v>68</v>
      </c>
      <c r="Y682" s="41" t="s">
        <v>68</v>
      </c>
      <c r="Z682" s="30" t="s">
        <v>68</v>
      </c>
      <c r="AA682" s="30" t="s">
        <v>68</v>
      </c>
      <c r="AB682" s="41" t="s">
        <v>68</v>
      </c>
      <c r="AC682" s="30" t="s">
        <v>68</v>
      </c>
      <c r="AD682" s="30" t="s">
        <v>68</v>
      </c>
      <c r="AE682" s="41" t="s">
        <v>68</v>
      </c>
      <c r="AF682" s="30" t="s">
        <v>68</v>
      </c>
    </row>
    <row r="683" spans="1:32" x14ac:dyDescent="0.2">
      <c r="A683" s="37" t="s">
        <v>862</v>
      </c>
      <c r="B683" s="38">
        <v>8410</v>
      </c>
      <c r="C683" s="30">
        <v>2</v>
      </c>
      <c r="D683" s="30" t="s">
        <v>411</v>
      </c>
      <c r="E683" s="30" t="s">
        <v>404</v>
      </c>
      <c r="F683" s="31" t="s">
        <v>677</v>
      </c>
      <c r="G683" s="30" t="s">
        <v>28</v>
      </c>
      <c r="H683" s="30">
        <v>1</v>
      </c>
      <c r="I683" s="31" t="s">
        <v>677</v>
      </c>
      <c r="J683" s="30">
        <v>75019</v>
      </c>
      <c r="K683" s="30" t="s">
        <v>29</v>
      </c>
      <c r="L683" s="31"/>
      <c r="M683" s="31"/>
      <c r="N683" s="31"/>
      <c r="O683" s="31"/>
      <c r="P683" s="31"/>
      <c r="Q683" s="30" t="s">
        <v>1895</v>
      </c>
      <c r="R683" s="30" t="s">
        <v>81</v>
      </c>
      <c r="S683" s="30" t="s">
        <v>81</v>
      </c>
      <c r="T683" s="30" t="s">
        <v>81</v>
      </c>
      <c r="U683" s="30" t="s">
        <v>68</v>
      </c>
      <c r="V683" s="30" t="s">
        <v>68</v>
      </c>
      <c r="W683" s="30" t="s">
        <v>160</v>
      </c>
      <c r="X683" s="30" t="s">
        <v>1900</v>
      </c>
      <c r="Y683" s="41" t="s">
        <v>68</v>
      </c>
      <c r="Z683" s="30" t="s">
        <v>68</v>
      </c>
      <c r="AA683" s="30" t="s">
        <v>68</v>
      </c>
      <c r="AB683" s="41" t="s">
        <v>68</v>
      </c>
      <c r="AC683" s="30" t="s">
        <v>68</v>
      </c>
      <c r="AD683" s="30" t="s">
        <v>68</v>
      </c>
      <c r="AE683" s="41" t="s">
        <v>68</v>
      </c>
      <c r="AF683" s="30" t="s">
        <v>68</v>
      </c>
    </row>
    <row r="684" spans="1:32" x14ac:dyDescent="0.2">
      <c r="A684" s="37" t="s">
        <v>863</v>
      </c>
      <c r="B684" s="38">
        <v>8410</v>
      </c>
      <c r="C684" s="30">
        <v>2</v>
      </c>
      <c r="D684" s="30" t="s">
        <v>411</v>
      </c>
      <c r="E684" s="30" t="s">
        <v>404</v>
      </c>
      <c r="F684" s="31" t="s">
        <v>677</v>
      </c>
      <c r="G684" s="30" t="s">
        <v>28</v>
      </c>
      <c r="H684" s="30">
        <v>2</v>
      </c>
      <c r="I684" s="31" t="s">
        <v>677</v>
      </c>
      <c r="J684" s="30">
        <v>75019</v>
      </c>
      <c r="K684" s="30" t="s">
        <v>29</v>
      </c>
      <c r="L684" s="31"/>
      <c r="M684" s="31"/>
      <c r="N684" s="31"/>
      <c r="O684" s="31"/>
      <c r="P684" s="31"/>
      <c r="Q684" s="30" t="s">
        <v>1895</v>
      </c>
      <c r="R684" s="30" t="s">
        <v>81</v>
      </c>
      <c r="S684" s="30" t="s">
        <v>81</v>
      </c>
      <c r="T684" s="30" t="s">
        <v>81</v>
      </c>
      <c r="U684" s="30" t="s">
        <v>68</v>
      </c>
      <c r="V684" s="30" t="s">
        <v>68</v>
      </c>
      <c r="W684" s="30" t="s">
        <v>160</v>
      </c>
      <c r="X684" s="30" t="s">
        <v>1900</v>
      </c>
      <c r="Y684" s="41" t="s">
        <v>68</v>
      </c>
      <c r="Z684" s="30" t="s">
        <v>68</v>
      </c>
      <c r="AA684" s="30" t="s">
        <v>68</v>
      </c>
      <c r="AB684" s="41" t="s">
        <v>68</v>
      </c>
      <c r="AC684" s="30" t="s">
        <v>68</v>
      </c>
      <c r="AD684" s="30" t="s">
        <v>68</v>
      </c>
      <c r="AE684" s="41" t="s">
        <v>68</v>
      </c>
      <c r="AF684" s="30" t="s">
        <v>68</v>
      </c>
    </row>
    <row r="685" spans="1:32" x14ac:dyDescent="0.2">
      <c r="A685" s="37" t="s">
        <v>864</v>
      </c>
      <c r="B685" s="38">
        <v>8410</v>
      </c>
      <c r="C685" s="30">
        <v>2</v>
      </c>
      <c r="D685" s="30" t="s">
        <v>411</v>
      </c>
      <c r="E685" s="30" t="s">
        <v>404</v>
      </c>
      <c r="F685" s="31" t="s">
        <v>677</v>
      </c>
      <c r="G685" s="30" t="s">
        <v>28</v>
      </c>
      <c r="H685" s="30">
        <v>3</v>
      </c>
      <c r="I685" s="31" t="s">
        <v>677</v>
      </c>
      <c r="J685" s="30">
        <v>75019</v>
      </c>
      <c r="K685" s="30" t="s">
        <v>29</v>
      </c>
      <c r="L685" s="31"/>
      <c r="M685" s="31"/>
      <c r="N685" s="31"/>
      <c r="O685" s="31"/>
      <c r="P685" s="31"/>
      <c r="Q685" s="30" t="s">
        <v>1895</v>
      </c>
      <c r="R685" s="30" t="s">
        <v>81</v>
      </c>
      <c r="S685" s="30" t="s">
        <v>81</v>
      </c>
      <c r="T685" s="30" t="s">
        <v>81</v>
      </c>
      <c r="U685" s="30" t="s">
        <v>68</v>
      </c>
      <c r="V685" s="30" t="s">
        <v>68</v>
      </c>
      <c r="W685" s="30" t="s">
        <v>160</v>
      </c>
      <c r="X685" s="30" t="s">
        <v>1900</v>
      </c>
      <c r="Y685" s="41" t="s">
        <v>68</v>
      </c>
      <c r="Z685" s="30" t="s">
        <v>68</v>
      </c>
      <c r="AA685" s="30" t="s">
        <v>68</v>
      </c>
      <c r="AB685" s="41" t="s">
        <v>68</v>
      </c>
      <c r="AC685" s="30" t="s">
        <v>68</v>
      </c>
      <c r="AD685" s="30" t="s">
        <v>68</v>
      </c>
      <c r="AE685" s="41" t="s">
        <v>68</v>
      </c>
      <c r="AF685" s="30" t="s">
        <v>68</v>
      </c>
    </row>
    <row r="686" spans="1:32" x14ac:dyDescent="0.2">
      <c r="A686" s="37" t="s">
        <v>865</v>
      </c>
      <c r="B686" s="38">
        <v>8410</v>
      </c>
      <c r="C686" s="30">
        <v>2</v>
      </c>
      <c r="D686" s="30" t="s">
        <v>411</v>
      </c>
      <c r="E686" s="30" t="s">
        <v>404</v>
      </c>
      <c r="F686" s="31" t="s">
        <v>677</v>
      </c>
      <c r="G686" s="30" t="s">
        <v>28</v>
      </c>
      <c r="H686" s="30">
        <v>4</v>
      </c>
      <c r="I686" s="31" t="s">
        <v>677</v>
      </c>
      <c r="J686" s="30">
        <v>75019</v>
      </c>
      <c r="K686" s="30" t="s">
        <v>29</v>
      </c>
      <c r="L686" s="31"/>
      <c r="M686" s="31"/>
      <c r="N686" s="31"/>
      <c r="O686" s="31"/>
      <c r="P686" s="31"/>
      <c r="Q686" s="30" t="s">
        <v>1895</v>
      </c>
      <c r="R686" s="30" t="s">
        <v>81</v>
      </c>
      <c r="S686" s="30" t="s">
        <v>81</v>
      </c>
      <c r="T686" s="30" t="s">
        <v>81</v>
      </c>
      <c r="U686" s="30" t="s">
        <v>68</v>
      </c>
      <c r="V686" s="30" t="s">
        <v>68</v>
      </c>
      <c r="W686" s="30" t="s">
        <v>160</v>
      </c>
      <c r="X686" s="30" t="s">
        <v>1900</v>
      </c>
      <c r="Y686" s="41" t="s">
        <v>68</v>
      </c>
      <c r="Z686" s="30" t="s">
        <v>68</v>
      </c>
      <c r="AA686" s="30" t="s">
        <v>68</v>
      </c>
      <c r="AB686" s="41" t="s">
        <v>68</v>
      </c>
      <c r="AC686" s="30" t="s">
        <v>68</v>
      </c>
      <c r="AD686" s="30" t="s">
        <v>68</v>
      </c>
      <c r="AE686" s="41" t="s">
        <v>68</v>
      </c>
      <c r="AF686" s="30" t="s">
        <v>68</v>
      </c>
    </row>
    <row r="687" spans="1:32" x14ac:dyDescent="0.2">
      <c r="A687" s="37" t="s">
        <v>866</v>
      </c>
      <c r="B687" s="38">
        <v>8410</v>
      </c>
      <c r="C687" s="30">
        <v>2</v>
      </c>
      <c r="D687" s="30" t="s">
        <v>411</v>
      </c>
      <c r="E687" s="30" t="s">
        <v>404</v>
      </c>
      <c r="F687" s="31" t="s">
        <v>677</v>
      </c>
      <c r="G687" s="30" t="s">
        <v>28</v>
      </c>
      <c r="H687" s="30">
        <v>5</v>
      </c>
      <c r="I687" s="31" t="s">
        <v>677</v>
      </c>
      <c r="J687" s="30">
        <v>75019</v>
      </c>
      <c r="K687" s="30" t="s">
        <v>29</v>
      </c>
      <c r="L687" s="31"/>
      <c r="M687" s="31"/>
      <c r="N687" s="31"/>
      <c r="O687" s="31"/>
      <c r="P687" s="31"/>
      <c r="Q687" s="30" t="s">
        <v>1895</v>
      </c>
      <c r="R687" s="30" t="s">
        <v>81</v>
      </c>
      <c r="S687" s="30" t="s">
        <v>81</v>
      </c>
      <c r="T687" s="30" t="s">
        <v>81</v>
      </c>
      <c r="U687" s="30" t="s">
        <v>68</v>
      </c>
      <c r="V687" s="30" t="s">
        <v>68</v>
      </c>
      <c r="W687" s="30" t="s">
        <v>160</v>
      </c>
      <c r="X687" s="30" t="s">
        <v>1900</v>
      </c>
      <c r="Y687" s="41" t="s">
        <v>68</v>
      </c>
      <c r="Z687" s="30" t="s">
        <v>68</v>
      </c>
      <c r="AA687" s="30" t="s">
        <v>68</v>
      </c>
      <c r="AB687" s="41" t="s">
        <v>68</v>
      </c>
      <c r="AC687" s="30" t="s">
        <v>68</v>
      </c>
      <c r="AD687" s="30" t="s">
        <v>68</v>
      </c>
      <c r="AE687" s="41" t="s">
        <v>68</v>
      </c>
      <c r="AF687" s="30" t="s">
        <v>68</v>
      </c>
    </row>
    <row r="688" spans="1:32" ht="25.5" x14ac:dyDescent="0.2">
      <c r="A688" s="37" t="s">
        <v>1413</v>
      </c>
      <c r="B688" s="38">
        <v>8411</v>
      </c>
      <c r="C688" s="30">
        <v>8</v>
      </c>
      <c r="D688" s="30" t="s">
        <v>403</v>
      </c>
      <c r="E688" s="30" t="s">
        <v>404</v>
      </c>
      <c r="F688" s="31" t="s">
        <v>678</v>
      </c>
      <c r="G688" s="30" t="s">
        <v>28</v>
      </c>
      <c r="H688" s="30">
        <v>1</v>
      </c>
      <c r="I688" s="31" t="s">
        <v>1414</v>
      </c>
      <c r="J688" s="30">
        <v>75020</v>
      </c>
      <c r="K688" s="30" t="s">
        <v>29</v>
      </c>
      <c r="L688" s="31"/>
      <c r="M688" s="31"/>
      <c r="N688" s="31"/>
      <c r="O688" s="31"/>
      <c r="P688" s="31"/>
      <c r="Q688" s="30" t="s">
        <v>1895</v>
      </c>
      <c r="R688" s="30" t="s">
        <v>81</v>
      </c>
      <c r="S688" s="30" t="s">
        <v>81</v>
      </c>
      <c r="T688" s="30" t="s">
        <v>81</v>
      </c>
      <c r="U688" s="30" t="s">
        <v>402</v>
      </c>
      <c r="V688" s="30" t="s">
        <v>68</v>
      </c>
      <c r="W688" s="30" t="s">
        <v>81</v>
      </c>
      <c r="X688" s="30" t="s">
        <v>402</v>
      </c>
      <c r="Y688" s="41" t="s">
        <v>402</v>
      </c>
      <c r="Z688" s="30" t="s">
        <v>68</v>
      </c>
      <c r="AA688" s="30" t="s">
        <v>68</v>
      </c>
      <c r="AB688" s="41" t="s">
        <v>402</v>
      </c>
      <c r="AC688" s="30" t="s">
        <v>402</v>
      </c>
      <c r="AD688" s="30" t="s">
        <v>1900</v>
      </c>
      <c r="AE688" s="41" t="s">
        <v>68</v>
      </c>
      <c r="AF688" s="30" t="s">
        <v>68</v>
      </c>
    </row>
    <row r="689" spans="1:32" ht="25.5" x14ac:dyDescent="0.2">
      <c r="A689" s="37" t="s">
        <v>1415</v>
      </c>
      <c r="B689" s="38">
        <v>8411</v>
      </c>
      <c r="C689" s="30">
        <v>8</v>
      </c>
      <c r="D689" s="30" t="s">
        <v>403</v>
      </c>
      <c r="E689" s="30" t="s">
        <v>404</v>
      </c>
      <c r="F689" s="31" t="s">
        <v>678</v>
      </c>
      <c r="G689" s="30" t="s">
        <v>28</v>
      </c>
      <c r="H689" s="30">
        <v>2</v>
      </c>
      <c r="I689" s="31" t="s">
        <v>1414</v>
      </c>
      <c r="J689" s="30">
        <v>75020</v>
      </c>
      <c r="K689" s="30" t="s">
        <v>29</v>
      </c>
      <c r="L689" s="31"/>
      <c r="M689" s="31"/>
      <c r="N689" s="31"/>
      <c r="O689" s="31"/>
      <c r="P689" s="31"/>
      <c r="Q689" s="30" t="s">
        <v>1895</v>
      </c>
      <c r="R689" s="30" t="s">
        <v>81</v>
      </c>
      <c r="S689" s="30" t="s">
        <v>81</v>
      </c>
      <c r="T689" s="30" t="s">
        <v>81</v>
      </c>
      <c r="U689" s="30" t="s">
        <v>402</v>
      </c>
      <c r="V689" s="30" t="s">
        <v>68</v>
      </c>
      <c r="W689" s="30" t="s">
        <v>81</v>
      </c>
      <c r="X689" s="30" t="s">
        <v>402</v>
      </c>
      <c r="Y689" s="41" t="s">
        <v>402</v>
      </c>
      <c r="Z689" s="30" t="s">
        <v>68</v>
      </c>
      <c r="AA689" s="30" t="s">
        <v>68</v>
      </c>
      <c r="AB689" s="41" t="s">
        <v>402</v>
      </c>
      <c r="AC689" s="30" t="s">
        <v>402</v>
      </c>
      <c r="AD689" s="30" t="s">
        <v>1900</v>
      </c>
      <c r="AE689" s="41" t="s">
        <v>68</v>
      </c>
      <c r="AF689" s="30" t="s">
        <v>68</v>
      </c>
    </row>
    <row r="690" spans="1:32" x14ac:dyDescent="0.2">
      <c r="A690" s="37" t="s">
        <v>1416</v>
      </c>
      <c r="B690" s="38">
        <v>8412</v>
      </c>
      <c r="C690" s="30">
        <v>8</v>
      </c>
      <c r="D690" s="30" t="s">
        <v>403</v>
      </c>
      <c r="E690" s="30" t="s">
        <v>404</v>
      </c>
      <c r="F690" s="31" t="s">
        <v>679</v>
      </c>
      <c r="G690" s="30" t="s">
        <v>28</v>
      </c>
      <c r="H690" s="30">
        <v>1</v>
      </c>
      <c r="I690" s="31" t="s">
        <v>679</v>
      </c>
      <c r="J690" s="30">
        <v>75020</v>
      </c>
      <c r="K690" s="30" t="s">
        <v>29</v>
      </c>
      <c r="L690" s="31"/>
      <c r="M690" s="31"/>
      <c r="N690" s="31"/>
      <c r="O690" s="31"/>
      <c r="P690" s="31"/>
      <c r="Q690" s="30" t="s">
        <v>68</v>
      </c>
      <c r="R690" s="30" t="s">
        <v>68</v>
      </c>
      <c r="S690" s="30" t="s">
        <v>68</v>
      </c>
      <c r="T690" s="30" t="s">
        <v>68</v>
      </c>
      <c r="U690" s="30" t="s">
        <v>68</v>
      </c>
      <c r="V690" s="30" t="s">
        <v>68</v>
      </c>
      <c r="W690" s="30" t="s">
        <v>68</v>
      </c>
      <c r="X690" s="30" t="s">
        <v>68</v>
      </c>
      <c r="Y690" s="41" t="s">
        <v>68</v>
      </c>
      <c r="Z690" s="30" t="s">
        <v>68</v>
      </c>
      <c r="AA690" s="30" t="s">
        <v>68</v>
      </c>
      <c r="AB690" s="41" t="s">
        <v>68</v>
      </c>
      <c r="AC690" s="30" t="s">
        <v>68</v>
      </c>
      <c r="AD690" s="30" t="s">
        <v>68</v>
      </c>
      <c r="AE690" s="41" t="s">
        <v>68</v>
      </c>
      <c r="AF690" s="30" t="s">
        <v>68</v>
      </c>
    </row>
    <row r="691" spans="1:32" x14ac:dyDescent="0.2">
      <c r="A691" s="37" t="s">
        <v>1272</v>
      </c>
      <c r="B691" s="38">
        <v>8413</v>
      </c>
      <c r="C691" s="30">
        <v>7</v>
      </c>
      <c r="D691" s="30" t="s">
        <v>409</v>
      </c>
      <c r="E691" s="30" t="s">
        <v>404</v>
      </c>
      <c r="F691" s="31" t="s">
        <v>680</v>
      </c>
      <c r="G691" s="30" t="s">
        <v>28</v>
      </c>
      <c r="H691" s="30">
        <v>1</v>
      </c>
      <c r="I691" s="31" t="s">
        <v>680</v>
      </c>
      <c r="J691" s="30">
        <v>75018</v>
      </c>
      <c r="K691" s="30" t="s">
        <v>29</v>
      </c>
      <c r="L691" s="31"/>
      <c r="M691" s="31"/>
      <c r="N691" s="31"/>
      <c r="O691" s="31"/>
      <c r="P691" s="31"/>
      <c r="Q691" s="30" t="s">
        <v>68</v>
      </c>
      <c r="R691" s="30" t="s">
        <v>68</v>
      </c>
      <c r="S691" s="30" t="s">
        <v>68</v>
      </c>
      <c r="T691" s="30" t="s">
        <v>68</v>
      </c>
      <c r="U691" s="30" t="s">
        <v>68</v>
      </c>
      <c r="V691" s="30" t="s">
        <v>68</v>
      </c>
      <c r="W691" s="30" t="s">
        <v>68</v>
      </c>
      <c r="X691" s="30" t="s">
        <v>68</v>
      </c>
      <c r="Y691" s="41" t="s">
        <v>68</v>
      </c>
      <c r="Z691" s="30" t="s">
        <v>68</v>
      </c>
      <c r="AA691" s="30" t="s">
        <v>68</v>
      </c>
      <c r="AB691" s="41" t="s">
        <v>68</v>
      </c>
      <c r="AC691" s="30" t="s">
        <v>68</v>
      </c>
      <c r="AD691" s="30" t="s">
        <v>68</v>
      </c>
      <c r="AE691" s="41" t="s">
        <v>68</v>
      </c>
      <c r="AF691" s="30" t="s">
        <v>68</v>
      </c>
    </row>
    <row r="692" spans="1:32" x14ac:dyDescent="0.2">
      <c r="A692" s="37" t="s">
        <v>1273</v>
      </c>
      <c r="B692" s="38">
        <v>8414</v>
      </c>
      <c r="C692" s="30">
        <v>7</v>
      </c>
      <c r="D692" s="30" t="s">
        <v>409</v>
      </c>
      <c r="E692" s="30" t="s">
        <v>404</v>
      </c>
      <c r="F692" s="31" t="s">
        <v>681</v>
      </c>
      <c r="G692" s="30" t="s">
        <v>28</v>
      </c>
      <c r="H692" s="30">
        <v>2</v>
      </c>
      <c r="I692" s="31" t="s">
        <v>1274</v>
      </c>
      <c r="J692" s="30">
        <v>75018</v>
      </c>
      <c r="K692" s="30" t="s">
        <v>29</v>
      </c>
      <c r="L692" s="31"/>
      <c r="M692" s="31"/>
      <c r="N692" s="31"/>
      <c r="O692" s="31"/>
      <c r="P692" s="31"/>
      <c r="Q692" s="30" t="s">
        <v>68</v>
      </c>
      <c r="R692" s="30" t="s">
        <v>68</v>
      </c>
      <c r="S692" s="30" t="s">
        <v>68</v>
      </c>
      <c r="T692" s="30" t="s">
        <v>68</v>
      </c>
      <c r="U692" s="30" t="s">
        <v>68</v>
      </c>
      <c r="V692" s="30" t="s">
        <v>68</v>
      </c>
      <c r="W692" s="30" t="s">
        <v>68</v>
      </c>
      <c r="X692" s="30" t="s">
        <v>68</v>
      </c>
      <c r="Y692" s="41" t="s">
        <v>68</v>
      </c>
      <c r="Z692" s="30" t="s">
        <v>68</v>
      </c>
      <c r="AA692" s="30" t="s">
        <v>68</v>
      </c>
      <c r="AB692" s="41" t="s">
        <v>68</v>
      </c>
      <c r="AC692" s="30" t="s">
        <v>68</v>
      </c>
      <c r="AD692" s="30" t="s">
        <v>68</v>
      </c>
      <c r="AE692" s="41" t="s">
        <v>68</v>
      </c>
      <c r="AF692" s="30" t="s">
        <v>68</v>
      </c>
    </row>
    <row r="693" spans="1:32" x14ac:dyDescent="0.2">
      <c r="A693" s="37" t="s">
        <v>1275</v>
      </c>
      <c r="B693" s="38">
        <v>8414</v>
      </c>
      <c r="C693" s="30">
        <v>7</v>
      </c>
      <c r="D693" s="30" t="s">
        <v>409</v>
      </c>
      <c r="E693" s="30" t="s">
        <v>404</v>
      </c>
      <c r="F693" s="31" t="s">
        <v>681</v>
      </c>
      <c r="G693" s="30" t="s">
        <v>28</v>
      </c>
      <c r="H693" s="30">
        <v>3</v>
      </c>
      <c r="I693" s="31" t="s">
        <v>1276</v>
      </c>
      <c r="J693" s="30">
        <v>75018</v>
      </c>
      <c r="K693" s="30" t="s">
        <v>29</v>
      </c>
      <c r="L693" s="31"/>
      <c r="M693" s="31"/>
      <c r="N693" s="31"/>
      <c r="O693" s="31"/>
      <c r="P693" s="31"/>
      <c r="Q693" s="30" t="s">
        <v>85</v>
      </c>
      <c r="R693" s="30" t="s">
        <v>81</v>
      </c>
      <c r="S693" s="30" t="s">
        <v>81</v>
      </c>
      <c r="T693" s="30" t="s">
        <v>81</v>
      </c>
      <c r="U693" s="30" t="s">
        <v>85</v>
      </c>
      <c r="V693" s="30" t="s">
        <v>81</v>
      </c>
      <c r="W693" s="30" t="s">
        <v>81</v>
      </c>
      <c r="X693" s="30" t="s">
        <v>402</v>
      </c>
      <c r="Y693" s="41" t="s">
        <v>68</v>
      </c>
      <c r="Z693" s="30" t="s">
        <v>68</v>
      </c>
      <c r="AA693" s="30" t="s">
        <v>68</v>
      </c>
      <c r="AB693" s="41" t="s">
        <v>68</v>
      </c>
      <c r="AC693" s="30" t="s">
        <v>68</v>
      </c>
      <c r="AD693" s="30" t="s">
        <v>68</v>
      </c>
      <c r="AE693" s="41" t="s">
        <v>68</v>
      </c>
      <c r="AF693" s="30" t="s">
        <v>68</v>
      </c>
    </row>
    <row r="694" spans="1:32" x14ac:dyDescent="0.2">
      <c r="A694" s="37" t="s">
        <v>995</v>
      </c>
      <c r="B694" s="38">
        <v>8415</v>
      </c>
      <c r="C694" s="30">
        <v>3</v>
      </c>
      <c r="D694" s="30" t="s">
        <v>405</v>
      </c>
      <c r="E694" s="30" t="s">
        <v>404</v>
      </c>
      <c r="F694" s="31" t="s">
        <v>682</v>
      </c>
      <c r="G694" s="30" t="s">
        <v>28</v>
      </c>
      <c r="H694" s="30">
        <v>1</v>
      </c>
      <c r="I694" s="31" t="s">
        <v>682</v>
      </c>
      <c r="J694" s="30">
        <v>75011</v>
      </c>
      <c r="K694" s="30" t="s">
        <v>29</v>
      </c>
      <c r="L694" s="31"/>
      <c r="M694" s="31"/>
      <c r="N694" s="31"/>
      <c r="O694" s="31"/>
      <c r="P694" s="31"/>
      <c r="Q694" s="30" t="s">
        <v>68</v>
      </c>
      <c r="R694" s="30" t="s">
        <v>68</v>
      </c>
      <c r="S694" s="30" t="s">
        <v>68</v>
      </c>
      <c r="T694" s="30" t="s">
        <v>68</v>
      </c>
      <c r="U694" s="30" t="s">
        <v>68</v>
      </c>
      <c r="V694" s="30" t="s">
        <v>68</v>
      </c>
      <c r="W694" s="30" t="s">
        <v>68</v>
      </c>
      <c r="X694" s="30" t="s">
        <v>68</v>
      </c>
      <c r="Y694" s="41" t="s">
        <v>68</v>
      </c>
      <c r="Z694" s="30" t="s">
        <v>68</v>
      </c>
      <c r="AA694" s="30" t="s">
        <v>68</v>
      </c>
      <c r="AB694" s="41" t="s">
        <v>68</v>
      </c>
      <c r="AC694" s="30" t="s">
        <v>68</v>
      </c>
      <c r="AD694" s="30" t="s">
        <v>68</v>
      </c>
      <c r="AE694" s="41" t="s">
        <v>68</v>
      </c>
      <c r="AF694" s="30" t="s">
        <v>68</v>
      </c>
    </row>
    <row r="695" spans="1:32" x14ac:dyDescent="0.2">
      <c r="A695" s="37" t="s">
        <v>996</v>
      </c>
      <c r="B695" s="38">
        <v>8415</v>
      </c>
      <c r="C695" s="30">
        <v>3</v>
      </c>
      <c r="D695" s="30" t="s">
        <v>405</v>
      </c>
      <c r="E695" s="30" t="s">
        <v>404</v>
      </c>
      <c r="F695" s="31" t="s">
        <v>682</v>
      </c>
      <c r="G695" s="30" t="s">
        <v>28</v>
      </c>
      <c r="H695" s="30">
        <v>2</v>
      </c>
      <c r="I695" s="31" t="s">
        <v>682</v>
      </c>
      <c r="J695" s="30">
        <v>75011</v>
      </c>
      <c r="K695" s="30" t="s">
        <v>29</v>
      </c>
      <c r="L695" s="31"/>
      <c r="M695" s="31"/>
      <c r="N695" s="31"/>
      <c r="O695" s="31"/>
      <c r="P695" s="31"/>
      <c r="Q695" s="30" t="s">
        <v>68</v>
      </c>
      <c r="R695" s="30" t="s">
        <v>68</v>
      </c>
      <c r="S695" s="30" t="s">
        <v>68</v>
      </c>
      <c r="T695" s="30" t="s">
        <v>68</v>
      </c>
      <c r="U695" s="30" t="s">
        <v>68</v>
      </c>
      <c r="V695" s="30" t="s">
        <v>68</v>
      </c>
      <c r="W695" s="30" t="s">
        <v>68</v>
      </c>
      <c r="X695" s="30" t="s">
        <v>68</v>
      </c>
      <c r="Y695" s="41" t="s">
        <v>68</v>
      </c>
      <c r="Z695" s="30" t="s">
        <v>68</v>
      </c>
      <c r="AA695" s="30" t="s">
        <v>68</v>
      </c>
      <c r="AB695" s="41" t="s">
        <v>68</v>
      </c>
      <c r="AC695" s="30" t="s">
        <v>68</v>
      </c>
      <c r="AD695" s="30" t="s">
        <v>68</v>
      </c>
      <c r="AE695" s="41" t="s">
        <v>68</v>
      </c>
      <c r="AF695" s="30" t="s">
        <v>68</v>
      </c>
    </row>
    <row r="696" spans="1:32" x14ac:dyDescent="0.2">
      <c r="A696" s="37" t="s">
        <v>1277</v>
      </c>
      <c r="B696" s="38">
        <v>8416</v>
      </c>
      <c r="C696" s="30">
        <v>7</v>
      </c>
      <c r="D696" s="30" t="s">
        <v>409</v>
      </c>
      <c r="E696" s="30" t="s">
        <v>404</v>
      </c>
      <c r="F696" s="31" t="s">
        <v>683</v>
      </c>
      <c r="G696" s="30" t="s">
        <v>28</v>
      </c>
      <c r="H696" s="30">
        <v>1</v>
      </c>
      <c r="I696" s="31" t="s">
        <v>683</v>
      </c>
      <c r="J696" s="30">
        <v>75018</v>
      </c>
      <c r="K696" s="30" t="s">
        <v>29</v>
      </c>
      <c r="L696" s="31"/>
      <c r="M696" s="31"/>
      <c r="N696" s="31"/>
      <c r="O696" s="31"/>
      <c r="P696" s="31"/>
      <c r="Q696" s="30" t="s">
        <v>68</v>
      </c>
      <c r="R696" s="30" t="s">
        <v>68</v>
      </c>
      <c r="S696" s="30" t="s">
        <v>68</v>
      </c>
      <c r="T696" s="30" t="s">
        <v>68</v>
      </c>
      <c r="U696" s="30" t="s">
        <v>68</v>
      </c>
      <c r="V696" s="30" t="s">
        <v>68</v>
      </c>
      <c r="W696" s="30" t="s">
        <v>68</v>
      </c>
      <c r="X696" s="30" t="s">
        <v>402</v>
      </c>
      <c r="Y696" s="41" t="s">
        <v>68</v>
      </c>
      <c r="Z696" s="30" t="s">
        <v>68</v>
      </c>
      <c r="AA696" s="30" t="s">
        <v>68</v>
      </c>
      <c r="AB696" s="41" t="s">
        <v>1900</v>
      </c>
      <c r="AC696" s="30" t="s">
        <v>402</v>
      </c>
      <c r="AD696" s="30" t="s">
        <v>1900</v>
      </c>
      <c r="AE696" s="41" t="s">
        <v>402</v>
      </c>
      <c r="AF696" s="30" t="s">
        <v>1900</v>
      </c>
    </row>
    <row r="697" spans="1:32" s="32" customFormat="1" ht="25.5" x14ac:dyDescent="0.2">
      <c r="A697" s="37" t="s">
        <v>1060</v>
      </c>
      <c r="B697" s="38">
        <v>8417</v>
      </c>
      <c r="C697" s="30">
        <v>5</v>
      </c>
      <c r="D697" s="30" t="s">
        <v>408</v>
      </c>
      <c r="E697" s="30" t="s">
        <v>407</v>
      </c>
      <c r="F697" s="31" t="s">
        <v>684</v>
      </c>
      <c r="G697" s="30" t="s">
        <v>28</v>
      </c>
      <c r="H697" s="30">
        <v>1</v>
      </c>
      <c r="I697" s="31" t="s">
        <v>1061</v>
      </c>
      <c r="J697" s="30">
        <v>75013</v>
      </c>
      <c r="K697" s="30" t="s">
        <v>29</v>
      </c>
      <c r="L697" s="31"/>
      <c r="M697" s="31"/>
      <c r="N697" s="31"/>
      <c r="O697" s="31"/>
      <c r="P697" s="31"/>
      <c r="Q697" s="30" t="s">
        <v>1895</v>
      </c>
      <c r="R697" s="30" t="s">
        <v>81</v>
      </c>
      <c r="S697" s="30" t="s">
        <v>81</v>
      </c>
      <c r="T697" s="30" t="s">
        <v>81</v>
      </c>
      <c r="U697" s="30" t="s">
        <v>402</v>
      </c>
      <c r="V697" s="30" t="s">
        <v>68</v>
      </c>
      <c r="W697" s="30" t="s">
        <v>81</v>
      </c>
      <c r="X697" s="30" t="s">
        <v>402</v>
      </c>
      <c r="Y697" s="41" t="s">
        <v>68</v>
      </c>
      <c r="Z697" s="30" t="s">
        <v>68</v>
      </c>
      <c r="AA697" s="30" t="s">
        <v>68</v>
      </c>
      <c r="AB697" s="41" t="s">
        <v>402</v>
      </c>
      <c r="AC697" s="30" t="s">
        <v>402</v>
      </c>
      <c r="AD697" s="30" t="s">
        <v>402</v>
      </c>
      <c r="AE697" s="41" t="s">
        <v>68</v>
      </c>
      <c r="AF697" s="30" t="s">
        <v>68</v>
      </c>
    </row>
    <row r="698" spans="1:32" x14ac:dyDescent="0.2">
      <c r="A698" s="37" t="s">
        <v>867</v>
      </c>
      <c r="B698" s="38">
        <v>8418</v>
      </c>
      <c r="C698" s="30">
        <v>2</v>
      </c>
      <c r="D698" s="30" t="s">
        <v>411</v>
      </c>
      <c r="E698" s="30" t="s">
        <v>404</v>
      </c>
      <c r="F698" s="31" t="s">
        <v>685</v>
      </c>
      <c r="G698" s="30" t="s">
        <v>28</v>
      </c>
      <c r="H698" s="30">
        <v>1</v>
      </c>
      <c r="I698" s="31" t="s">
        <v>868</v>
      </c>
      <c r="J698" s="30">
        <v>75019</v>
      </c>
      <c r="K698" s="30" t="s">
        <v>29</v>
      </c>
      <c r="L698" s="31"/>
      <c r="M698" s="31"/>
      <c r="N698" s="31"/>
      <c r="O698" s="31"/>
      <c r="P698" s="31"/>
      <c r="Q698" s="30" t="s">
        <v>1895</v>
      </c>
      <c r="R698" s="30" t="s">
        <v>84</v>
      </c>
      <c r="S698" s="30" t="s">
        <v>81</v>
      </c>
      <c r="T698" s="30" t="s">
        <v>81</v>
      </c>
      <c r="U698" s="30" t="s">
        <v>85</v>
      </c>
      <c r="V698" s="30" t="s">
        <v>68</v>
      </c>
      <c r="W698" s="30" t="s">
        <v>160</v>
      </c>
      <c r="X698" s="30" t="s">
        <v>402</v>
      </c>
      <c r="Y698" s="41" t="s">
        <v>81</v>
      </c>
      <c r="Z698" s="30" t="s">
        <v>1901</v>
      </c>
      <c r="AA698" s="30" t="s">
        <v>81</v>
      </c>
      <c r="AB698" s="41" t="s">
        <v>68</v>
      </c>
      <c r="AC698" s="30" t="s">
        <v>68</v>
      </c>
      <c r="AD698" s="30" t="s">
        <v>68</v>
      </c>
      <c r="AE698" s="41" t="s">
        <v>68</v>
      </c>
      <c r="AF698" s="30" t="s">
        <v>68</v>
      </c>
    </row>
    <row r="699" spans="1:32" x14ac:dyDescent="0.2">
      <c r="A699" s="37" t="s">
        <v>869</v>
      </c>
      <c r="B699" s="38">
        <v>8418</v>
      </c>
      <c r="C699" s="30">
        <v>2</v>
      </c>
      <c r="D699" s="30" t="s">
        <v>411</v>
      </c>
      <c r="E699" s="30" t="s">
        <v>404</v>
      </c>
      <c r="F699" s="31" t="s">
        <v>685</v>
      </c>
      <c r="G699" s="30" t="s">
        <v>28</v>
      </c>
      <c r="H699" s="30">
        <v>2</v>
      </c>
      <c r="I699" s="31" t="s">
        <v>870</v>
      </c>
      <c r="J699" s="30">
        <v>75019</v>
      </c>
      <c r="K699" s="30" t="s">
        <v>29</v>
      </c>
      <c r="L699" s="31"/>
      <c r="M699" s="31"/>
      <c r="N699" s="31"/>
      <c r="O699" s="31"/>
      <c r="P699" s="31"/>
      <c r="Q699" s="30" t="s">
        <v>1895</v>
      </c>
      <c r="R699" s="30" t="s">
        <v>84</v>
      </c>
      <c r="S699" s="30" t="s">
        <v>81</v>
      </c>
      <c r="T699" s="30" t="s">
        <v>81</v>
      </c>
      <c r="U699" s="30" t="s">
        <v>85</v>
      </c>
      <c r="V699" s="30" t="s">
        <v>68</v>
      </c>
      <c r="W699" s="30" t="s">
        <v>160</v>
      </c>
      <c r="X699" s="30" t="s">
        <v>402</v>
      </c>
      <c r="Y699" s="41" t="s">
        <v>81</v>
      </c>
      <c r="Z699" s="30" t="s">
        <v>1901</v>
      </c>
      <c r="AA699" s="30" t="s">
        <v>81</v>
      </c>
      <c r="AB699" s="41" t="s">
        <v>68</v>
      </c>
      <c r="AC699" s="30" t="s">
        <v>68</v>
      </c>
      <c r="AD699" s="30" t="s">
        <v>68</v>
      </c>
      <c r="AE699" s="41" t="s">
        <v>68</v>
      </c>
      <c r="AF699" s="30" t="s">
        <v>68</v>
      </c>
    </row>
    <row r="700" spans="1:32" x14ac:dyDescent="0.2">
      <c r="A700" s="37" t="s">
        <v>1417</v>
      </c>
      <c r="B700" s="38">
        <v>8421</v>
      </c>
      <c r="C700" s="30">
        <v>8</v>
      </c>
      <c r="D700" s="30" t="s">
        <v>403</v>
      </c>
      <c r="E700" s="30" t="s">
        <v>404</v>
      </c>
      <c r="F700" s="31" t="s">
        <v>686</v>
      </c>
      <c r="G700" s="30" t="s">
        <v>28</v>
      </c>
      <c r="H700" s="30">
        <v>1</v>
      </c>
      <c r="I700" s="31" t="s">
        <v>686</v>
      </c>
      <c r="J700" s="30">
        <v>75020</v>
      </c>
      <c r="K700" s="30" t="s">
        <v>29</v>
      </c>
      <c r="L700" s="31"/>
      <c r="M700" s="31"/>
      <c r="N700" s="31"/>
      <c r="O700" s="31"/>
      <c r="P700" s="31"/>
      <c r="Q700" s="30" t="s">
        <v>68</v>
      </c>
      <c r="R700" s="30" t="s">
        <v>68</v>
      </c>
      <c r="S700" s="30" t="s">
        <v>68</v>
      </c>
      <c r="T700" s="30" t="s">
        <v>68</v>
      </c>
      <c r="U700" s="30" t="s">
        <v>68</v>
      </c>
      <c r="V700" s="30" t="s">
        <v>68</v>
      </c>
      <c r="W700" s="30" t="s">
        <v>68</v>
      </c>
      <c r="X700" s="30" t="s">
        <v>68</v>
      </c>
      <c r="Y700" s="41" t="s">
        <v>68</v>
      </c>
      <c r="Z700" s="30" t="s">
        <v>68</v>
      </c>
      <c r="AA700" s="30" t="s">
        <v>68</v>
      </c>
      <c r="AB700" s="41" t="s">
        <v>68</v>
      </c>
      <c r="AC700" s="30" t="s">
        <v>68</v>
      </c>
      <c r="AD700" s="30" t="s">
        <v>68</v>
      </c>
      <c r="AE700" s="41" t="s">
        <v>68</v>
      </c>
      <c r="AF700" s="30" t="s">
        <v>68</v>
      </c>
    </row>
    <row r="701" spans="1:32" x14ac:dyDescent="0.2">
      <c r="A701" s="37" t="s">
        <v>1620</v>
      </c>
      <c r="B701" s="38">
        <v>8422</v>
      </c>
      <c r="C701" s="30">
        <v>9</v>
      </c>
      <c r="D701" s="30" t="s">
        <v>414</v>
      </c>
      <c r="E701" s="30" t="s">
        <v>404</v>
      </c>
      <c r="F701" s="31" t="s">
        <v>687</v>
      </c>
      <c r="G701" s="30" t="s">
        <v>28</v>
      </c>
      <c r="H701" s="30">
        <v>1</v>
      </c>
      <c r="I701" s="31" t="s">
        <v>1621</v>
      </c>
      <c r="J701" s="30">
        <v>78170</v>
      </c>
      <c r="K701" s="30" t="s">
        <v>35</v>
      </c>
      <c r="L701" s="31"/>
      <c r="M701" s="31"/>
      <c r="N701" s="31"/>
      <c r="O701" s="31"/>
      <c r="P701" s="31"/>
      <c r="Q701" s="30" t="s">
        <v>68</v>
      </c>
      <c r="R701" s="30" t="s">
        <v>68</v>
      </c>
      <c r="S701" s="30" t="s">
        <v>68</v>
      </c>
      <c r="T701" s="30" t="s">
        <v>68</v>
      </c>
      <c r="U701" s="30" t="s">
        <v>68</v>
      </c>
      <c r="V701" s="30" t="s">
        <v>68</v>
      </c>
      <c r="W701" s="30" t="s">
        <v>68</v>
      </c>
      <c r="X701" s="30" t="s">
        <v>68</v>
      </c>
      <c r="Y701" s="41" t="s">
        <v>68</v>
      </c>
      <c r="Z701" s="30" t="s">
        <v>68</v>
      </c>
      <c r="AA701" s="30" t="s">
        <v>68</v>
      </c>
      <c r="AB701" s="41" t="s">
        <v>68</v>
      </c>
      <c r="AC701" s="30" t="s">
        <v>68</v>
      </c>
      <c r="AD701" s="30" t="s">
        <v>68</v>
      </c>
      <c r="AE701" s="41" t="s">
        <v>68</v>
      </c>
      <c r="AF701" s="30" t="s">
        <v>68</v>
      </c>
    </row>
    <row r="702" spans="1:32" x14ac:dyDescent="0.2">
      <c r="A702" s="37" t="s">
        <v>1622</v>
      </c>
      <c r="B702" s="38">
        <v>8422</v>
      </c>
      <c r="C702" s="30">
        <v>9</v>
      </c>
      <c r="D702" s="30" t="s">
        <v>414</v>
      </c>
      <c r="E702" s="30" t="s">
        <v>404</v>
      </c>
      <c r="F702" s="31" t="s">
        <v>687</v>
      </c>
      <c r="G702" s="30" t="s">
        <v>28</v>
      </c>
      <c r="H702" s="30">
        <v>2</v>
      </c>
      <c r="I702" s="31" t="s">
        <v>1623</v>
      </c>
      <c r="J702" s="30">
        <v>78170</v>
      </c>
      <c r="K702" s="30" t="s">
        <v>35</v>
      </c>
      <c r="L702" s="31"/>
      <c r="M702" s="31"/>
      <c r="N702" s="31"/>
      <c r="O702" s="31"/>
      <c r="P702" s="31"/>
      <c r="Q702" s="30" t="s">
        <v>68</v>
      </c>
      <c r="R702" s="30" t="s">
        <v>68</v>
      </c>
      <c r="S702" s="30" t="s">
        <v>68</v>
      </c>
      <c r="T702" s="30" t="s">
        <v>68</v>
      </c>
      <c r="U702" s="30" t="s">
        <v>68</v>
      </c>
      <c r="V702" s="30" t="s">
        <v>68</v>
      </c>
      <c r="W702" s="30" t="s">
        <v>68</v>
      </c>
      <c r="X702" s="30" t="s">
        <v>68</v>
      </c>
      <c r="Y702" s="41" t="s">
        <v>68</v>
      </c>
      <c r="Z702" s="30" t="s">
        <v>68</v>
      </c>
      <c r="AA702" s="30" t="s">
        <v>68</v>
      </c>
      <c r="AB702" s="41" t="s">
        <v>68</v>
      </c>
      <c r="AC702" s="30" t="s">
        <v>68</v>
      </c>
      <c r="AD702" s="30" t="s">
        <v>68</v>
      </c>
      <c r="AE702" s="41" t="s">
        <v>68</v>
      </c>
      <c r="AF702" s="30" t="s">
        <v>68</v>
      </c>
    </row>
    <row r="703" spans="1:32" x14ac:dyDescent="0.2">
      <c r="A703" s="37" t="s">
        <v>1882</v>
      </c>
      <c r="B703" s="38">
        <v>8423</v>
      </c>
      <c r="C703" s="30">
        <v>10</v>
      </c>
      <c r="D703" s="30" t="s">
        <v>413</v>
      </c>
      <c r="E703" s="30" t="s">
        <v>407</v>
      </c>
      <c r="F703" s="31" t="s">
        <v>688</v>
      </c>
      <c r="G703" s="30" t="s">
        <v>28</v>
      </c>
      <c r="H703" s="30">
        <v>1</v>
      </c>
      <c r="I703" s="31" t="s">
        <v>1883</v>
      </c>
      <c r="J703" s="30">
        <v>91270</v>
      </c>
      <c r="K703" s="30" t="s">
        <v>149</v>
      </c>
      <c r="L703" s="31"/>
      <c r="M703" s="31"/>
      <c r="N703" s="31"/>
      <c r="O703" s="31"/>
      <c r="P703" s="31"/>
      <c r="Q703" s="30" t="s">
        <v>68</v>
      </c>
      <c r="R703" s="30" t="s">
        <v>68</v>
      </c>
      <c r="S703" s="30" t="s">
        <v>68</v>
      </c>
      <c r="T703" s="30" t="s">
        <v>68</v>
      </c>
      <c r="U703" s="30" t="s">
        <v>68</v>
      </c>
      <c r="V703" s="30" t="s">
        <v>68</v>
      </c>
      <c r="W703" s="30" t="s">
        <v>68</v>
      </c>
      <c r="X703" s="30" t="s">
        <v>68</v>
      </c>
      <c r="Y703" s="41" t="s">
        <v>68</v>
      </c>
      <c r="Z703" s="30" t="s">
        <v>68</v>
      </c>
      <c r="AA703" s="30" t="s">
        <v>68</v>
      </c>
      <c r="AB703" s="41" t="s">
        <v>68</v>
      </c>
      <c r="AC703" s="30" t="s">
        <v>68</v>
      </c>
      <c r="AD703" s="30" t="s">
        <v>68</v>
      </c>
      <c r="AE703" s="41" t="s">
        <v>68</v>
      </c>
      <c r="AF703" s="30" t="s">
        <v>68</v>
      </c>
    </row>
    <row r="704" spans="1:32" x14ac:dyDescent="0.2">
      <c r="A704" s="37" t="s">
        <v>1884</v>
      </c>
      <c r="B704" s="38">
        <v>8423</v>
      </c>
      <c r="C704" s="30">
        <v>10</v>
      </c>
      <c r="D704" s="30" t="s">
        <v>413</v>
      </c>
      <c r="E704" s="30" t="s">
        <v>407</v>
      </c>
      <c r="F704" s="31" t="s">
        <v>688</v>
      </c>
      <c r="G704" s="30" t="s">
        <v>28</v>
      </c>
      <c r="H704" s="30">
        <v>2</v>
      </c>
      <c r="I704" s="31" t="s">
        <v>1885</v>
      </c>
      <c r="J704" s="30">
        <v>91270</v>
      </c>
      <c r="K704" s="30" t="s">
        <v>149</v>
      </c>
      <c r="L704" s="31"/>
      <c r="M704" s="31"/>
      <c r="N704" s="31"/>
      <c r="O704" s="31"/>
      <c r="P704" s="31"/>
      <c r="Q704" s="30" t="s">
        <v>68</v>
      </c>
      <c r="R704" s="30" t="s">
        <v>68</v>
      </c>
      <c r="S704" s="30" t="s">
        <v>68</v>
      </c>
      <c r="T704" s="30" t="s">
        <v>68</v>
      </c>
      <c r="U704" s="30" t="s">
        <v>68</v>
      </c>
      <c r="V704" s="30" t="s">
        <v>68</v>
      </c>
      <c r="W704" s="30" t="s">
        <v>68</v>
      </c>
      <c r="X704" s="30" t="s">
        <v>68</v>
      </c>
      <c r="Y704" s="41" t="s">
        <v>68</v>
      </c>
      <c r="Z704" s="30" t="s">
        <v>68</v>
      </c>
      <c r="AA704" s="30" t="s">
        <v>68</v>
      </c>
      <c r="AB704" s="41" t="s">
        <v>68</v>
      </c>
      <c r="AC704" s="30" t="s">
        <v>68</v>
      </c>
      <c r="AD704" s="30" t="s">
        <v>68</v>
      </c>
      <c r="AE704" s="41" t="s">
        <v>68</v>
      </c>
      <c r="AF704" s="30" t="s">
        <v>68</v>
      </c>
    </row>
    <row r="705" spans="1:32" x14ac:dyDescent="0.2">
      <c r="A705" s="37" t="s">
        <v>1418</v>
      </c>
      <c r="B705" s="38">
        <v>8441</v>
      </c>
      <c r="C705" s="30">
        <v>8</v>
      </c>
      <c r="D705" s="30" t="s">
        <v>403</v>
      </c>
      <c r="E705" s="30" t="s">
        <v>404</v>
      </c>
      <c r="F705" s="31" t="s">
        <v>689</v>
      </c>
      <c r="G705" s="30" t="s">
        <v>28</v>
      </c>
      <c r="H705" s="30">
        <v>1</v>
      </c>
      <c r="I705" s="31" t="s">
        <v>689</v>
      </c>
      <c r="J705" s="30">
        <v>75020</v>
      </c>
      <c r="K705" s="30" t="s">
        <v>29</v>
      </c>
      <c r="L705" s="31"/>
      <c r="M705" s="31"/>
      <c r="N705" s="31"/>
      <c r="O705" s="31"/>
      <c r="P705" s="31"/>
      <c r="Q705" s="30" t="s">
        <v>68</v>
      </c>
      <c r="R705" s="30" t="s">
        <v>68</v>
      </c>
      <c r="S705" s="30" t="s">
        <v>68</v>
      </c>
      <c r="T705" s="30" t="s">
        <v>68</v>
      </c>
      <c r="U705" s="30" t="s">
        <v>68</v>
      </c>
      <c r="V705" s="30" t="s">
        <v>68</v>
      </c>
      <c r="W705" s="30" t="s">
        <v>68</v>
      </c>
      <c r="X705" s="30" t="s">
        <v>68</v>
      </c>
      <c r="Y705" s="41" t="s">
        <v>68</v>
      </c>
      <c r="Z705" s="30" t="s">
        <v>68</v>
      </c>
      <c r="AA705" s="30" t="s">
        <v>68</v>
      </c>
      <c r="AB705" s="41" t="s">
        <v>68</v>
      </c>
      <c r="AC705" s="30" t="s">
        <v>68</v>
      </c>
      <c r="AD705" s="30" t="s">
        <v>68</v>
      </c>
      <c r="AE705" s="41" t="s">
        <v>68</v>
      </c>
      <c r="AF705" s="30" t="s">
        <v>68</v>
      </c>
    </row>
    <row r="706" spans="1:32" x14ac:dyDescent="0.2">
      <c r="A706" s="37" t="s">
        <v>1419</v>
      </c>
      <c r="B706" s="38">
        <v>8441</v>
      </c>
      <c r="C706" s="30">
        <v>8</v>
      </c>
      <c r="D706" s="30" t="s">
        <v>403</v>
      </c>
      <c r="E706" s="30" t="s">
        <v>404</v>
      </c>
      <c r="F706" s="31" t="s">
        <v>689</v>
      </c>
      <c r="G706" s="30" t="s">
        <v>28</v>
      </c>
      <c r="H706" s="30">
        <v>2</v>
      </c>
      <c r="I706" s="31" t="s">
        <v>689</v>
      </c>
      <c r="J706" s="30">
        <v>75020</v>
      </c>
      <c r="K706" s="30" t="s">
        <v>29</v>
      </c>
      <c r="L706" s="31"/>
      <c r="M706" s="31"/>
      <c r="N706" s="31"/>
      <c r="O706" s="31"/>
      <c r="P706" s="31"/>
      <c r="Q706" s="30" t="s">
        <v>68</v>
      </c>
      <c r="R706" s="30" t="s">
        <v>68</v>
      </c>
      <c r="S706" s="30" t="s">
        <v>68</v>
      </c>
      <c r="T706" s="30" t="s">
        <v>68</v>
      </c>
      <c r="U706" s="30" t="s">
        <v>68</v>
      </c>
      <c r="V706" s="30" t="s">
        <v>68</v>
      </c>
      <c r="W706" s="30" t="s">
        <v>68</v>
      </c>
      <c r="X706" s="30" t="s">
        <v>68</v>
      </c>
      <c r="Y706" s="41" t="s">
        <v>68</v>
      </c>
      <c r="Z706" s="30" t="s">
        <v>68</v>
      </c>
      <c r="AA706" s="30" t="s">
        <v>68</v>
      </c>
      <c r="AB706" s="41" t="s">
        <v>68</v>
      </c>
      <c r="AC706" s="30" t="s">
        <v>68</v>
      </c>
      <c r="AD706" s="30" t="s">
        <v>68</v>
      </c>
      <c r="AE706" s="41" t="s">
        <v>68</v>
      </c>
      <c r="AF706" s="30" t="s">
        <v>68</v>
      </c>
    </row>
    <row r="707" spans="1:32" ht="25.5" x14ac:dyDescent="0.2">
      <c r="A707" s="37" t="s">
        <v>1420</v>
      </c>
      <c r="B707" s="38">
        <v>8446</v>
      </c>
      <c r="C707" s="30">
        <v>8</v>
      </c>
      <c r="D707" s="30" t="s">
        <v>403</v>
      </c>
      <c r="E707" s="30" t="s">
        <v>404</v>
      </c>
      <c r="F707" s="31" t="s">
        <v>690</v>
      </c>
      <c r="G707" s="30" t="s">
        <v>28</v>
      </c>
      <c r="H707" s="30">
        <v>1</v>
      </c>
      <c r="I707" s="31" t="s">
        <v>690</v>
      </c>
      <c r="J707" s="30">
        <v>75020</v>
      </c>
      <c r="K707" s="30" t="s">
        <v>29</v>
      </c>
      <c r="L707" s="31"/>
      <c r="M707" s="31"/>
      <c r="N707" s="31"/>
      <c r="O707" s="31"/>
      <c r="P707" s="31"/>
      <c r="Q707" s="30" t="s">
        <v>1895</v>
      </c>
      <c r="R707" s="30" t="s">
        <v>81</v>
      </c>
      <c r="S707" s="30" t="s">
        <v>81</v>
      </c>
      <c r="T707" s="30" t="s">
        <v>81</v>
      </c>
      <c r="U707" s="30" t="s">
        <v>402</v>
      </c>
      <c r="V707" s="30" t="s">
        <v>68</v>
      </c>
      <c r="W707" s="30" t="s">
        <v>81</v>
      </c>
      <c r="X707" s="30" t="s">
        <v>402</v>
      </c>
      <c r="Y707" s="41" t="s">
        <v>402</v>
      </c>
      <c r="Z707" s="30" t="s">
        <v>68</v>
      </c>
      <c r="AA707" s="30" t="s">
        <v>68</v>
      </c>
      <c r="AB707" s="41" t="s">
        <v>402</v>
      </c>
      <c r="AC707" s="30" t="s">
        <v>402</v>
      </c>
      <c r="AD707" s="30" t="s">
        <v>1900</v>
      </c>
      <c r="AE707" s="41" t="s">
        <v>68</v>
      </c>
      <c r="AF707" s="30" t="s">
        <v>68</v>
      </c>
    </row>
    <row r="708" spans="1:32" ht="25.5" x14ac:dyDescent="0.2">
      <c r="A708" s="37" t="s">
        <v>1421</v>
      </c>
      <c r="B708" s="38">
        <v>8446</v>
      </c>
      <c r="C708" s="30">
        <v>8</v>
      </c>
      <c r="D708" s="30" t="s">
        <v>403</v>
      </c>
      <c r="E708" s="30" t="s">
        <v>404</v>
      </c>
      <c r="F708" s="31" t="s">
        <v>690</v>
      </c>
      <c r="G708" s="30" t="s">
        <v>28</v>
      </c>
      <c r="H708" s="30">
        <v>2</v>
      </c>
      <c r="I708" s="31" t="s">
        <v>690</v>
      </c>
      <c r="J708" s="30">
        <v>75020</v>
      </c>
      <c r="K708" s="30" t="s">
        <v>29</v>
      </c>
      <c r="L708" s="31"/>
      <c r="M708" s="31"/>
      <c r="N708" s="31"/>
      <c r="O708" s="31"/>
      <c r="P708" s="31"/>
      <c r="Q708" s="30" t="s">
        <v>1895</v>
      </c>
      <c r="R708" s="30" t="s">
        <v>81</v>
      </c>
      <c r="S708" s="30" t="s">
        <v>81</v>
      </c>
      <c r="T708" s="30" t="s">
        <v>81</v>
      </c>
      <c r="U708" s="30" t="s">
        <v>402</v>
      </c>
      <c r="V708" s="30" t="s">
        <v>68</v>
      </c>
      <c r="W708" s="30" t="s">
        <v>81</v>
      </c>
      <c r="X708" s="30" t="s">
        <v>402</v>
      </c>
      <c r="Y708" s="41" t="s">
        <v>402</v>
      </c>
      <c r="Z708" s="30" t="s">
        <v>68</v>
      </c>
      <c r="AA708" s="30" t="s">
        <v>68</v>
      </c>
      <c r="AB708" s="41" t="s">
        <v>402</v>
      </c>
      <c r="AC708" s="30" t="s">
        <v>402</v>
      </c>
      <c r="AD708" s="30" t="s">
        <v>1900</v>
      </c>
      <c r="AE708" s="41" t="s">
        <v>68</v>
      </c>
      <c r="AF708" s="30" t="s">
        <v>68</v>
      </c>
    </row>
    <row r="709" spans="1:32" x14ac:dyDescent="0.2">
      <c r="A709" s="37" t="s">
        <v>997</v>
      </c>
      <c r="B709" s="38">
        <v>8447</v>
      </c>
      <c r="C709" s="30">
        <v>3</v>
      </c>
      <c r="D709" s="30" t="s">
        <v>405</v>
      </c>
      <c r="E709" s="30" t="s">
        <v>404</v>
      </c>
      <c r="F709" s="31" t="s">
        <v>691</v>
      </c>
      <c r="G709" s="30" t="s">
        <v>28</v>
      </c>
      <c r="H709" s="30">
        <v>1</v>
      </c>
      <c r="I709" s="31" t="s">
        <v>691</v>
      </c>
      <c r="J709" s="30">
        <v>75010</v>
      </c>
      <c r="K709" s="30" t="s">
        <v>29</v>
      </c>
      <c r="L709" s="33"/>
      <c r="M709" s="31"/>
      <c r="N709" s="31"/>
      <c r="O709" s="31"/>
      <c r="P709" s="31"/>
      <c r="Q709" s="30" t="s">
        <v>68</v>
      </c>
      <c r="R709" s="30" t="s">
        <v>68</v>
      </c>
      <c r="S709" s="30" t="s">
        <v>68</v>
      </c>
      <c r="T709" s="30" t="s">
        <v>68</v>
      </c>
      <c r="U709" s="30" t="s">
        <v>68</v>
      </c>
      <c r="V709" s="30" t="s">
        <v>68</v>
      </c>
      <c r="W709" s="30" t="s">
        <v>68</v>
      </c>
      <c r="X709" s="30" t="s">
        <v>68</v>
      </c>
      <c r="Y709" s="41" t="s">
        <v>68</v>
      </c>
      <c r="Z709" s="30" t="s">
        <v>68</v>
      </c>
      <c r="AA709" s="30" t="s">
        <v>68</v>
      </c>
      <c r="AB709" s="41" t="s">
        <v>68</v>
      </c>
      <c r="AC709" s="30" t="s">
        <v>68</v>
      </c>
      <c r="AD709" s="30" t="s">
        <v>68</v>
      </c>
      <c r="AE709" s="41" t="s">
        <v>68</v>
      </c>
      <c r="AF709" s="30" t="s">
        <v>68</v>
      </c>
    </row>
    <row r="710" spans="1:32" x14ac:dyDescent="0.2">
      <c r="A710" s="37" t="s">
        <v>1278</v>
      </c>
      <c r="B710" s="38">
        <v>8448</v>
      </c>
      <c r="C710" s="30">
        <v>7</v>
      </c>
      <c r="D710" s="30" t="s">
        <v>409</v>
      </c>
      <c r="E710" s="30" t="s">
        <v>404</v>
      </c>
      <c r="F710" s="31" t="s">
        <v>692</v>
      </c>
      <c r="G710" s="30" t="s">
        <v>28</v>
      </c>
      <c r="H710" s="30">
        <v>1</v>
      </c>
      <c r="I710" s="31" t="s">
        <v>1279</v>
      </c>
      <c r="J710" s="30">
        <v>75018</v>
      </c>
      <c r="K710" s="30" t="s">
        <v>29</v>
      </c>
      <c r="L710" s="31"/>
      <c r="M710" s="31"/>
      <c r="N710" s="31"/>
      <c r="O710" s="31"/>
      <c r="P710" s="31"/>
      <c r="Q710" s="30" t="s">
        <v>1895</v>
      </c>
      <c r="R710" s="30" t="s">
        <v>81</v>
      </c>
      <c r="S710" s="30" t="s">
        <v>81</v>
      </c>
      <c r="T710" s="30" t="s">
        <v>81</v>
      </c>
      <c r="U710" s="30" t="s">
        <v>68</v>
      </c>
      <c r="V710" s="30" t="s">
        <v>68</v>
      </c>
      <c r="W710" s="30" t="s">
        <v>81</v>
      </c>
      <c r="X710" s="30" t="s">
        <v>68</v>
      </c>
      <c r="Y710" s="41" t="s">
        <v>68</v>
      </c>
      <c r="Z710" s="30" t="s">
        <v>68</v>
      </c>
      <c r="AA710" s="30" t="s">
        <v>68</v>
      </c>
      <c r="AB710" s="41" t="s">
        <v>68</v>
      </c>
      <c r="AC710" s="30" t="s">
        <v>68</v>
      </c>
      <c r="AD710" s="30" t="s">
        <v>68</v>
      </c>
      <c r="AE710" s="41" t="s">
        <v>68</v>
      </c>
      <c r="AF710" s="30" t="s">
        <v>68</v>
      </c>
    </row>
    <row r="711" spans="1:32" x14ac:dyDescent="0.2">
      <c r="A711" s="37" t="s">
        <v>998</v>
      </c>
      <c r="B711" s="38">
        <v>8449</v>
      </c>
      <c r="C711" s="30">
        <v>3</v>
      </c>
      <c r="D711" s="30" t="s">
        <v>405</v>
      </c>
      <c r="E711" s="30" t="s">
        <v>404</v>
      </c>
      <c r="F711" s="31" t="s">
        <v>693</v>
      </c>
      <c r="G711" s="30" t="s">
        <v>28</v>
      </c>
      <c r="H711" s="30">
        <v>1</v>
      </c>
      <c r="I711" s="31" t="s">
        <v>693</v>
      </c>
      <c r="J711" s="30">
        <v>75011</v>
      </c>
      <c r="K711" s="30" t="s">
        <v>29</v>
      </c>
      <c r="L711" s="31"/>
      <c r="M711" s="31"/>
      <c r="N711" s="31"/>
      <c r="O711" s="31"/>
      <c r="P711" s="31"/>
      <c r="Q711" s="30" t="s">
        <v>68</v>
      </c>
      <c r="R711" s="30" t="s">
        <v>68</v>
      </c>
      <c r="S711" s="30" t="s">
        <v>68</v>
      </c>
      <c r="T711" s="30" t="s">
        <v>68</v>
      </c>
      <c r="U711" s="30" t="s">
        <v>68</v>
      </c>
      <c r="V711" s="30" t="s">
        <v>68</v>
      </c>
      <c r="W711" s="30" t="s">
        <v>68</v>
      </c>
      <c r="X711" s="30" t="s">
        <v>68</v>
      </c>
      <c r="Y711" s="41" t="s">
        <v>68</v>
      </c>
      <c r="Z711" s="30" t="s">
        <v>68</v>
      </c>
      <c r="AA711" s="30" t="s">
        <v>68</v>
      </c>
      <c r="AB711" s="41" t="s">
        <v>68</v>
      </c>
      <c r="AC711" s="30" t="s">
        <v>68</v>
      </c>
      <c r="AD711" s="30" t="s">
        <v>68</v>
      </c>
      <c r="AE711" s="41" t="s">
        <v>68</v>
      </c>
      <c r="AF711" s="30" t="s">
        <v>68</v>
      </c>
    </row>
    <row r="712" spans="1:32" x14ac:dyDescent="0.2">
      <c r="A712" s="37" t="s">
        <v>1280</v>
      </c>
      <c r="B712" s="38">
        <v>8450</v>
      </c>
      <c r="C712" s="30">
        <v>7</v>
      </c>
      <c r="D712" s="30" t="s">
        <v>409</v>
      </c>
      <c r="E712" s="30" t="s">
        <v>404</v>
      </c>
      <c r="F712" s="31" t="s">
        <v>694</v>
      </c>
      <c r="G712" s="30" t="s">
        <v>28</v>
      </c>
      <c r="H712" s="30">
        <v>1</v>
      </c>
      <c r="I712" s="31" t="s">
        <v>1281</v>
      </c>
      <c r="J712" s="30">
        <v>75018</v>
      </c>
      <c r="K712" s="30" t="s">
        <v>29</v>
      </c>
      <c r="L712" s="31"/>
      <c r="M712" s="31"/>
      <c r="N712" s="31"/>
      <c r="O712" s="31"/>
      <c r="P712" s="31"/>
      <c r="Q712" s="30" t="s">
        <v>1895</v>
      </c>
      <c r="R712" s="30" t="s">
        <v>81</v>
      </c>
      <c r="S712" s="30" t="s">
        <v>81</v>
      </c>
      <c r="T712" s="30" t="s">
        <v>81</v>
      </c>
      <c r="U712" s="30" t="s">
        <v>1895</v>
      </c>
      <c r="V712" s="30" t="s">
        <v>402</v>
      </c>
      <c r="W712" s="30" t="s">
        <v>81</v>
      </c>
      <c r="X712" s="30" t="s">
        <v>402</v>
      </c>
      <c r="Y712" s="41" t="s">
        <v>68</v>
      </c>
      <c r="Z712" s="30" t="s">
        <v>68</v>
      </c>
      <c r="AA712" s="30" t="s">
        <v>68</v>
      </c>
      <c r="AB712" s="41" t="s">
        <v>68</v>
      </c>
      <c r="AC712" s="30" t="s">
        <v>68</v>
      </c>
      <c r="AD712" s="30" t="s">
        <v>68</v>
      </c>
      <c r="AE712" s="41" t="s">
        <v>68</v>
      </c>
      <c r="AF712" s="30" t="s">
        <v>68</v>
      </c>
    </row>
    <row r="713" spans="1:32" x14ac:dyDescent="0.2">
      <c r="A713" s="37" t="s">
        <v>871</v>
      </c>
      <c r="B713" s="38">
        <v>8456</v>
      </c>
      <c r="C713" s="30">
        <v>7</v>
      </c>
      <c r="D713" s="30" t="s">
        <v>409</v>
      </c>
      <c r="E713" s="30" t="s">
        <v>404</v>
      </c>
      <c r="F713" s="31" t="s">
        <v>695</v>
      </c>
      <c r="G713" s="30" t="s">
        <v>28</v>
      </c>
      <c r="H713" s="30">
        <v>1</v>
      </c>
      <c r="I713" s="31" t="s">
        <v>695</v>
      </c>
      <c r="J713" s="30">
        <v>75019</v>
      </c>
      <c r="K713" s="30" t="s">
        <v>29</v>
      </c>
      <c r="L713" s="31"/>
      <c r="M713" s="31"/>
      <c r="N713" s="31"/>
      <c r="O713" s="31"/>
      <c r="P713" s="31"/>
      <c r="Q713" s="30" t="s">
        <v>68</v>
      </c>
      <c r="R713" s="30" t="s">
        <v>68</v>
      </c>
      <c r="S713" s="30" t="s">
        <v>68</v>
      </c>
      <c r="T713" s="30" t="s">
        <v>68</v>
      </c>
      <c r="U713" s="30" t="s">
        <v>68</v>
      </c>
      <c r="V713" s="30" t="s">
        <v>68</v>
      </c>
      <c r="W713" s="30" t="s">
        <v>68</v>
      </c>
      <c r="X713" s="30" t="s">
        <v>68</v>
      </c>
      <c r="Y713" s="41" t="s">
        <v>68</v>
      </c>
      <c r="Z713" s="30" t="s">
        <v>68</v>
      </c>
      <c r="AA713" s="30" t="s">
        <v>68</v>
      </c>
      <c r="AB713" s="41" t="s">
        <v>68</v>
      </c>
      <c r="AC713" s="30" t="s">
        <v>68</v>
      </c>
      <c r="AD713" s="30" t="s">
        <v>68</v>
      </c>
      <c r="AE713" s="41" t="s">
        <v>68</v>
      </c>
      <c r="AF713" s="30" t="s">
        <v>68</v>
      </c>
    </row>
    <row r="714" spans="1:32" x14ac:dyDescent="0.2">
      <c r="A714" s="37" t="s">
        <v>1282</v>
      </c>
      <c r="B714" s="38">
        <v>8458</v>
      </c>
      <c r="C714" s="30">
        <v>7</v>
      </c>
      <c r="D714" s="30" t="s">
        <v>409</v>
      </c>
      <c r="E714" s="30" t="s">
        <v>404</v>
      </c>
      <c r="F714" s="31" t="s">
        <v>696</v>
      </c>
      <c r="G714" s="30" t="s">
        <v>28</v>
      </c>
      <c r="H714" s="30">
        <v>1</v>
      </c>
      <c r="I714" s="31" t="s">
        <v>1283</v>
      </c>
      <c r="J714" s="30">
        <v>75017</v>
      </c>
      <c r="K714" s="30" t="s">
        <v>29</v>
      </c>
      <c r="L714" s="31"/>
      <c r="M714" s="31"/>
      <c r="N714" s="31"/>
      <c r="O714" s="31"/>
      <c r="P714" s="31"/>
      <c r="Q714" s="30" t="s">
        <v>1895</v>
      </c>
      <c r="R714" s="30" t="s">
        <v>84</v>
      </c>
      <c r="S714" s="30" t="s">
        <v>81</v>
      </c>
      <c r="T714" s="30" t="s">
        <v>81</v>
      </c>
      <c r="U714" s="30" t="s">
        <v>1895</v>
      </c>
      <c r="V714" s="30" t="s">
        <v>402</v>
      </c>
      <c r="W714" s="30" t="s">
        <v>81</v>
      </c>
      <c r="X714" s="30" t="s">
        <v>402</v>
      </c>
      <c r="Y714" s="41" t="s">
        <v>402</v>
      </c>
      <c r="Z714" s="30" t="s">
        <v>1901</v>
      </c>
      <c r="AA714" s="30" t="s">
        <v>402</v>
      </c>
      <c r="AB714" s="41" t="s">
        <v>68</v>
      </c>
      <c r="AC714" s="30" t="s">
        <v>68</v>
      </c>
      <c r="AD714" s="30" t="s">
        <v>68</v>
      </c>
      <c r="AE714" s="41" t="s">
        <v>68</v>
      </c>
      <c r="AF714" s="30" t="s">
        <v>68</v>
      </c>
    </row>
    <row r="715" spans="1:32" x14ac:dyDescent="0.2">
      <c r="A715" s="37" t="s">
        <v>999</v>
      </c>
      <c r="B715" s="38">
        <v>8460</v>
      </c>
      <c r="C715" s="30">
        <v>3</v>
      </c>
      <c r="D715" s="30" t="s">
        <v>405</v>
      </c>
      <c r="E715" s="30" t="s">
        <v>404</v>
      </c>
      <c r="F715" s="31" t="s">
        <v>697</v>
      </c>
      <c r="G715" s="30" t="s">
        <v>33</v>
      </c>
      <c r="H715" s="30">
        <v>1</v>
      </c>
      <c r="I715" s="31" t="s">
        <v>697</v>
      </c>
      <c r="J715" s="30">
        <v>75010</v>
      </c>
      <c r="K715" s="30" t="s">
        <v>29</v>
      </c>
      <c r="L715" s="31"/>
      <c r="M715" s="31"/>
      <c r="N715" s="31"/>
      <c r="O715" s="31"/>
      <c r="P715" s="31"/>
      <c r="Q715" s="30" t="s">
        <v>68</v>
      </c>
      <c r="R715" s="30" t="s">
        <v>68</v>
      </c>
      <c r="S715" s="30" t="s">
        <v>68</v>
      </c>
      <c r="T715" s="30" t="s">
        <v>68</v>
      </c>
      <c r="U715" s="30" t="s">
        <v>68</v>
      </c>
      <c r="V715" s="30" t="s">
        <v>68</v>
      </c>
      <c r="W715" s="30" t="s">
        <v>68</v>
      </c>
      <c r="X715" s="30" t="s">
        <v>68</v>
      </c>
      <c r="Y715" s="41" t="s">
        <v>68</v>
      </c>
      <c r="Z715" s="30" t="s">
        <v>68</v>
      </c>
      <c r="AA715" s="30" t="s">
        <v>68</v>
      </c>
      <c r="AB715" s="41" t="s">
        <v>68</v>
      </c>
      <c r="AC715" s="30" t="s">
        <v>68</v>
      </c>
      <c r="AD715" s="30" t="s">
        <v>68</v>
      </c>
      <c r="AE715" s="41" t="s">
        <v>68</v>
      </c>
      <c r="AF715" s="30" t="s">
        <v>68</v>
      </c>
    </row>
    <row r="716" spans="1:32" x14ac:dyDescent="0.2">
      <c r="A716" s="37" t="s">
        <v>1284</v>
      </c>
      <c r="B716" s="38">
        <v>8461</v>
      </c>
      <c r="C716" s="30">
        <v>7</v>
      </c>
      <c r="D716" s="30" t="s">
        <v>409</v>
      </c>
      <c r="E716" s="30" t="s">
        <v>404</v>
      </c>
      <c r="F716" s="31" t="s">
        <v>698</v>
      </c>
      <c r="G716" s="30" t="s">
        <v>28</v>
      </c>
      <c r="H716" s="30">
        <v>1</v>
      </c>
      <c r="I716" s="31" t="s">
        <v>698</v>
      </c>
      <c r="J716" s="30">
        <v>75018</v>
      </c>
      <c r="K716" s="30" t="s">
        <v>29</v>
      </c>
      <c r="L716" s="31"/>
      <c r="M716" s="31"/>
      <c r="N716" s="31"/>
      <c r="O716" s="31"/>
      <c r="P716" s="31"/>
      <c r="Q716" s="30" t="s">
        <v>1895</v>
      </c>
      <c r="R716" s="30" t="s">
        <v>81</v>
      </c>
      <c r="S716" s="30" t="s">
        <v>81</v>
      </c>
      <c r="T716" s="30" t="s">
        <v>81</v>
      </c>
      <c r="U716" s="30" t="s">
        <v>68</v>
      </c>
      <c r="V716" s="30" t="s">
        <v>68</v>
      </c>
      <c r="W716" s="30" t="s">
        <v>81</v>
      </c>
      <c r="X716" s="30" t="s">
        <v>68</v>
      </c>
      <c r="Y716" s="41" t="s">
        <v>68</v>
      </c>
      <c r="Z716" s="30" t="s">
        <v>68</v>
      </c>
      <c r="AA716" s="30" t="s">
        <v>68</v>
      </c>
      <c r="AB716" s="41" t="s">
        <v>68</v>
      </c>
      <c r="AC716" s="30" t="s">
        <v>68</v>
      </c>
      <c r="AD716" s="30" t="s">
        <v>68</v>
      </c>
      <c r="AE716" s="41" t="s">
        <v>68</v>
      </c>
      <c r="AF716" s="30" t="s">
        <v>68</v>
      </c>
    </row>
    <row r="717" spans="1:32" ht="25.5" x14ac:dyDescent="0.2">
      <c r="A717" s="37" t="s">
        <v>1422</v>
      </c>
      <c r="B717" s="38">
        <v>8462</v>
      </c>
      <c r="C717" s="30">
        <v>8</v>
      </c>
      <c r="D717" s="30" t="s">
        <v>403</v>
      </c>
      <c r="E717" s="30" t="s">
        <v>404</v>
      </c>
      <c r="F717" s="31" t="s">
        <v>699</v>
      </c>
      <c r="G717" s="30" t="s">
        <v>28</v>
      </c>
      <c r="H717" s="30">
        <v>1</v>
      </c>
      <c r="I717" s="31" t="s">
        <v>699</v>
      </c>
      <c r="J717" s="30">
        <v>75020</v>
      </c>
      <c r="K717" s="30" t="s">
        <v>29</v>
      </c>
      <c r="L717" s="31"/>
      <c r="M717" s="31"/>
      <c r="N717" s="31"/>
      <c r="O717" s="31"/>
      <c r="P717" s="31"/>
      <c r="Q717" s="30" t="s">
        <v>1895</v>
      </c>
      <c r="R717" s="30" t="s">
        <v>81</v>
      </c>
      <c r="S717" s="30" t="s">
        <v>81</v>
      </c>
      <c r="T717" s="30" t="s">
        <v>81</v>
      </c>
      <c r="U717" s="30" t="s">
        <v>402</v>
      </c>
      <c r="V717" s="30" t="s">
        <v>68</v>
      </c>
      <c r="W717" s="30" t="s">
        <v>81</v>
      </c>
      <c r="X717" s="30" t="s">
        <v>402</v>
      </c>
      <c r="Y717" s="41" t="s">
        <v>402</v>
      </c>
      <c r="Z717" s="30" t="s">
        <v>68</v>
      </c>
      <c r="AA717" s="30" t="s">
        <v>68</v>
      </c>
      <c r="AB717" s="41" t="s">
        <v>402</v>
      </c>
      <c r="AC717" s="30" t="s">
        <v>402</v>
      </c>
      <c r="AD717" s="30" t="s">
        <v>1900</v>
      </c>
      <c r="AE717" s="41" t="s">
        <v>68</v>
      </c>
      <c r="AF717" s="30" t="s">
        <v>68</v>
      </c>
    </row>
    <row r="718" spans="1:32" x14ac:dyDescent="0.2">
      <c r="A718" s="37" t="s">
        <v>872</v>
      </c>
      <c r="B718" s="38">
        <v>8467</v>
      </c>
      <c r="C718" s="30">
        <v>2</v>
      </c>
      <c r="D718" s="30" t="s">
        <v>411</v>
      </c>
      <c r="E718" s="30" t="s">
        <v>404</v>
      </c>
      <c r="F718" s="31" t="s">
        <v>700</v>
      </c>
      <c r="G718" s="30" t="s">
        <v>28</v>
      </c>
      <c r="H718" s="30">
        <v>1</v>
      </c>
      <c r="I718" s="31" t="s">
        <v>873</v>
      </c>
      <c r="J718" s="30">
        <v>75009</v>
      </c>
      <c r="K718" s="30" t="s">
        <v>29</v>
      </c>
      <c r="L718" s="31"/>
      <c r="M718" s="31"/>
      <c r="N718" s="31"/>
      <c r="O718" s="31"/>
      <c r="P718" s="31"/>
      <c r="Q718" s="30" t="s">
        <v>1895</v>
      </c>
      <c r="R718" s="30" t="s">
        <v>81</v>
      </c>
      <c r="S718" s="30" t="s">
        <v>81</v>
      </c>
      <c r="T718" s="30" t="s">
        <v>81</v>
      </c>
      <c r="U718" s="30" t="s">
        <v>85</v>
      </c>
      <c r="V718" s="30" t="s">
        <v>68</v>
      </c>
      <c r="W718" s="30" t="s">
        <v>160</v>
      </c>
      <c r="X718" s="30" t="s">
        <v>1900</v>
      </c>
      <c r="Y718" s="41" t="s">
        <v>68</v>
      </c>
      <c r="Z718" s="30" t="s">
        <v>68</v>
      </c>
      <c r="AA718" s="30" t="s">
        <v>68</v>
      </c>
      <c r="AB718" s="41" t="s">
        <v>68</v>
      </c>
      <c r="AC718" s="30" t="s">
        <v>68</v>
      </c>
      <c r="AD718" s="30" t="s">
        <v>68</v>
      </c>
      <c r="AE718" s="41" t="s">
        <v>68</v>
      </c>
      <c r="AF718" s="30" t="s">
        <v>68</v>
      </c>
    </row>
    <row r="719" spans="1:32" x14ac:dyDescent="0.2">
      <c r="A719" s="37" t="s">
        <v>1000</v>
      </c>
      <c r="B719" s="38">
        <v>8471</v>
      </c>
      <c r="C719" s="30">
        <v>3</v>
      </c>
      <c r="D719" s="30" t="s">
        <v>405</v>
      </c>
      <c r="E719" s="30" t="s">
        <v>404</v>
      </c>
      <c r="F719" s="31" t="s">
        <v>701</v>
      </c>
      <c r="G719" s="30" t="s">
        <v>28</v>
      </c>
      <c r="H719" s="30">
        <v>1</v>
      </c>
      <c r="I719" s="31" t="s">
        <v>701</v>
      </c>
      <c r="J719" s="30">
        <v>75011</v>
      </c>
      <c r="K719" s="30" t="s">
        <v>29</v>
      </c>
      <c r="L719" s="31"/>
      <c r="M719" s="31"/>
      <c r="N719" s="31"/>
      <c r="O719" s="31"/>
      <c r="P719" s="31"/>
      <c r="Q719" s="30" t="s">
        <v>68</v>
      </c>
      <c r="R719" s="30" t="s">
        <v>68</v>
      </c>
      <c r="S719" s="30" t="s">
        <v>68</v>
      </c>
      <c r="T719" s="30" t="s">
        <v>68</v>
      </c>
      <c r="U719" s="30" t="s">
        <v>68</v>
      </c>
      <c r="V719" s="30" t="s">
        <v>68</v>
      </c>
      <c r="W719" s="30" t="s">
        <v>68</v>
      </c>
      <c r="X719" s="30" t="s">
        <v>68</v>
      </c>
      <c r="Y719" s="41" t="s">
        <v>68</v>
      </c>
      <c r="Z719" s="30" t="s">
        <v>68</v>
      </c>
      <c r="AA719" s="30" t="s">
        <v>68</v>
      </c>
      <c r="AB719" s="41" t="s">
        <v>68</v>
      </c>
      <c r="AC719" s="30" t="s">
        <v>68</v>
      </c>
      <c r="AD719" s="30" t="s">
        <v>68</v>
      </c>
      <c r="AE719" s="41" t="s">
        <v>68</v>
      </c>
      <c r="AF719" s="30" t="s">
        <v>68</v>
      </c>
    </row>
    <row r="720" spans="1:32" x14ac:dyDescent="0.2">
      <c r="A720" s="37" t="s">
        <v>752</v>
      </c>
      <c r="B720" s="38">
        <v>8473</v>
      </c>
      <c r="C720" s="30">
        <v>1</v>
      </c>
      <c r="D720" s="30" t="s">
        <v>406</v>
      </c>
      <c r="E720" s="30" t="s">
        <v>407</v>
      </c>
      <c r="F720" s="31" t="s">
        <v>702</v>
      </c>
      <c r="G720" s="30" t="s">
        <v>28</v>
      </c>
      <c r="H720" s="30">
        <v>1</v>
      </c>
      <c r="I720" s="31" t="s">
        <v>753</v>
      </c>
      <c r="J720" s="30">
        <v>75006</v>
      </c>
      <c r="K720" s="30" t="s">
        <v>29</v>
      </c>
      <c r="L720" s="31"/>
      <c r="M720" s="31"/>
      <c r="N720" s="31"/>
      <c r="O720" s="31"/>
      <c r="P720" s="31"/>
      <c r="Q720" s="30" t="s">
        <v>68</v>
      </c>
      <c r="R720" s="30" t="s">
        <v>68</v>
      </c>
      <c r="S720" s="30" t="s">
        <v>68</v>
      </c>
      <c r="T720" s="30" t="s">
        <v>68</v>
      </c>
      <c r="U720" s="30" t="s">
        <v>68</v>
      </c>
      <c r="V720" s="30" t="s">
        <v>68</v>
      </c>
      <c r="W720" s="30" t="s">
        <v>68</v>
      </c>
      <c r="X720" s="30" t="s">
        <v>68</v>
      </c>
      <c r="Y720" s="41" t="s">
        <v>68</v>
      </c>
      <c r="Z720" s="30" t="s">
        <v>68</v>
      </c>
      <c r="AA720" s="30" t="s">
        <v>68</v>
      </c>
      <c r="AB720" s="41" t="s">
        <v>68</v>
      </c>
      <c r="AC720" s="30" t="s">
        <v>68</v>
      </c>
      <c r="AD720" s="30" t="s">
        <v>68</v>
      </c>
      <c r="AE720" s="41" t="s">
        <v>68</v>
      </c>
      <c r="AF720" s="30" t="s">
        <v>68</v>
      </c>
    </row>
    <row r="721" spans="1:32" x14ac:dyDescent="0.2">
      <c r="A721" s="37" t="s">
        <v>1423</v>
      </c>
      <c r="B721" s="38">
        <v>8478</v>
      </c>
      <c r="C721" s="30">
        <v>8</v>
      </c>
      <c r="D721" s="30" t="s">
        <v>403</v>
      </c>
      <c r="E721" s="30" t="s">
        <v>404</v>
      </c>
      <c r="F721" s="31" t="s">
        <v>703</v>
      </c>
      <c r="G721" s="30" t="s">
        <v>28</v>
      </c>
      <c r="H721" s="30">
        <v>1</v>
      </c>
      <c r="I721" s="31" t="s">
        <v>703</v>
      </c>
      <c r="J721" s="30">
        <v>75020</v>
      </c>
      <c r="K721" s="30" t="s">
        <v>29</v>
      </c>
      <c r="L721" s="31"/>
      <c r="M721" s="31"/>
      <c r="N721" s="31"/>
      <c r="O721" s="31"/>
      <c r="P721" s="31"/>
      <c r="Q721" s="30" t="s">
        <v>68</v>
      </c>
      <c r="R721" s="30" t="s">
        <v>68</v>
      </c>
      <c r="S721" s="30" t="s">
        <v>68</v>
      </c>
      <c r="T721" s="30" t="s">
        <v>68</v>
      </c>
      <c r="U721" s="30" t="s">
        <v>68</v>
      </c>
      <c r="V721" s="30" t="s">
        <v>68</v>
      </c>
      <c r="W721" s="30" t="s">
        <v>68</v>
      </c>
      <c r="X721" s="30" t="s">
        <v>68</v>
      </c>
      <c r="Y721" s="41" t="s">
        <v>68</v>
      </c>
      <c r="Z721" s="30" t="s">
        <v>68</v>
      </c>
      <c r="AA721" s="30" t="s">
        <v>68</v>
      </c>
      <c r="AB721" s="41" t="s">
        <v>68</v>
      </c>
      <c r="AC721" s="30" t="s">
        <v>68</v>
      </c>
      <c r="AD721" s="30" t="s">
        <v>68</v>
      </c>
      <c r="AE721" s="41" t="s">
        <v>68</v>
      </c>
      <c r="AF721" s="30" t="s">
        <v>68</v>
      </c>
    </row>
    <row r="722" spans="1:32" x14ac:dyDescent="0.2">
      <c r="A722" s="37" t="s">
        <v>1001</v>
      </c>
      <c r="B722" s="38">
        <v>8516</v>
      </c>
      <c r="C722" s="30">
        <v>3</v>
      </c>
      <c r="D722" s="30" t="s">
        <v>405</v>
      </c>
      <c r="E722" s="30" t="s">
        <v>404</v>
      </c>
      <c r="F722" s="31" t="s">
        <v>704</v>
      </c>
      <c r="G722" s="30" t="s">
        <v>28</v>
      </c>
      <c r="H722" s="30">
        <v>1</v>
      </c>
      <c r="I722" s="31" t="s">
        <v>704</v>
      </c>
      <c r="J722" s="30">
        <v>75010</v>
      </c>
      <c r="K722" s="30" t="s">
        <v>29</v>
      </c>
      <c r="L722" s="33"/>
      <c r="M722" s="31"/>
      <c r="N722" s="31"/>
      <c r="O722" s="31"/>
      <c r="P722" s="31"/>
      <c r="Q722" s="30" t="s">
        <v>81</v>
      </c>
      <c r="R722" s="30" t="s">
        <v>81</v>
      </c>
      <c r="S722" s="30" t="s">
        <v>354</v>
      </c>
      <c r="T722" s="30" t="s">
        <v>354</v>
      </c>
      <c r="U722" s="30" t="s">
        <v>68</v>
      </c>
      <c r="V722" s="30" t="s">
        <v>68</v>
      </c>
      <c r="W722" s="30" t="s">
        <v>354</v>
      </c>
      <c r="X722" s="30" t="s">
        <v>1900</v>
      </c>
      <c r="Y722" s="41" t="s">
        <v>1900</v>
      </c>
      <c r="Z722" s="30" t="s">
        <v>1901</v>
      </c>
      <c r="AA722" s="30" t="s">
        <v>1900</v>
      </c>
      <c r="AB722" s="41" t="s">
        <v>1900</v>
      </c>
      <c r="AC722" s="30" t="s">
        <v>1900</v>
      </c>
      <c r="AD722" s="30" t="s">
        <v>1900</v>
      </c>
      <c r="AE722" s="41" t="s">
        <v>68</v>
      </c>
      <c r="AF722" s="30" t="s">
        <v>1886</v>
      </c>
    </row>
    <row r="723" spans="1:32" x14ac:dyDescent="0.2">
      <c r="A723" s="37" t="s">
        <v>1002</v>
      </c>
      <c r="B723" s="38">
        <v>8516</v>
      </c>
      <c r="C723" s="30">
        <v>3</v>
      </c>
      <c r="D723" s="30" t="s">
        <v>405</v>
      </c>
      <c r="E723" s="30" t="s">
        <v>404</v>
      </c>
      <c r="F723" s="31" t="s">
        <v>704</v>
      </c>
      <c r="G723" s="30" t="s">
        <v>28</v>
      </c>
      <c r="H723" s="30">
        <v>2</v>
      </c>
      <c r="I723" s="31" t="s">
        <v>704</v>
      </c>
      <c r="J723" s="30">
        <v>75010</v>
      </c>
      <c r="K723" s="30" t="s">
        <v>29</v>
      </c>
      <c r="L723" s="33"/>
      <c r="M723" s="31"/>
      <c r="N723" s="31"/>
      <c r="O723" s="31"/>
      <c r="P723" s="31"/>
      <c r="Q723" s="30" t="s">
        <v>81</v>
      </c>
      <c r="R723" s="30" t="s">
        <v>81</v>
      </c>
      <c r="S723" s="30" t="s">
        <v>354</v>
      </c>
      <c r="T723" s="30" t="s">
        <v>354</v>
      </c>
      <c r="U723" s="30" t="s">
        <v>68</v>
      </c>
      <c r="V723" s="30" t="s">
        <v>68</v>
      </c>
      <c r="W723" s="30" t="s">
        <v>354</v>
      </c>
      <c r="X723" s="30" t="s">
        <v>1900</v>
      </c>
      <c r="Y723" s="41" t="s">
        <v>1900</v>
      </c>
      <c r="Z723" s="30" t="s">
        <v>1901</v>
      </c>
      <c r="AA723" s="30" t="s">
        <v>1900</v>
      </c>
      <c r="AB723" s="41" t="s">
        <v>1900</v>
      </c>
      <c r="AC723" s="30" t="s">
        <v>1900</v>
      </c>
      <c r="AD723" s="30" t="s">
        <v>1900</v>
      </c>
      <c r="AE723" s="41" t="s">
        <v>68</v>
      </c>
      <c r="AF723" s="30" t="s">
        <v>1886</v>
      </c>
    </row>
  </sheetData>
  <autoFilter ref="A2:AF723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 tint="0.39997558519241921"/>
    <pageSetUpPr fitToPage="1"/>
  </sheetPr>
  <dimension ref="A1:HY257"/>
  <sheetViews>
    <sheetView zoomScale="85" zoomScaleNormal="85" workbookViewId="0">
      <pane xSplit="1" ySplit="3" topLeftCell="B4" activePane="bottomRight" state="frozen"/>
      <selection activeCell="Q3" sqref="Q3:Q4"/>
      <selection pane="topRight" activeCell="Q3" sqref="Q3:Q4"/>
      <selection pane="bottomLeft" activeCell="Q3" sqref="Q3:Q4"/>
      <selection pane="bottomRight" activeCell="C10" sqref="C10"/>
    </sheetView>
  </sheetViews>
  <sheetFormatPr baseColWidth="10" defaultColWidth="3.7109375" defaultRowHeight="12.75" x14ac:dyDescent="0.2"/>
  <cols>
    <col min="1" max="1" width="13.42578125" style="26" bestFit="1" customWidth="1"/>
    <col min="2" max="2" width="9.5703125" style="15" customWidth="1"/>
    <col min="3" max="3" width="16.7109375" style="15" bestFit="1" customWidth="1"/>
    <col min="4" max="4" width="14.42578125" style="15" customWidth="1"/>
    <col min="5" max="5" width="67.85546875" style="15" bestFit="1" customWidth="1"/>
    <col min="6" max="6" width="9" style="15" bestFit="1" customWidth="1"/>
    <col min="7" max="7" width="21.28515625" style="15" bestFit="1" customWidth="1"/>
    <col min="8" max="8" width="17.28515625" style="26" bestFit="1" customWidth="1"/>
    <col min="9" max="9" width="7.7109375" style="26" bestFit="1" customWidth="1"/>
    <col min="10" max="11" width="8.140625" style="26" bestFit="1" customWidth="1"/>
    <col min="12" max="12" width="7.5703125" style="26" bestFit="1" customWidth="1"/>
    <col min="13" max="13" width="7.85546875" style="26" bestFit="1" customWidth="1"/>
    <col min="14" max="14" width="7.7109375" style="26" bestFit="1" customWidth="1"/>
    <col min="15" max="15" width="16.42578125" style="26" bestFit="1" customWidth="1"/>
    <col min="16" max="16" width="7.7109375" style="26" bestFit="1" customWidth="1"/>
    <col min="17" max="18" width="8.140625" style="26" bestFit="1" customWidth="1"/>
    <col min="19" max="19" width="7.5703125" style="26" bestFit="1" customWidth="1"/>
    <col min="20" max="20" width="7.85546875" style="26" bestFit="1" customWidth="1"/>
    <col min="21" max="21" width="7.7109375" style="26" bestFit="1" customWidth="1"/>
    <col min="22" max="22" width="16.42578125" style="26" bestFit="1" customWidth="1"/>
    <col min="23" max="23" width="7.7109375" style="15" bestFit="1" customWidth="1"/>
    <col min="24" max="25" width="8.140625" style="15" bestFit="1" customWidth="1"/>
    <col min="26" max="26" width="7.5703125" style="15" bestFit="1" customWidth="1"/>
    <col min="27" max="27" width="7.85546875" style="15" bestFit="1" customWidth="1"/>
    <col min="28" max="28" width="7.7109375" style="15" bestFit="1" customWidth="1"/>
    <col min="29" max="29" width="16.42578125" style="15" bestFit="1" customWidth="1"/>
    <col min="30" max="30" width="7.7109375" style="15" bestFit="1" customWidth="1"/>
    <col min="31" max="32" width="8.140625" style="15" bestFit="1" customWidth="1"/>
    <col min="33" max="33" width="7.5703125" style="15" bestFit="1" customWidth="1"/>
    <col min="34" max="34" width="7.85546875" style="15" bestFit="1" customWidth="1"/>
    <col min="35" max="35" width="7.7109375" style="15" bestFit="1" customWidth="1"/>
    <col min="36" max="36" width="16.42578125" style="15" bestFit="1" customWidth="1"/>
    <col min="37" max="37" width="7.7109375" style="15" bestFit="1" customWidth="1"/>
    <col min="38" max="39" width="8.140625" style="15" bestFit="1" customWidth="1"/>
    <col min="40" max="40" width="7.5703125" style="15" bestFit="1" customWidth="1"/>
    <col min="41" max="41" width="7.85546875" style="15" bestFit="1" customWidth="1"/>
    <col min="42" max="42" width="7.7109375" style="15" bestFit="1" customWidth="1"/>
    <col min="43" max="43" width="16.42578125" style="15" bestFit="1" customWidth="1"/>
    <col min="44" max="44" width="7.7109375" style="15" bestFit="1" customWidth="1"/>
    <col min="45" max="46" width="8.140625" style="15" bestFit="1" customWidth="1"/>
    <col min="47" max="47" width="7.5703125" style="15" bestFit="1" customWidth="1"/>
    <col min="48" max="48" width="7.85546875" style="15" bestFit="1" customWidth="1"/>
    <col min="49" max="49" width="7.7109375" style="15" bestFit="1" customWidth="1"/>
    <col min="50" max="50" width="16.42578125" style="15" bestFit="1" customWidth="1"/>
    <col min="51" max="51" width="7.7109375" style="15" bestFit="1" customWidth="1"/>
    <col min="52" max="53" width="8.140625" style="15" bestFit="1" customWidth="1"/>
    <col min="54" max="54" width="7.5703125" style="15" bestFit="1" customWidth="1"/>
    <col min="55" max="55" width="7.85546875" style="15" bestFit="1" customWidth="1"/>
    <col min="56" max="56" width="7.7109375" style="15" bestFit="1" customWidth="1"/>
    <col min="57" max="57" width="16.42578125" style="15" bestFit="1" customWidth="1"/>
    <col min="58" max="58" width="7.7109375" style="15" bestFit="1" customWidth="1"/>
    <col min="59" max="60" width="8.140625" style="15" bestFit="1" customWidth="1"/>
    <col min="61" max="61" width="7.5703125" style="15" bestFit="1" customWidth="1"/>
    <col min="62" max="62" width="7.85546875" style="15" bestFit="1" customWidth="1"/>
    <col min="63" max="63" width="7.7109375" style="15" bestFit="1" customWidth="1"/>
    <col min="64" max="64" width="16.42578125" style="15" bestFit="1" customWidth="1"/>
    <col min="65" max="65" width="7.7109375" style="15" bestFit="1" customWidth="1"/>
    <col min="66" max="67" width="8.140625" style="15" bestFit="1" customWidth="1"/>
    <col min="68" max="68" width="7.5703125" style="15" bestFit="1" customWidth="1"/>
    <col min="69" max="69" width="7.85546875" style="15" bestFit="1" customWidth="1"/>
    <col min="70" max="70" width="7.7109375" style="15" bestFit="1" customWidth="1"/>
    <col min="71" max="71" width="16.42578125" style="15" bestFit="1" customWidth="1"/>
    <col min="72" max="72" width="7.7109375" style="15" bestFit="1" customWidth="1"/>
    <col min="73" max="74" width="8.140625" style="15" bestFit="1" customWidth="1"/>
    <col min="75" max="75" width="7.5703125" style="15" bestFit="1" customWidth="1"/>
    <col min="76" max="76" width="7.85546875" style="15" bestFit="1" customWidth="1"/>
    <col min="77" max="77" width="7.7109375" style="15" bestFit="1" customWidth="1"/>
    <col min="78" max="78" width="16.42578125" style="15" bestFit="1" customWidth="1"/>
    <col min="79" max="79" width="7.7109375" style="15" bestFit="1" customWidth="1"/>
    <col min="80" max="81" width="8.140625" style="15" bestFit="1" customWidth="1"/>
    <col min="82" max="82" width="7.5703125" style="15" bestFit="1" customWidth="1"/>
    <col min="83" max="83" width="7.85546875" style="15" bestFit="1" customWidth="1"/>
    <col min="84" max="84" width="7.7109375" style="15" bestFit="1" customWidth="1"/>
    <col min="85" max="85" width="16.42578125" style="15" bestFit="1" customWidth="1"/>
    <col min="86" max="86" width="7.7109375" style="15" bestFit="1" customWidth="1"/>
    <col min="87" max="88" width="8.140625" style="15" bestFit="1" customWidth="1"/>
    <col min="89" max="89" width="7.5703125" style="15" bestFit="1" customWidth="1"/>
    <col min="90" max="90" width="7.85546875" style="15" bestFit="1" customWidth="1"/>
    <col min="91" max="91" width="7.7109375" style="15" bestFit="1" customWidth="1"/>
    <col min="92" max="92" width="16.42578125" style="15" bestFit="1" customWidth="1"/>
    <col min="93" max="93" width="7.7109375" style="15" bestFit="1" customWidth="1"/>
    <col min="94" max="95" width="8.140625" style="15" bestFit="1" customWidth="1"/>
    <col min="96" max="96" width="7.5703125" style="15" bestFit="1" customWidth="1"/>
    <col min="97" max="97" width="7.85546875" style="15" bestFit="1" customWidth="1"/>
    <col min="98" max="98" width="7.7109375" style="15" bestFit="1" customWidth="1"/>
    <col min="99" max="99" width="16.42578125" style="15" bestFit="1" customWidth="1"/>
    <col min="100" max="100" width="7.7109375" style="15" bestFit="1" customWidth="1"/>
    <col min="101" max="102" width="8.140625" style="15" bestFit="1" customWidth="1"/>
    <col min="103" max="103" width="7.5703125" style="15" bestFit="1" customWidth="1"/>
    <col min="104" max="104" width="7.85546875" style="15" bestFit="1" customWidth="1"/>
    <col min="105" max="105" width="7.7109375" style="15" bestFit="1" customWidth="1"/>
    <col min="106" max="106" width="16.42578125" style="15" bestFit="1" customWidth="1"/>
    <col min="107" max="107" width="7.7109375" style="15" bestFit="1" customWidth="1"/>
    <col min="108" max="109" width="8.140625" style="15" bestFit="1" customWidth="1"/>
    <col min="110" max="110" width="7.5703125" style="15" bestFit="1" customWidth="1"/>
    <col min="111" max="111" width="7.85546875" style="15" bestFit="1" customWidth="1"/>
    <col min="112" max="112" width="7.7109375" style="15" bestFit="1" customWidth="1"/>
    <col min="113" max="113" width="16.42578125" style="15" bestFit="1" customWidth="1"/>
    <col min="114" max="114" width="7.7109375" style="15" bestFit="1" customWidth="1"/>
    <col min="115" max="116" width="8.140625" style="15" bestFit="1" customWidth="1"/>
    <col min="117" max="117" width="7.5703125" style="15" bestFit="1" customWidth="1"/>
    <col min="118" max="118" width="7.85546875" style="15" bestFit="1" customWidth="1"/>
    <col min="119" max="119" width="7.7109375" style="15" bestFit="1" customWidth="1"/>
    <col min="120" max="120" width="21.140625" style="15" bestFit="1" customWidth="1"/>
    <col min="121" max="121" width="7.7109375" style="15" bestFit="1" customWidth="1"/>
    <col min="122" max="123" width="8.140625" style="15" bestFit="1" customWidth="1"/>
    <col min="124" max="124" width="7.5703125" style="15" bestFit="1" customWidth="1"/>
    <col min="125" max="125" width="7.85546875" style="15" bestFit="1" customWidth="1"/>
    <col min="126" max="126" width="7.7109375" style="15" bestFit="1" customWidth="1"/>
    <col min="127" max="127" width="21.140625" style="15" bestFit="1" customWidth="1"/>
    <col min="128" max="128" width="7.7109375" style="15" bestFit="1" customWidth="1"/>
    <col min="129" max="130" width="8.140625" style="15" bestFit="1" customWidth="1"/>
    <col min="131" max="131" width="7.5703125" style="15" bestFit="1" customWidth="1"/>
    <col min="132" max="132" width="7.85546875" style="15" bestFit="1" customWidth="1"/>
    <col min="133" max="133" width="7.7109375" style="15" bestFit="1" customWidth="1"/>
    <col min="134" max="134" width="21.140625" style="15" bestFit="1" customWidth="1"/>
    <col min="135" max="135" width="7.7109375" style="15" bestFit="1" customWidth="1"/>
    <col min="136" max="137" width="8.140625" style="15" bestFit="1" customWidth="1"/>
    <col min="138" max="138" width="7.5703125" style="15" bestFit="1" customWidth="1"/>
    <col min="139" max="139" width="7.85546875" style="15" bestFit="1" customWidth="1"/>
    <col min="140" max="140" width="7.7109375" style="15" bestFit="1" customWidth="1"/>
    <col min="141" max="141" width="21.140625" style="15" bestFit="1" customWidth="1"/>
    <col min="142" max="142" width="7.7109375" style="15" bestFit="1" customWidth="1"/>
    <col min="143" max="144" width="8.140625" style="15" bestFit="1" customWidth="1"/>
    <col min="145" max="145" width="7.5703125" style="15" bestFit="1" customWidth="1"/>
    <col min="146" max="146" width="7.85546875" style="15" bestFit="1" customWidth="1"/>
    <col min="147" max="147" width="7.7109375" style="15" bestFit="1" customWidth="1"/>
    <col min="148" max="148" width="16.42578125" style="15" bestFit="1" customWidth="1"/>
    <col min="149" max="149" width="7.7109375" style="15" bestFit="1" customWidth="1"/>
    <col min="150" max="151" width="8.140625" style="15" bestFit="1" customWidth="1"/>
    <col min="152" max="152" width="7.5703125" style="15" bestFit="1" customWidth="1"/>
    <col min="153" max="153" width="7.85546875" style="15" bestFit="1" customWidth="1"/>
    <col min="154" max="154" width="7.7109375" style="15" bestFit="1" customWidth="1"/>
    <col min="155" max="155" width="16.42578125" style="15" bestFit="1" customWidth="1"/>
    <col min="156" max="156" width="7.7109375" style="15" bestFit="1" customWidth="1"/>
    <col min="157" max="158" width="8.140625" style="15" bestFit="1" customWidth="1"/>
    <col min="159" max="159" width="7.5703125" style="15" bestFit="1" customWidth="1"/>
    <col min="160" max="160" width="7.85546875" style="15" bestFit="1" customWidth="1"/>
    <col min="161" max="161" width="7.7109375" style="15" bestFit="1" customWidth="1"/>
    <col min="162" max="162" width="16.42578125" style="15" bestFit="1" customWidth="1"/>
    <col min="163" max="163" width="7.7109375" style="15" bestFit="1" customWidth="1"/>
    <col min="164" max="165" width="8.140625" style="15" bestFit="1" customWidth="1"/>
    <col min="166" max="166" width="7.5703125" style="15" bestFit="1" customWidth="1"/>
    <col min="167" max="167" width="7.85546875" style="15" bestFit="1" customWidth="1"/>
    <col min="168" max="168" width="7.7109375" style="15" bestFit="1" customWidth="1"/>
    <col min="169" max="169" width="16.42578125" style="15" bestFit="1" customWidth="1"/>
    <col min="170" max="170" width="7.7109375" style="15" bestFit="1" customWidth="1"/>
    <col min="171" max="172" width="8.140625" style="15" bestFit="1" customWidth="1"/>
    <col min="173" max="173" width="7.5703125" style="15" bestFit="1" customWidth="1"/>
    <col min="174" max="174" width="7.85546875" style="15" bestFit="1" customWidth="1"/>
    <col min="175" max="175" width="7.7109375" style="15" bestFit="1" customWidth="1"/>
    <col min="176" max="176" width="25.28515625" style="15" bestFit="1" customWidth="1"/>
    <col min="177" max="177" width="7.7109375" style="15" bestFit="1" customWidth="1"/>
    <col min="178" max="179" width="8.140625" style="15" bestFit="1" customWidth="1"/>
    <col min="180" max="180" width="7.5703125" style="15" bestFit="1" customWidth="1"/>
    <col min="181" max="181" width="7.85546875" style="15" bestFit="1" customWidth="1"/>
    <col min="182" max="182" width="7.7109375" style="15" bestFit="1" customWidth="1"/>
    <col min="183" max="183" width="25.28515625" style="15" bestFit="1" customWidth="1"/>
    <col min="184" max="184" width="7.7109375" style="15" bestFit="1" customWidth="1"/>
    <col min="185" max="186" width="8.140625" style="15" bestFit="1" customWidth="1"/>
    <col min="187" max="187" width="7.5703125" style="15" bestFit="1" customWidth="1"/>
    <col min="188" max="188" width="7.85546875" style="15" bestFit="1" customWidth="1"/>
    <col min="189" max="189" width="7.7109375" style="15" bestFit="1" customWidth="1"/>
    <col min="190" max="190" width="25.28515625" style="15" bestFit="1" customWidth="1"/>
    <col min="191" max="191" width="7.7109375" style="15" bestFit="1" customWidth="1"/>
    <col min="192" max="193" width="8.140625" style="15" bestFit="1" customWidth="1"/>
    <col min="194" max="194" width="7.5703125" style="15" bestFit="1" customWidth="1"/>
    <col min="195" max="195" width="7.85546875" style="15" bestFit="1" customWidth="1"/>
    <col min="196" max="196" width="7.7109375" style="15" bestFit="1" customWidth="1"/>
    <col min="197" max="197" width="26.7109375" style="15" bestFit="1" customWidth="1"/>
    <col min="198" max="198" width="7.7109375" style="15" bestFit="1" customWidth="1"/>
    <col min="199" max="200" width="8.140625" style="15" bestFit="1" customWidth="1"/>
    <col min="201" max="201" width="7.5703125" style="15" bestFit="1" customWidth="1"/>
    <col min="202" max="202" width="7.85546875" style="15" bestFit="1" customWidth="1"/>
    <col min="203" max="203" width="7.7109375" style="15" bestFit="1" customWidth="1"/>
    <col min="204" max="204" width="16.42578125" style="15" bestFit="1" customWidth="1"/>
    <col min="205" max="205" width="7.7109375" style="15" bestFit="1" customWidth="1"/>
    <col min="206" max="207" width="8.140625" style="15" bestFit="1" customWidth="1"/>
    <col min="208" max="208" width="7.5703125" style="15" bestFit="1" customWidth="1"/>
    <col min="209" max="209" width="7.85546875" style="15" bestFit="1" customWidth="1"/>
    <col min="210" max="210" width="7.7109375" style="15" bestFit="1" customWidth="1"/>
    <col min="211" max="211" width="16.42578125" style="15" bestFit="1" customWidth="1"/>
    <col min="212" max="212" width="7.7109375" style="15" bestFit="1" customWidth="1"/>
    <col min="213" max="214" width="8.140625" style="15" bestFit="1" customWidth="1"/>
    <col min="215" max="215" width="7.5703125" style="15" bestFit="1" customWidth="1"/>
    <col min="216" max="216" width="7.85546875" style="15" bestFit="1" customWidth="1"/>
    <col min="217" max="217" width="7.7109375" style="15" bestFit="1" customWidth="1"/>
    <col min="218" max="218" width="16.42578125" style="15" bestFit="1" customWidth="1"/>
    <col min="219" max="219" width="7.7109375" style="15" bestFit="1" customWidth="1"/>
    <col min="220" max="221" width="8.140625" style="15" bestFit="1" customWidth="1"/>
    <col min="222" max="222" width="7.5703125" style="15" bestFit="1" customWidth="1"/>
    <col min="223" max="223" width="7.85546875" style="15" bestFit="1" customWidth="1"/>
    <col min="224" max="224" width="7.7109375" style="15" bestFit="1" customWidth="1"/>
    <col min="225" max="225" width="16.42578125" style="15" bestFit="1" customWidth="1"/>
    <col min="226" max="226" width="7.7109375" style="15" bestFit="1" customWidth="1"/>
    <col min="227" max="228" width="8.140625" style="15" bestFit="1" customWidth="1"/>
    <col min="229" max="229" width="7.5703125" style="15" bestFit="1" customWidth="1"/>
    <col min="230" max="230" width="7.85546875" style="15" bestFit="1" customWidth="1"/>
    <col min="231" max="231" width="7.7109375" style="15" bestFit="1" customWidth="1"/>
    <col min="232" max="232" width="19.28515625" style="15" bestFit="1" customWidth="1"/>
    <col min="233" max="233" width="9.28515625" style="15" bestFit="1" customWidth="1"/>
    <col min="234" max="16384" width="3.7109375" style="15"/>
  </cols>
  <sheetData>
    <row r="1" spans="1:232" s="1" customFormat="1" ht="23.25" x14ac:dyDescent="0.2">
      <c r="A1" s="103" t="s">
        <v>54</v>
      </c>
      <c r="B1" s="103"/>
      <c r="C1" s="103"/>
      <c r="D1" s="103"/>
      <c r="E1" s="103"/>
      <c r="F1" s="103"/>
      <c r="G1" s="103"/>
      <c r="H1" s="104"/>
      <c r="I1" s="102">
        <v>1</v>
      </c>
      <c r="J1" s="102"/>
      <c r="K1" s="102"/>
      <c r="L1" s="102"/>
      <c r="M1" s="102"/>
      <c r="N1" s="102"/>
      <c r="O1" s="102"/>
      <c r="P1" s="102">
        <v>2</v>
      </c>
      <c r="Q1" s="102"/>
      <c r="R1" s="102"/>
      <c r="S1" s="102"/>
      <c r="T1" s="102"/>
      <c r="U1" s="102"/>
      <c r="V1" s="102"/>
      <c r="W1" s="102">
        <v>3</v>
      </c>
      <c r="X1" s="102"/>
      <c r="Y1" s="102"/>
      <c r="Z1" s="102"/>
      <c r="AA1" s="102"/>
      <c r="AB1" s="102"/>
      <c r="AC1" s="102"/>
      <c r="AD1" s="102">
        <v>4</v>
      </c>
      <c r="AE1" s="102"/>
      <c r="AF1" s="102"/>
      <c r="AG1" s="102"/>
      <c r="AH1" s="102"/>
      <c r="AI1" s="102"/>
      <c r="AJ1" s="102"/>
      <c r="AK1" s="102">
        <v>5</v>
      </c>
      <c r="AL1" s="102"/>
      <c r="AM1" s="102"/>
      <c r="AN1" s="102"/>
      <c r="AO1" s="102"/>
      <c r="AP1" s="102"/>
      <c r="AQ1" s="102"/>
      <c r="AR1" s="102">
        <v>6</v>
      </c>
      <c r="AS1" s="102"/>
      <c r="AT1" s="102"/>
      <c r="AU1" s="102"/>
      <c r="AV1" s="102"/>
      <c r="AW1" s="102"/>
      <c r="AX1" s="102"/>
      <c r="AY1" s="102">
        <v>7</v>
      </c>
      <c r="AZ1" s="102"/>
      <c r="BA1" s="102"/>
      <c r="BB1" s="102"/>
      <c r="BC1" s="102"/>
      <c r="BD1" s="102"/>
      <c r="BE1" s="102"/>
      <c r="BF1" s="102">
        <v>8</v>
      </c>
      <c r="BG1" s="102"/>
      <c r="BH1" s="102"/>
      <c r="BI1" s="102"/>
      <c r="BJ1" s="102"/>
      <c r="BK1" s="102"/>
      <c r="BL1" s="102"/>
      <c r="BM1" s="102">
        <v>9</v>
      </c>
      <c r="BN1" s="102"/>
      <c r="BO1" s="102"/>
      <c r="BP1" s="102"/>
      <c r="BQ1" s="102"/>
      <c r="BR1" s="102"/>
      <c r="BS1" s="102"/>
      <c r="BT1" s="102">
        <v>10</v>
      </c>
      <c r="BU1" s="102"/>
      <c r="BV1" s="102"/>
      <c r="BW1" s="102"/>
      <c r="BX1" s="102"/>
      <c r="BY1" s="102"/>
      <c r="BZ1" s="102"/>
      <c r="CA1" s="102">
        <v>11</v>
      </c>
      <c r="CB1" s="102"/>
      <c r="CC1" s="102"/>
      <c r="CD1" s="102"/>
      <c r="CE1" s="102"/>
      <c r="CF1" s="102"/>
      <c r="CG1" s="102"/>
      <c r="CH1" s="102">
        <v>12</v>
      </c>
      <c r="CI1" s="102"/>
      <c r="CJ1" s="102"/>
      <c r="CK1" s="102"/>
      <c r="CL1" s="102"/>
      <c r="CM1" s="102"/>
      <c r="CN1" s="102"/>
      <c r="CO1" s="102">
        <v>13</v>
      </c>
      <c r="CP1" s="102"/>
      <c r="CQ1" s="102"/>
      <c r="CR1" s="102"/>
      <c r="CS1" s="102"/>
      <c r="CT1" s="102"/>
      <c r="CU1" s="102"/>
      <c r="CV1" s="102">
        <v>14</v>
      </c>
      <c r="CW1" s="102"/>
      <c r="CX1" s="102"/>
      <c r="CY1" s="102"/>
      <c r="CZ1" s="102"/>
      <c r="DA1" s="102"/>
      <c r="DB1" s="102"/>
      <c r="DC1" s="102">
        <v>15</v>
      </c>
      <c r="DD1" s="102"/>
      <c r="DE1" s="102"/>
      <c r="DF1" s="102"/>
      <c r="DG1" s="102"/>
      <c r="DH1" s="102"/>
      <c r="DI1" s="102"/>
      <c r="DJ1" s="102">
        <v>16</v>
      </c>
      <c r="DK1" s="102"/>
      <c r="DL1" s="102"/>
      <c r="DM1" s="102"/>
      <c r="DN1" s="102"/>
      <c r="DO1" s="102"/>
      <c r="DP1" s="102"/>
      <c r="DQ1" s="102">
        <v>17</v>
      </c>
      <c r="DR1" s="102"/>
      <c r="DS1" s="102"/>
      <c r="DT1" s="102"/>
      <c r="DU1" s="102"/>
      <c r="DV1" s="102"/>
      <c r="DW1" s="102"/>
      <c r="DX1" s="102">
        <v>18</v>
      </c>
      <c r="DY1" s="102"/>
      <c r="DZ1" s="102"/>
      <c r="EA1" s="102"/>
      <c r="EB1" s="102"/>
      <c r="EC1" s="102"/>
      <c r="ED1" s="102"/>
      <c r="EE1" s="102">
        <v>19</v>
      </c>
      <c r="EF1" s="102"/>
      <c r="EG1" s="102"/>
      <c r="EH1" s="102"/>
      <c r="EI1" s="102"/>
      <c r="EJ1" s="102"/>
      <c r="EK1" s="102"/>
      <c r="EL1" s="102">
        <v>20</v>
      </c>
      <c r="EM1" s="102"/>
      <c r="EN1" s="102"/>
      <c r="EO1" s="102"/>
      <c r="EP1" s="102"/>
      <c r="EQ1" s="102"/>
      <c r="ER1" s="102"/>
      <c r="ES1" s="102">
        <v>21</v>
      </c>
      <c r="ET1" s="102"/>
      <c r="EU1" s="102"/>
      <c r="EV1" s="102"/>
      <c r="EW1" s="102"/>
      <c r="EX1" s="102"/>
      <c r="EY1" s="102"/>
      <c r="EZ1" s="102">
        <v>22</v>
      </c>
      <c r="FA1" s="102"/>
      <c r="FB1" s="102"/>
      <c r="FC1" s="102"/>
      <c r="FD1" s="102"/>
      <c r="FE1" s="102"/>
      <c r="FF1" s="102"/>
      <c r="FG1" s="102">
        <v>23</v>
      </c>
      <c r="FH1" s="102"/>
      <c r="FI1" s="102"/>
      <c r="FJ1" s="102"/>
      <c r="FK1" s="102"/>
      <c r="FL1" s="102"/>
      <c r="FM1" s="102"/>
      <c r="FN1" s="102">
        <v>24</v>
      </c>
      <c r="FO1" s="102"/>
      <c r="FP1" s="102"/>
      <c r="FQ1" s="102"/>
      <c r="FR1" s="102"/>
      <c r="FS1" s="102"/>
      <c r="FT1" s="102"/>
      <c r="FU1" s="102">
        <v>25</v>
      </c>
      <c r="FV1" s="102"/>
      <c r="FW1" s="102"/>
      <c r="FX1" s="102"/>
      <c r="FY1" s="102"/>
      <c r="FZ1" s="102"/>
      <c r="GA1" s="102"/>
      <c r="GB1" s="102">
        <v>26</v>
      </c>
      <c r="GC1" s="102"/>
      <c r="GD1" s="102"/>
      <c r="GE1" s="102"/>
      <c r="GF1" s="102"/>
      <c r="GG1" s="102"/>
      <c r="GH1" s="102"/>
      <c r="GI1" s="102">
        <v>27</v>
      </c>
      <c r="GJ1" s="102"/>
      <c r="GK1" s="102"/>
      <c r="GL1" s="102"/>
      <c r="GM1" s="102"/>
      <c r="GN1" s="102"/>
      <c r="GO1" s="102"/>
      <c r="GP1" s="105">
        <v>28</v>
      </c>
      <c r="GQ1" s="106"/>
      <c r="GR1" s="106"/>
      <c r="GS1" s="106"/>
      <c r="GT1" s="106"/>
      <c r="GU1" s="106"/>
      <c r="GV1" s="107"/>
      <c r="GW1" s="102">
        <v>29</v>
      </c>
      <c r="GX1" s="102"/>
      <c r="GY1" s="102"/>
      <c r="GZ1" s="102"/>
      <c r="HA1" s="102"/>
      <c r="HB1" s="102"/>
      <c r="HC1" s="102"/>
      <c r="HD1" s="102">
        <v>30</v>
      </c>
      <c r="HE1" s="102"/>
      <c r="HF1" s="102"/>
      <c r="HG1" s="102"/>
      <c r="HH1" s="102"/>
      <c r="HI1" s="102"/>
      <c r="HJ1" s="102"/>
      <c r="HK1" s="102">
        <v>31</v>
      </c>
      <c r="HL1" s="102"/>
      <c r="HM1" s="102"/>
      <c r="HN1" s="102"/>
      <c r="HO1" s="102"/>
      <c r="HP1" s="102"/>
      <c r="HQ1" s="102"/>
      <c r="HR1" s="102">
        <v>32</v>
      </c>
      <c r="HS1" s="102"/>
      <c r="HT1" s="102"/>
      <c r="HU1" s="102"/>
      <c r="HV1" s="102"/>
      <c r="HW1" s="102"/>
      <c r="HX1" s="102"/>
    </row>
    <row r="2" spans="1:232" s="2" customFormat="1" ht="15.75" x14ac:dyDescent="0.2">
      <c r="A2" s="27">
        <v>1</v>
      </c>
      <c r="B2" s="27">
        <v>2</v>
      </c>
      <c r="C2" s="27">
        <v>3</v>
      </c>
      <c r="D2" s="27">
        <v>4</v>
      </c>
      <c r="E2" s="27">
        <v>5</v>
      </c>
      <c r="F2" s="27">
        <v>6</v>
      </c>
      <c r="G2" s="27">
        <v>7</v>
      </c>
      <c r="H2" s="27">
        <v>8</v>
      </c>
      <c r="I2" s="27">
        <v>9</v>
      </c>
      <c r="J2" s="27">
        <v>10</v>
      </c>
      <c r="K2" s="27">
        <v>11</v>
      </c>
      <c r="L2" s="27">
        <v>12</v>
      </c>
      <c r="M2" s="27">
        <v>13</v>
      </c>
      <c r="N2" s="27">
        <v>14</v>
      </c>
      <c r="O2" s="27">
        <v>15</v>
      </c>
      <c r="P2" s="27">
        <v>16</v>
      </c>
      <c r="Q2" s="27">
        <v>17</v>
      </c>
      <c r="R2" s="27">
        <v>18</v>
      </c>
      <c r="S2" s="27">
        <v>19</v>
      </c>
      <c r="T2" s="27">
        <v>20</v>
      </c>
      <c r="U2" s="27">
        <v>21</v>
      </c>
      <c r="V2" s="27">
        <v>22</v>
      </c>
      <c r="W2" s="27">
        <v>23</v>
      </c>
      <c r="X2" s="27">
        <v>24</v>
      </c>
      <c r="Y2" s="27">
        <v>25</v>
      </c>
      <c r="Z2" s="27">
        <v>26</v>
      </c>
      <c r="AA2" s="27">
        <v>27</v>
      </c>
      <c r="AB2" s="27">
        <v>28</v>
      </c>
      <c r="AC2" s="27">
        <v>29</v>
      </c>
      <c r="AD2" s="27">
        <v>30</v>
      </c>
      <c r="AE2" s="27">
        <v>31</v>
      </c>
      <c r="AF2" s="27">
        <v>32</v>
      </c>
      <c r="AG2" s="27">
        <v>33</v>
      </c>
      <c r="AH2" s="27">
        <v>34</v>
      </c>
      <c r="AI2" s="27">
        <v>35</v>
      </c>
      <c r="AJ2" s="27">
        <v>36</v>
      </c>
      <c r="AK2" s="27">
        <v>37</v>
      </c>
      <c r="AL2" s="27">
        <v>38</v>
      </c>
      <c r="AM2" s="27">
        <v>39</v>
      </c>
      <c r="AN2" s="27">
        <v>40</v>
      </c>
      <c r="AO2" s="27">
        <v>41</v>
      </c>
      <c r="AP2" s="27">
        <v>42</v>
      </c>
      <c r="AQ2" s="27">
        <v>43</v>
      </c>
      <c r="AR2" s="27">
        <v>44</v>
      </c>
      <c r="AS2" s="27">
        <v>45</v>
      </c>
      <c r="AT2" s="27">
        <v>46</v>
      </c>
      <c r="AU2" s="27">
        <v>47</v>
      </c>
      <c r="AV2" s="27">
        <v>48</v>
      </c>
      <c r="AW2" s="27">
        <v>49</v>
      </c>
      <c r="AX2" s="27">
        <v>50</v>
      </c>
      <c r="AY2" s="27">
        <v>51</v>
      </c>
      <c r="AZ2" s="27">
        <v>52</v>
      </c>
      <c r="BA2" s="27">
        <v>53</v>
      </c>
      <c r="BB2" s="27">
        <v>54</v>
      </c>
      <c r="BC2" s="27">
        <v>55</v>
      </c>
      <c r="BD2" s="27">
        <v>56</v>
      </c>
      <c r="BE2" s="27">
        <v>57</v>
      </c>
      <c r="BF2" s="27">
        <v>58</v>
      </c>
      <c r="BG2" s="27">
        <v>59</v>
      </c>
      <c r="BH2" s="27">
        <v>60</v>
      </c>
      <c r="BI2" s="27">
        <v>61</v>
      </c>
      <c r="BJ2" s="27">
        <v>62</v>
      </c>
      <c r="BK2" s="27">
        <v>63</v>
      </c>
      <c r="BL2" s="27">
        <v>64</v>
      </c>
      <c r="BM2" s="27">
        <v>65</v>
      </c>
      <c r="BN2" s="27">
        <v>66</v>
      </c>
      <c r="BO2" s="27">
        <v>67</v>
      </c>
      <c r="BP2" s="27">
        <v>68</v>
      </c>
      <c r="BQ2" s="27">
        <v>69</v>
      </c>
      <c r="BR2" s="27">
        <v>70</v>
      </c>
      <c r="BS2" s="27">
        <v>71</v>
      </c>
      <c r="BT2" s="27">
        <v>72</v>
      </c>
      <c r="BU2" s="27">
        <v>73</v>
      </c>
      <c r="BV2" s="27">
        <v>74</v>
      </c>
      <c r="BW2" s="27">
        <v>75</v>
      </c>
      <c r="BX2" s="27">
        <v>76</v>
      </c>
      <c r="BY2" s="27">
        <v>77</v>
      </c>
      <c r="BZ2" s="27">
        <v>78</v>
      </c>
      <c r="CA2" s="27">
        <v>79</v>
      </c>
      <c r="CB2" s="27">
        <v>80</v>
      </c>
      <c r="CC2" s="27">
        <v>81</v>
      </c>
      <c r="CD2" s="27">
        <v>82</v>
      </c>
      <c r="CE2" s="27">
        <v>83</v>
      </c>
      <c r="CF2" s="27">
        <v>84</v>
      </c>
      <c r="CG2" s="27">
        <v>85</v>
      </c>
      <c r="CH2" s="27">
        <v>86</v>
      </c>
      <c r="CI2" s="27">
        <v>87</v>
      </c>
      <c r="CJ2" s="27">
        <v>88</v>
      </c>
      <c r="CK2" s="27">
        <v>89</v>
      </c>
      <c r="CL2" s="27">
        <v>90</v>
      </c>
      <c r="CM2" s="27">
        <v>91</v>
      </c>
      <c r="CN2" s="27">
        <v>92</v>
      </c>
      <c r="CO2" s="27">
        <v>93</v>
      </c>
      <c r="CP2" s="27">
        <v>94</v>
      </c>
      <c r="CQ2" s="27">
        <v>95</v>
      </c>
      <c r="CR2" s="27">
        <v>96</v>
      </c>
      <c r="CS2" s="27">
        <v>97</v>
      </c>
      <c r="CT2" s="27">
        <v>98</v>
      </c>
      <c r="CU2" s="27">
        <v>99</v>
      </c>
      <c r="CV2" s="27">
        <v>100</v>
      </c>
      <c r="CW2" s="27">
        <v>101</v>
      </c>
      <c r="CX2" s="27">
        <v>102</v>
      </c>
      <c r="CY2" s="27">
        <v>103</v>
      </c>
      <c r="CZ2" s="27">
        <v>104</v>
      </c>
      <c r="DA2" s="27">
        <v>105</v>
      </c>
      <c r="DB2" s="27">
        <v>106</v>
      </c>
      <c r="DC2" s="27">
        <v>107</v>
      </c>
      <c r="DD2" s="27">
        <v>108</v>
      </c>
      <c r="DE2" s="27">
        <v>109</v>
      </c>
      <c r="DF2" s="27">
        <v>110</v>
      </c>
      <c r="DG2" s="27">
        <v>111</v>
      </c>
      <c r="DH2" s="27">
        <v>112</v>
      </c>
      <c r="DI2" s="27">
        <v>113</v>
      </c>
      <c r="DJ2" s="27">
        <v>114</v>
      </c>
      <c r="DK2" s="27">
        <v>115</v>
      </c>
      <c r="DL2" s="27">
        <v>116</v>
      </c>
      <c r="DM2" s="27">
        <v>117</v>
      </c>
      <c r="DN2" s="27">
        <v>118</v>
      </c>
      <c r="DO2" s="27">
        <v>119</v>
      </c>
      <c r="DP2" s="27">
        <v>120</v>
      </c>
      <c r="DQ2" s="27">
        <v>121</v>
      </c>
      <c r="DR2" s="27">
        <v>122</v>
      </c>
      <c r="DS2" s="27">
        <v>123</v>
      </c>
      <c r="DT2" s="27">
        <v>124</v>
      </c>
      <c r="DU2" s="27">
        <v>125</v>
      </c>
      <c r="DV2" s="27">
        <v>126</v>
      </c>
      <c r="DW2" s="27">
        <v>127</v>
      </c>
      <c r="DX2" s="27">
        <v>128</v>
      </c>
      <c r="DY2" s="27">
        <v>129</v>
      </c>
      <c r="DZ2" s="27">
        <v>130</v>
      </c>
      <c r="EA2" s="27">
        <v>131</v>
      </c>
      <c r="EB2" s="27">
        <v>132</v>
      </c>
      <c r="EC2" s="27">
        <v>133</v>
      </c>
      <c r="ED2" s="27">
        <v>134</v>
      </c>
      <c r="EE2" s="27">
        <v>135</v>
      </c>
      <c r="EF2" s="27">
        <v>136</v>
      </c>
      <c r="EG2" s="27">
        <v>137</v>
      </c>
      <c r="EH2" s="27">
        <v>138</v>
      </c>
      <c r="EI2" s="27">
        <v>139</v>
      </c>
      <c r="EJ2" s="27">
        <v>140</v>
      </c>
      <c r="EK2" s="27">
        <v>141</v>
      </c>
      <c r="EL2" s="27">
        <v>142</v>
      </c>
      <c r="EM2" s="27">
        <v>143</v>
      </c>
      <c r="EN2" s="27">
        <v>144</v>
      </c>
      <c r="EO2" s="27">
        <v>145</v>
      </c>
      <c r="EP2" s="27">
        <v>146</v>
      </c>
      <c r="EQ2" s="27">
        <v>147</v>
      </c>
      <c r="ER2" s="27">
        <v>148</v>
      </c>
      <c r="ES2" s="27">
        <v>149</v>
      </c>
      <c r="ET2" s="27">
        <v>150</v>
      </c>
      <c r="EU2" s="27">
        <v>151</v>
      </c>
      <c r="EV2" s="27">
        <v>152</v>
      </c>
      <c r="EW2" s="27">
        <v>153</v>
      </c>
      <c r="EX2" s="27">
        <v>154</v>
      </c>
      <c r="EY2" s="27">
        <v>155</v>
      </c>
      <c r="EZ2" s="27">
        <v>156</v>
      </c>
      <c r="FA2" s="27">
        <v>157</v>
      </c>
      <c r="FB2" s="27">
        <v>158</v>
      </c>
      <c r="FC2" s="27">
        <v>159</v>
      </c>
      <c r="FD2" s="27">
        <v>160</v>
      </c>
      <c r="FE2" s="27">
        <v>161</v>
      </c>
      <c r="FF2" s="27">
        <v>162</v>
      </c>
      <c r="FG2" s="27">
        <v>163</v>
      </c>
      <c r="FH2" s="27">
        <v>164</v>
      </c>
      <c r="FI2" s="27">
        <v>165</v>
      </c>
      <c r="FJ2" s="27">
        <v>166</v>
      </c>
      <c r="FK2" s="27">
        <v>167</v>
      </c>
      <c r="FL2" s="27">
        <v>168</v>
      </c>
      <c r="FM2" s="27">
        <v>169</v>
      </c>
      <c r="FN2" s="27">
        <v>170</v>
      </c>
      <c r="FO2" s="27">
        <v>171</v>
      </c>
      <c r="FP2" s="27">
        <v>172</v>
      </c>
      <c r="FQ2" s="27">
        <v>173</v>
      </c>
      <c r="FR2" s="27">
        <v>174</v>
      </c>
      <c r="FS2" s="27">
        <v>175</v>
      </c>
      <c r="FT2" s="27">
        <v>176</v>
      </c>
      <c r="FU2" s="27">
        <v>177</v>
      </c>
      <c r="FV2" s="27">
        <v>178</v>
      </c>
      <c r="FW2" s="27">
        <v>179</v>
      </c>
      <c r="FX2" s="27">
        <v>180</v>
      </c>
      <c r="FY2" s="27">
        <v>181</v>
      </c>
      <c r="FZ2" s="27">
        <v>182</v>
      </c>
      <c r="GA2" s="27">
        <v>183</v>
      </c>
      <c r="GB2" s="27">
        <v>184</v>
      </c>
      <c r="GC2" s="27">
        <v>185</v>
      </c>
      <c r="GD2" s="27">
        <v>186</v>
      </c>
      <c r="GE2" s="27">
        <v>187</v>
      </c>
      <c r="GF2" s="27">
        <v>188</v>
      </c>
      <c r="GG2" s="27">
        <v>189</v>
      </c>
      <c r="GH2" s="27">
        <v>190</v>
      </c>
      <c r="GI2" s="27">
        <v>191</v>
      </c>
      <c r="GJ2" s="27">
        <v>192</v>
      </c>
      <c r="GK2" s="27">
        <v>193</v>
      </c>
      <c r="GL2" s="27">
        <v>194</v>
      </c>
      <c r="GM2" s="27">
        <v>195</v>
      </c>
      <c r="GN2" s="27">
        <v>196</v>
      </c>
      <c r="GO2" s="27">
        <v>197</v>
      </c>
      <c r="GP2" s="27">
        <v>198</v>
      </c>
      <c r="GQ2" s="27">
        <v>199</v>
      </c>
      <c r="GR2" s="27">
        <v>200</v>
      </c>
      <c r="GS2" s="27">
        <v>201</v>
      </c>
      <c r="GT2" s="27">
        <v>202</v>
      </c>
      <c r="GU2" s="27">
        <v>203</v>
      </c>
      <c r="GV2" s="27">
        <v>204</v>
      </c>
      <c r="GW2" s="27">
        <v>205</v>
      </c>
      <c r="GX2" s="27">
        <v>206</v>
      </c>
      <c r="GY2" s="27">
        <v>207</v>
      </c>
      <c r="GZ2" s="27">
        <v>208</v>
      </c>
      <c r="HA2" s="27">
        <v>209</v>
      </c>
      <c r="HB2" s="27">
        <v>210</v>
      </c>
      <c r="HC2" s="27">
        <v>211</v>
      </c>
      <c r="HD2" s="27">
        <v>212</v>
      </c>
      <c r="HE2" s="27">
        <v>213</v>
      </c>
      <c r="HF2" s="27">
        <v>214</v>
      </c>
      <c r="HG2" s="27">
        <v>215</v>
      </c>
      <c r="HH2" s="27">
        <v>216</v>
      </c>
      <c r="HI2" s="27">
        <v>217</v>
      </c>
      <c r="HJ2" s="27">
        <v>218</v>
      </c>
      <c r="HK2" s="27">
        <v>219</v>
      </c>
      <c r="HL2" s="27">
        <v>220</v>
      </c>
      <c r="HM2" s="27">
        <v>221</v>
      </c>
      <c r="HN2" s="27">
        <v>222</v>
      </c>
      <c r="HO2" s="27">
        <v>223</v>
      </c>
      <c r="HP2" s="27">
        <v>224</v>
      </c>
      <c r="HQ2" s="27">
        <v>225</v>
      </c>
      <c r="HR2" s="27">
        <v>226</v>
      </c>
      <c r="HS2" s="27">
        <v>227</v>
      </c>
      <c r="HT2" s="27">
        <v>228</v>
      </c>
      <c r="HU2" s="27">
        <v>229</v>
      </c>
      <c r="HV2" s="27">
        <v>230</v>
      </c>
      <c r="HW2" s="27">
        <v>231</v>
      </c>
      <c r="HX2" s="27">
        <v>232</v>
      </c>
    </row>
    <row r="3" spans="1:232" s="7" customFormat="1" x14ac:dyDescent="0.2">
      <c r="A3" s="3" t="s">
        <v>19</v>
      </c>
      <c r="B3" s="3" t="s">
        <v>55</v>
      </c>
      <c r="C3" s="3" t="s">
        <v>56</v>
      </c>
      <c r="D3" s="3" t="s">
        <v>57</v>
      </c>
      <c r="E3" s="3" t="s">
        <v>58</v>
      </c>
      <c r="F3" s="3" t="s">
        <v>21</v>
      </c>
      <c r="G3" s="3" t="s">
        <v>22</v>
      </c>
      <c r="H3" s="4" t="s">
        <v>59</v>
      </c>
      <c r="I3" s="5" t="s">
        <v>60</v>
      </c>
      <c r="J3" s="5" t="s">
        <v>61</v>
      </c>
      <c r="K3" s="5" t="s">
        <v>61</v>
      </c>
      <c r="L3" s="5" t="s">
        <v>62</v>
      </c>
      <c r="M3" s="5" t="s">
        <v>63</v>
      </c>
      <c r="N3" s="5" t="s">
        <v>64</v>
      </c>
      <c r="O3" s="5" t="s">
        <v>65</v>
      </c>
      <c r="P3" s="6" t="s">
        <v>60</v>
      </c>
      <c r="Q3" s="6" t="s">
        <v>61</v>
      </c>
      <c r="R3" s="6" t="s">
        <v>61</v>
      </c>
      <c r="S3" s="6" t="s">
        <v>62</v>
      </c>
      <c r="T3" s="6" t="s">
        <v>63</v>
      </c>
      <c r="U3" s="6" t="s">
        <v>64</v>
      </c>
      <c r="V3" s="43" t="s">
        <v>65</v>
      </c>
      <c r="W3" s="5" t="s">
        <v>60</v>
      </c>
      <c r="X3" s="5" t="s">
        <v>61</v>
      </c>
      <c r="Y3" s="5" t="s">
        <v>61</v>
      </c>
      <c r="Z3" s="5" t="s">
        <v>62</v>
      </c>
      <c r="AA3" s="5" t="s">
        <v>63</v>
      </c>
      <c r="AB3" s="5" t="s">
        <v>64</v>
      </c>
      <c r="AC3" s="5" t="s">
        <v>65</v>
      </c>
      <c r="AD3" s="6" t="s">
        <v>60</v>
      </c>
      <c r="AE3" s="6" t="s">
        <v>61</v>
      </c>
      <c r="AF3" s="6" t="s">
        <v>61</v>
      </c>
      <c r="AG3" s="6" t="s">
        <v>62</v>
      </c>
      <c r="AH3" s="6" t="s">
        <v>63</v>
      </c>
      <c r="AI3" s="6" t="s">
        <v>64</v>
      </c>
      <c r="AJ3" s="43" t="s">
        <v>65</v>
      </c>
      <c r="AK3" s="5" t="s">
        <v>60</v>
      </c>
      <c r="AL3" s="5" t="s">
        <v>61</v>
      </c>
      <c r="AM3" s="5" t="s">
        <v>61</v>
      </c>
      <c r="AN3" s="5" t="s">
        <v>62</v>
      </c>
      <c r="AO3" s="5" t="s">
        <v>63</v>
      </c>
      <c r="AP3" s="5" t="s">
        <v>64</v>
      </c>
      <c r="AQ3" s="5" t="s">
        <v>65</v>
      </c>
      <c r="AR3" s="6" t="s">
        <v>60</v>
      </c>
      <c r="AS3" s="6" t="s">
        <v>61</v>
      </c>
      <c r="AT3" s="6" t="s">
        <v>61</v>
      </c>
      <c r="AU3" s="6" t="s">
        <v>62</v>
      </c>
      <c r="AV3" s="6" t="s">
        <v>63</v>
      </c>
      <c r="AW3" s="6" t="s">
        <v>64</v>
      </c>
      <c r="AX3" s="6" t="s">
        <v>65</v>
      </c>
      <c r="AY3" s="5" t="s">
        <v>60</v>
      </c>
      <c r="AZ3" s="5" t="s">
        <v>61</v>
      </c>
      <c r="BA3" s="5" t="s">
        <v>61</v>
      </c>
      <c r="BB3" s="5" t="s">
        <v>62</v>
      </c>
      <c r="BC3" s="5" t="s">
        <v>63</v>
      </c>
      <c r="BD3" s="5" t="s">
        <v>64</v>
      </c>
      <c r="BE3" s="5" t="s">
        <v>65</v>
      </c>
      <c r="BF3" s="6" t="s">
        <v>60</v>
      </c>
      <c r="BG3" s="6" t="s">
        <v>61</v>
      </c>
      <c r="BH3" s="6" t="s">
        <v>61</v>
      </c>
      <c r="BI3" s="6" t="s">
        <v>62</v>
      </c>
      <c r="BJ3" s="6" t="s">
        <v>63</v>
      </c>
      <c r="BK3" s="6" t="s">
        <v>64</v>
      </c>
      <c r="BL3" s="6" t="s">
        <v>65</v>
      </c>
      <c r="BM3" s="5" t="s">
        <v>60</v>
      </c>
      <c r="BN3" s="5" t="s">
        <v>61</v>
      </c>
      <c r="BO3" s="5" t="s">
        <v>61</v>
      </c>
      <c r="BP3" s="5" t="s">
        <v>62</v>
      </c>
      <c r="BQ3" s="5" t="s">
        <v>63</v>
      </c>
      <c r="BR3" s="5" t="s">
        <v>64</v>
      </c>
      <c r="BS3" s="5" t="s">
        <v>65</v>
      </c>
      <c r="BT3" s="6" t="s">
        <v>60</v>
      </c>
      <c r="BU3" s="6" t="s">
        <v>61</v>
      </c>
      <c r="BV3" s="6" t="s">
        <v>61</v>
      </c>
      <c r="BW3" s="6" t="s">
        <v>62</v>
      </c>
      <c r="BX3" s="6" t="s">
        <v>63</v>
      </c>
      <c r="BY3" s="6" t="s">
        <v>64</v>
      </c>
      <c r="BZ3" s="6" t="s">
        <v>65</v>
      </c>
      <c r="CA3" s="5" t="s">
        <v>60</v>
      </c>
      <c r="CB3" s="5" t="s">
        <v>61</v>
      </c>
      <c r="CC3" s="5" t="s">
        <v>61</v>
      </c>
      <c r="CD3" s="5" t="s">
        <v>62</v>
      </c>
      <c r="CE3" s="5" t="s">
        <v>63</v>
      </c>
      <c r="CF3" s="5" t="s">
        <v>64</v>
      </c>
      <c r="CG3" s="43" t="s">
        <v>65</v>
      </c>
      <c r="CH3" s="6" t="s">
        <v>60</v>
      </c>
      <c r="CI3" s="6" t="s">
        <v>61</v>
      </c>
      <c r="CJ3" s="6" t="s">
        <v>61</v>
      </c>
      <c r="CK3" s="6" t="s">
        <v>62</v>
      </c>
      <c r="CL3" s="6" t="s">
        <v>63</v>
      </c>
      <c r="CM3" s="6" t="s">
        <v>64</v>
      </c>
      <c r="CN3" s="43" t="s">
        <v>65</v>
      </c>
      <c r="CO3" s="5" t="s">
        <v>60</v>
      </c>
      <c r="CP3" s="5" t="s">
        <v>61</v>
      </c>
      <c r="CQ3" s="5" t="s">
        <v>61</v>
      </c>
      <c r="CR3" s="5" t="s">
        <v>62</v>
      </c>
      <c r="CS3" s="5" t="s">
        <v>63</v>
      </c>
      <c r="CT3" s="5" t="s">
        <v>64</v>
      </c>
      <c r="CU3" s="5" t="s">
        <v>65</v>
      </c>
      <c r="CV3" s="6" t="s">
        <v>60</v>
      </c>
      <c r="CW3" s="6" t="s">
        <v>61</v>
      </c>
      <c r="CX3" s="6" t="s">
        <v>61</v>
      </c>
      <c r="CY3" s="6" t="s">
        <v>62</v>
      </c>
      <c r="CZ3" s="6" t="s">
        <v>63</v>
      </c>
      <c r="DA3" s="6" t="s">
        <v>64</v>
      </c>
      <c r="DB3" s="6" t="s">
        <v>65</v>
      </c>
      <c r="DC3" s="5" t="s">
        <v>60</v>
      </c>
      <c r="DD3" s="5" t="s">
        <v>61</v>
      </c>
      <c r="DE3" s="5" t="s">
        <v>61</v>
      </c>
      <c r="DF3" s="5" t="s">
        <v>62</v>
      </c>
      <c r="DG3" s="5" t="s">
        <v>63</v>
      </c>
      <c r="DH3" s="5" t="s">
        <v>64</v>
      </c>
      <c r="DI3" s="5" t="s">
        <v>65</v>
      </c>
      <c r="DJ3" s="6" t="s">
        <v>60</v>
      </c>
      <c r="DK3" s="6" t="s">
        <v>61</v>
      </c>
      <c r="DL3" s="6" t="s">
        <v>61</v>
      </c>
      <c r="DM3" s="6" t="s">
        <v>62</v>
      </c>
      <c r="DN3" s="6" t="s">
        <v>63</v>
      </c>
      <c r="DO3" s="6" t="s">
        <v>64</v>
      </c>
      <c r="DP3" s="43" t="s">
        <v>65</v>
      </c>
      <c r="DQ3" s="5" t="s">
        <v>60</v>
      </c>
      <c r="DR3" s="5" t="s">
        <v>61</v>
      </c>
      <c r="DS3" s="5" t="s">
        <v>61</v>
      </c>
      <c r="DT3" s="5" t="s">
        <v>62</v>
      </c>
      <c r="DU3" s="5" t="s">
        <v>63</v>
      </c>
      <c r="DV3" s="5" t="s">
        <v>64</v>
      </c>
      <c r="DW3" s="5" t="s">
        <v>65</v>
      </c>
      <c r="DX3" s="6" t="s">
        <v>60</v>
      </c>
      <c r="DY3" s="6" t="s">
        <v>61</v>
      </c>
      <c r="DZ3" s="6" t="s">
        <v>61</v>
      </c>
      <c r="EA3" s="6" t="s">
        <v>62</v>
      </c>
      <c r="EB3" s="6" t="s">
        <v>63</v>
      </c>
      <c r="EC3" s="6" t="s">
        <v>64</v>
      </c>
      <c r="ED3" s="6" t="s">
        <v>65</v>
      </c>
      <c r="EE3" s="5" t="s">
        <v>60</v>
      </c>
      <c r="EF3" s="5" t="s">
        <v>61</v>
      </c>
      <c r="EG3" s="5" t="s">
        <v>61</v>
      </c>
      <c r="EH3" s="5" t="s">
        <v>62</v>
      </c>
      <c r="EI3" s="5" t="s">
        <v>63</v>
      </c>
      <c r="EJ3" s="5" t="s">
        <v>64</v>
      </c>
      <c r="EK3" s="5" t="s">
        <v>65</v>
      </c>
      <c r="EL3" s="6" t="s">
        <v>60</v>
      </c>
      <c r="EM3" s="6" t="s">
        <v>61</v>
      </c>
      <c r="EN3" s="6" t="s">
        <v>61</v>
      </c>
      <c r="EO3" s="6" t="s">
        <v>62</v>
      </c>
      <c r="EP3" s="6" t="s">
        <v>63</v>
      </c>
      <c r="EQ3" s="6" t="s">
        <v>64</v>
      </c>
      <c r="ER3" s="43" t="s">
        <v>65</v>
      </c>
      <c r="ES3" s="5" t="s">
        <v>60</v>
      </c>
      <c r="ET3" s="5" t="s">
        <v>61</v>
      </c>
      <c r="EU3" s="5" t="s">
        <v>61</v>
      </c>
      <c r="EV3" s="5" t="s">
        <v>62</v>
      </c>
      <c r="EW3" s="5" t="s">
        <v>63</v>
      </c>
      <c r="EX3" s="5" t="s">
        <v>64</v>
      </c>
      <c r="EY3" s="43" t="s">
        <v>65</v>
      </c>
      <c r="EZ3" s="6" t="s">
        <v>60</v>
      </c>
      <c r="FA3" s="6" t="s">
        <v>61</v>
      </c>
      <c r="FB3" s="6" t="s">
        <v>61</v>
      </c>
      <c r="FC3" s="6" t="s">
        <v>62</v>
      </c>
      <c r="FD3" s="6" t="s">
        <v>63</v>
      </c>
      <c r="FE3" s="6" t="s">
        <v>64</v>
      </c>
      <c r="FF3" s="43" t="s">
        <v>65</v>
      </c>
      <c r="FG3" s="5" t="s">
        <v>60</v>
      </c>
      <c r="FH3" s="5" t="s">
        <v>61</v>
      </c>
      <c r="FI3" s="5" t="s">
        <v>61</v>
      </c>
      <c r="FJ3" s="5" t="s">
        <v>62</v>
      </c>
      <c r="FK3" s="5" t="s">
        <v>63</v>
      </c>
      <c r="FL3" s="5" t="s">
        <v>64</v>
      </c>
      <c r="FM3" s="5" t="s">
        <v>65</v>
      </c>
      <c r="FN3" s="6" t="s">
        <v>60</v>
      </c>
      <c r="FO3" s="6" t="s">
        <v>61</v>
      </c>
      <c r="FP3" s="6" t="s">
        <v>61</v>
      </c>
      <c r="FQ3" s="6" t="s">
        <v>62</v>
      </c>
      <c r="FR3" s="6" t="s">
        <v>63</v>
      </c>
      <c r="FS3" s="6" t="s">
        <v>64</v>
      </c>
      <c r="FT3" s="43" t="s">
        <v>65</v>
      </c>
      <c r="FU3" s="5" t="s">
        <v>60</v>
      </c>
      <c r="FV3" s="5" t="s">
        <v>61</v>
      </c>
      <c r="FW3" s="5" t="s">
        <v>61</v>
      </c>
      <c r="FX3" s="5" t="s">
        <v>62</v>
      </c>
      <c r="FY3" s="5" t="s">
        <v>63</v>
      </c>
      <c r="FZ3" s="5" t="s">
        <v>64</v>
      </c>
      <c r="GA3" s="43" t="s">
        <v>65</v>
      </c>
      <c r="GB3" s="6" t="s">
        <v>60</v>
      </c>
      <c r="GC3" s="6" t="s">
        <v>61</v>
      </c>
      <c r="GD3" s="6" t="s">
        <v>61</v>
      </c>
      <c r="GE3" s="6" t="s">
        <v>62</v>
      </c>
      <c r="GF3" s="6" t="s">
        <v>63</v>
      </c>
      <c r="GG3" s="6" t="s">
        <v>64</v>
      </c>
      <c r="GH3" s="6" t="s">
        <v>65</v>
      </c>
      <c r="GI3" s="5" t="s">
        <v>60</v>
      </c>
      <c r="GJ3" s="5" t="s">
        <v>61</v>
      </c>
      <c r="GK3" s="5" t="s">
        <v>61</v>
      </c>
      <c r="GL3" s="5" t="s">
        <v>62</v>
      </c>
      <c r="GM3" s="5" t="s">
        <v>63</v>
      </c>
      <c r="GN3" s="5" t="s">
        <v>64</v>
      </c>
      <c r="GO3" s="5" t="s">
        <v>65</v>
      </c>
      <c r="GP3" s="6" t="s">
        <v>60</v>
      </c>
      <c r="GQ3" s="6" t="s">
        <v>61</v>
      </c>
      <c r="GR3" s="6" t="s">
        <v>61</v>
      </c>
      <c r="GS3" s="6" t="s">
        <v>62</v>
      </c>
      <c r="GT3" s="6" t="s">
        <v>63</v>
      </c>
      <c r="GU3" s="6" t="s">
        <v>64</v>
      </c>
      <c r="GV3" s="6" t="s">
        <v>65</v>
      </c>
      <c r="GW3" s="5" t="s">
        <v>60</v>
      </c>
      <c r="GX3" s="5" t="s">
        <v>61</v>
      </c>
      <c r="GY3" s="5" t="s">
        <v>61</v>
      </c>
      <c r="GZ3" s="5" t="s">
        <v>62</v>
      </c>
      <c r="HA3" s="5" t="s">
        <v>63</v>
      </c>
      <c r="HB3" s="5" t="s">
        <v>64</v>
      </c>
      <c r="HC3" s="43" t="s">
        <v>65</v>
      </c>
      <c r="HD3" s="6" t="s">
        <v>60</v>
      </c>
      <c r="HE3" s="6" t="s">
        <v>61</v>
      </c>
      <c r="HF3" s="6" t="s">
        <v>61</v>
      </c>
      <c r="HG3" s="6" t="s">
        <v>62</v>
      </c>
      <c r="HH3" s="6" t="s">
        <v>63</v>
      </c>
      <c r="HI3" s="6" t="s">
        <v>64</v>
      </c>
      <c r="HJ3" s="43" t="s">
        <v>65</v>
      </c>
      <c r="HK3" s="5" t="s">
        <v>60</v>
      </c>
      <c r="HL3" s="5" t="s">
        <v>61</v>
      </c>
      <c r="HM3" s="5" t="s">
        <v>61</v>
      </c>
      <c r="HN3" s="5" t="s">
        <v>62</v>
      </c>
      <c r="HO3" s="5" t="s">
        <v>63</v>
      </c>
      <c r="HP3" s="5" t="s">
        <v>64</v>
      </c>
      <c r="HQ3" s="43" t="s">
        <v>65</v>
      </c>
      <c r="HR3" s="6" t="s">
        <v>60</v>
      </c>
      <c r="HS3" s="6" t="s">
        <v>61</v>
      </c>
      <c r="HT3" s="6" t="s">
        <v>61</v>
      </c>
      <c r="HU3" s="6" t="s">
        <v>62</v>
      </c>
      <c r="HV3" s="6" t="s">
        <v>63</v>
      </c>
      <c r="HW3" s="6" t="s">
        <v>64</v>
      </c>
      <c r="HX3" s="6" t="s">
        <v>65</v>
      </c>
    </row>
    <row r="4" spans="1:232" ht="27.95" customHeight="1" x14ac:dyDescent="0.2">
      <c r="A4" s="8">
        <v>17</v>
      </c>
      <c r="B4" s="9" t="s">
        <v>66</v>
      </c>
      <c r="C4" s="50" t="s">
        <v>1906</v>
      </c>
      <c r="D4" s="11" t="s">
        <v>96</v>
      </c>
      <c r="E4" s="11" t="s">
        <v>67</v>
      </c>
      <c r="F4" s="11">
        <v>75020</v>
      </c>
      <c r="G4" s="11" t="s">
        <v>29</v>
      </c>
      <c r="H4" s="12">
        <v>33</v>
      </c>
      <c r="I4" s="13" t="s">
        <v>68</v>
      </c>
      <c r="J4" s="13" t="s">
        <v>68</v>
      </c>
      <c r="K4" s="13" t="s">
        <v>68</v>
      </c>
      <c r="L4" s="13" t="s">
        <v>68</v>
      </c>
      <c r="M4" s="13" t="s">
        <v>68</v>
      </c>
      <c r="N4" s="13" t="s">
        <v>68</v>
      </c>
      <c r="O4" s="13" t="str">
        <f t="shared" ref="O4:O10" si="0">IF(COUNTIF(I4:N4,"X")&gt;0,COUNTIF(I4:N4,"X")&amp;" fois par semaine","-")</f>
        <v>-</v>
      </c>
      <c r="P4" s="14" t="s">
        <v>68</v>
      </c>
      <c r="Q4" s="14" t="s">
        <v>68</v>
      </c>
      <c r="R4" s="14" t="s">
        <v>68</v>
      </c>
      <c r="S4" s="14" t="s">
        <v>68</v>
      </c>
      <c r="T4" s="14" t="s">
        <v>68</v>
      </c>
      <c r="U4" s="14" t="s">
        <v>68</v>
      </c>
      <c r="V4" s="44" t="str">
        <f t="shared" ref="V4:V10" si="1">IF(COUNTIF(P4:U4,"X")&gt;0,COUNTIF(P4:U4,"X")&amp;" fois par semaine","-")</f>
        <v>-</v>
      </c>
      <c r="W4" s="13" t="s">
        <v>68</v>
      </c>
      <c r="X4" s="13" t="s">
        <v>68</v>
      </c>
      <c r="Y4" s="13" t="s">
        <v>68</v>
      </c>
      <c r="Z4" s="13" t="s">
        <v>68</v>
      </c>
      <c r="AA4" s="13" t="s">
        <v>68</v>
      </c>
      <c r="AB4" s="13" t="s">
        <v>68</v>
      </c>
      <c r="AC4" s="13" t="str">
        <f t="shared" ref="AC4:AC10" si="2">IF(COUNTIF(W4:AB4,"X")&gt;0,COUNTIF(W4:AB4,"X")&amp;" fois par semaine","-")</f>
        <v>-</v>
      </c>
      <c r="AD4" s="14" t="s">
        <v>68</v>
      </c>
      <c r="AE4" s="14" t="s">
        <v>68</v>
      </c>
      <c r="AF4" s="14" t="s">
        <v>68</v>
      </c>
      <c r="AG4" s="14" t="s">
        <v>68</v>
      </c>
      <c r="AH4" s="14" t="s">
        <v>68</v>
      </c>
      <c r="AI4" s="14" t="s">
        <v>68</v>
      </c>
      <c r="AJ4" s="44" t="str">
        <f t="shared" ref="AJ4:AJ10" si="3">IF(COUNTIF(AD4:AI4,"X")&gt;0,COUNTIF(AD4:AI4,"X")&amp;" fois par semaine","-")</f>
        <v>-</v>
      </c>
      <c r="AK4" s="13" t="s">
        <v>68</v>
      </c>
      <c r="AL4" s="13" t="s">
        <v>68</v>
      </c>
      <c r="AM4" s="13" t="s">
        <v>68</v>
      </c>
      <c r="AN4" s="13" t="s">
        <v>68</v>
      </c>
      <c r="AO4" s="13" t="s">
        <v>68</v>
      </c>
      <c r="AP4" s="13" t="s">
        <v>68</v>
      </c>
      <c r="AQ4" s="13" t="str">
        <f t="shared" ref="AQ4:AQ10" si="4">IF(COUNTIF(AK4:AP4,"X")&gt;0,COUNTIF(AK4:AP4,"X")&amp;" fois par semaine","-")</f>
        <v>-</v>
      </c>
      <c r="AR4" s="14" t="s">
        <v>68</v>
      </c>
      <c r="AS4" s="14" t="s">
        <v>68</v>
      </c>
      <c r="AT4" s="14" t="s">
        <v>68</v>
      </c>
      <c r="AU4" s="14" t="s">
        <v>68</v>
      </c>
      <c r="AV4" s="14" t="s">
        <v>68</v>
      </c>
      <c r="AW4" s="14" t="s">
        <v>68</v>
      </c>
      <c r="AX4" s="14" t="str">
        <f t="shared" ref="AX4:AX10" si="5">IF(COUNTIF(AR4:AW4,"X")&gt;0,COUNTIF(AR4:AW4,"X")&amp;" fois par semaine","-")</f>
        <v>-</v>
      </c>
      <c r="AY4" s="13" t="s">
        <v>68</v>
      </c>
      <c r="AZ4" s="13" t="s">
        <v>68</v>
      </c>
      <c r="BA4" s="13" t="s">
        <v>68</v>
      </c>
      <c r="BB4" s="13" t="s">
        <v>68</v>
      </c>
      <c r="BC4" s="13" t="s">
        <v>68</v>
      </c>
      <c r="BD4" s="13" t="s">
        <v>68</v>
      </c>
      <c r="BE4" s="13" t="str">
        <f t="shared" ref="BE4:BE10" si="6">IF(COUNTIF(AY4:BD4,"X")&gt;0,COUNTIF(AY4:BD4,"X")&amp;" fois par semaine","-")</f>
        <v>-</v>
      </c>
      <c r="BF4" s="14" t="s">
        <v>68</v>
      </c>
      <c r="BG4" s="14" t="s">
        <v>68</v>
      </c>
      <c r="BH4" s="14" t="s">
        <v>68</v>
      </c>
      <c r="BI4" s="14" t="s">
        <v>68</v>
      </c>
      <c r="BJ4" s="14" t="s">
        <v>68</v>
      </c>
      <c r="BK4" s="14" t="s">
        <v>68</v>
      </c>
      <c r="BL4" s="14" t="str">
        <f t="shared" ref="BL4:BL10" si="7">IF(COUNTIF(BF4:BK4,"X")&gt;0,COUNTIF(BF4:BK4,"X")&amp;" fois par semaine","-")</f>
        <v>-</v>
      </c>
      <c r="BM4" s="13" t="s">
        <v>68</v>
      </c>
      <c r="BN4" s="13" t="s">
        <v>68</v>
      </c>
      <c r="BO4" s="13" t="s">
        <v>68</v>
      </c>
      <c r="BP4" s="13" t="s">
        <v>68</v>
      </c>
      <c r="BQ4" s="13" t="s">
        <v>68</v>
      </c>
      <c r="BR4" s="13" t="s">
        <v>68</v>
      </c>
      <c r="BS4" s="13" t="str">
        <f t="shared" ref="BS4:BS10" si="8">IF(COUNTIF(BM4:BR4,"X")&gt;0,COUNTIF(BM4:BR4,"X")&amp;" fois par semaine","-")</f>
        <v>-</v>
      </c>
      <c r="BT4" s="14" t="s">
        <v>68</v>
      </c>
      <c r="BU4" s="14" t="s">
        <v>68</v>
      </c>
      <c r="BV4" s="14" t="s">
        <v>68</v>
      </c>
      <c r="BW4" s="14" t="s">
        <v>68</v>
      </c>
      <c r="BX4" s="14" t="s">
        <v>68</v>
      </c>
      <c r="BY4" s="14" t="s">
        <v>68</v>
      </c>
      <c r="BZ4" s="14" t="str">
        <f t="shared" ref="BZ4:BZ10" si="9">IF(COUNTIF(BT4:BY4,"X")&gt;0,COUNTIF(BT4:BY4,"X")&amp;" fois par semaine","-")</f>
        <v>-</v>
      </c>
      <c r="CA4" s="13" t="s">
        <v>68</v>
      </c>
      <c r="CB4" s="13" t="s">
        <v>68</v>
      </c>
      <c r="CC4" s="13" t="s">
        <v>68</v>
      </c>
      <c r="CD4" s="13" t="s">
        <v>68</v>
      </c>
      <c r="CE4" s="13" t="s">
        <v>68</v>
      </c>
      <c r="CF4" s="13" t="s">
        <v>68</v>
      </c>
      <c r="CG4" s="44" t="str">
        <f t="shared" ref="CG4:CG10" si="10">IF(COUNTIF(CA4:CF4,"X")&gt;0,COUNTIF(CA4:CF4,"X")&amp;" fois par mois","-")</f>
        <v>-</v>
      </c>
      <c r="CH4" s="14" t="s">
        <v>68</v>
      </c>
      <c r="CI4" s="14" t="s">
        <v>68</v>
      </c>
      <c r="CJ4" s="14" t="s">
        <v>68</v>
      </c>
      <c r="CK4" s="14" t="s">
        <v>68</v>
      </c>
      <c r="CL4" s="14" t="s">
        <v>68</v>
      </c>
      <c r="CM4" s="14" t="s">
        <v>68</v>
      </c>
      <c r="CN4" s="44" t="str">
        <f t="shared" ref="CN4:CN10" si="11">IF(COUNTIF(CH4:CM4,"X")&gt;0,COUNTIF(CH4:CM4,"X")&amp;" fois par semaine","-")</f>
        <v>-</v>
      </c>
      <c r="CO4" s="13" t="s">
        <v>68</v>
      </c>
      <c r="CP4" s="13" t="s">
        <v>68</v>
      </c>
      <c r="CQ4" s="13" t="s">
        <v>68</v>
      </c>
      <c r="CR4" s="13" t="s">
        <v>68</v>
      </c>
      <c r="CS4" s="13" t="s">
        <v>68</v>
      </c>
      <c r="CT4" s="13" t="s">
        <v>68</v>
      </c>
      <c r="CU4" s="13" t="str">
        <f t="shared" ref="CU4:CU10" si="12">IF(COUNTIF(CO4:CT4,"X")&gt;0,COUNTIF(CO4:CT4,"X")&amp;" fois par semaine","-")</f>
        <v>-</v>
      </c>
      <c r="CV4" s="14" t="s">
        <v>68</v>
      </c>
      <c r="CW4" s="14" t="s">
        <v>68</v>
      </c>
      <c r="CX4" s="14" t="s">
        <v>68</v>
      </c>
      <c r="CY4" s="14" t="s">
        <v>68</v>
      </c>
      <c r="CZ4" s="14" t="s">
        <v>68</v>
      </c>
      <c r="DA4" s="14" t="s">
        <v>68</v>
      </c>
      <c r="DB4" s="14" t="str">
        <f t="shared" ref="DB4:DB10" si="13">IF(COUNTIF(CV4:DA4,"X")&gt;0,COUNTIF(CV4:DA4,"X")&amp;" fois par semaine","-")</f>
        <v>-</v>
      </c>
      <c r="DC4" s="13" t="s">
        <v>68</v>
      </c>
      <c r="DD4" s="13" t="s">
        <v>68</v>
      </c>
      <c r="DE4" s="13" t="s">
        <v>68</v>
      </c>
      <c r="DF4" s="13" t="s">
        <v>68</v>
      </c>
      <c r="DG4" s="13" t="s">
        <v>68</v>
      </c>
      <c r="DH4" s="13" t="s">
        <v>68</v>
      </c>
      <c r="DI4" s="13" t="str">
        <f t="shared" ref="DI4:DI10" si="14">IF(COUNTIF(DC4:DH4,"X")&gt;0,COUNTIF(DC4:DH4,"X")&amp;" fois par semaine","-")</f>
        <v>-</v>
      </c>
      <c r="DJ4" s="14" t="s">
        <v>68</v>
      </c>
      <c r="DK4" s="14" t="s">
        <v>68</v>
      </c>
      <c r="DL4" s="14" t="s">
        <v>68</v>
      </c>
      <c r="DM4" s="14" t="s">
        <v>68</v>
      </c>
      <c r="DN4" s="14" t="s">
        <v>68</v>
      </c>
      <c r="DO4" s="14" t="s">
        <v>68</v>
      </c>
      <c r="DP4" s="44" t="str">
        <f t="shared" ref="DP4:DP10" si="15">IF(COUNTIF(DJ4:DO4,"X")&gt;0,COUNTIF(DJ4:DO4,"X")&amp;" fois par semaine","-")</f>
        <v>-</v>
      </c>
      <c r="DQ4" s="13" t="s">
        <v>68</v>
      </c>
      <c r="DR4" s="13" t="s">
        <v>68</v>
      </c>
      <c r="DS4" s="13" t="s">
        <v>68</v>
      </c>
      <c r="DT4" s="13" t="s">
        <v>68</v>
      </c>
      <c r="DU4" s="13" t="s">
        <v>68</v>
      </c>
      <c r="DV4" s="13" t="s">
        <v>68</v>
      </c>
      <c r="DW4" s="13" t="str">
        <f t="shared" ref="DW4:DW10" si="16">IF(COUNTIF(DQ4:DV4,"X")&gt;0,COUNTIF(DQ4:DV4,"X")&amp;" fois par semaine","-")</f>
        <v>-</v>
      </c>
      <c r="DX4" s="14" t="s">
        <v>68</v>
      </c>
      <c r="DY4" s="14" t="s">
        <v>68</v>
      </c>
      <c r="DZ4" s="14" t="s">
        <v>68</v>
      </c>
      <c r="EA4" s="14" t="s">
        <v>68</v>
      </c>
      <c r="EB4" s="14" t="s">
        <v>68</v>
      </c>
      <c r="EC4" s="14" t="s">
        <v>68</v>
      </c>
      <c r="ED4" s="14" t="str">
        <f t="shared" ref="ED4:ED10" si="17">IF(COUNTIF(DX4:EC4,"X")&gt;0,COUNTIF(DX4:EC4,"X")&amp;" fois par semaine","-")</f>
        <v>-</v>
      </c>
      <c r="EE4" s="13" t="s">
        <v>68</v>
      </c>
      <c r="EF4" s="13" t="s">
        <v>68</v>
      </c>
      <c r="EG4" s="13" t="s">
        <v>68</v>
      </c>
      <c r="EH4" s="13" t="s">
        <v>68</v>
      </c>
      <c r="EI4" s="13" t="s">
        <v>68</v>
      </c>
      <c r="EJ4" s="13" t="s">
        <v>68</v>
      </c>
      <c r="EK4" s="13" t="str">
        <f t="shared" ref="EK4:EK10" si="18">IF(COUNTIF(EE4:EJ4,"X")&gt;0,COUNTIF(EE4:EJ4,"X")&amp;" fois par semaine","-")</f>
        <v>-</v>
      </c>
      <c r="EL4" s="14" t="s">
        <v>68</v>
      </c>
      <c r="EM4" s="14" t="s">
        <v>68</v>
      </c>
      <c r="EN4" s="14" t="s">
        <v>68</v>
      </c>
      <c r="EO4" s="14" t="s">
        <v>68</v>
      </c>
      <c r="EP4" s="14" t="s">
        <v>68</v>
      </c>
      <c r="EQ4" s="14" t="s">
        <v>68</v>
      </c>
      <c r="ER4" s="44" t="str">
        <f t="shared" ref="ER4:ER10" si="19">IF(COUNTIF(EL4:EQ4,"X")&gt;0,COUNTIF(EL4:EQ4,"X")&amp;" fois par mois","-")</f>
        <v>-</v>
      </c>
      <c r="ES4" s="13" t="s">
        <v>68</v>
      </c>
      <c r="ET4" s="13" t="s">
        <v>68</v>
      </c>
      <c r="EU4" s="13" t="s">
        <v>68</v>
      </c>
      <c r="EV4" s="13" t="s">
        <v>68</v>
      </c>
      <c r="EW4" s="13" t="s">
        <v>68</v>
      </c>
      <c r="EX4" s="13" t="s">
        <v>68</v>
      </c>
      <c r="EY4" s="44" t="str">
        <f t="shared" ref="EY4:EY10" si="20">IF(COUNTIF(ES4:EX4,"X")&gt;0,COUNTIF(ES4:EX4,"X")&amp;" fois par mois","-")</f>
        <v>-</v>
      </c>
      <c r="EZ4" s="14" t="s">
        <v>68</v>
      </c>
      <c r="FA4" s="14" t="s">
        <v>68</v>
      </c>
      <c r="FB4" s="14" t="s">
        <v>68</v>
      </c>
      <c r="FC4" s="14" t="s">
        <v>68</v>
      </c>
      <c r="FD4" s="14" t="s">
        <v>68</v>
      </c>
      <c r="FE4" s="14" t="s">
        <v>68</v>
      </c>
      <c r="FF4" s="44" t="str">
        <f t="shared" ref="FF4:FF10" si="21">IF(COUNTIF(EZ4:FE4,"X")&gt;0,COUNTIF(EZ4:FE4,"X")&amp;" fois par semaine","-")</f>
        <v>-</v>
      </c>
      <c r="FG4" s="13" t="s">
        <v>68</v>
      </c>
      <c r="FH4" s="13" t="s">
        <v>68</v>
      </c>
      <c r="FI4" s="13" t="s">
        <v>68</v>
      </c>
      <c r="FJ4" s="13" t="s">
        <v>68</v>
      </c>
      <c r="FK4" s="13" t="s">
        <v>68</v>
      </c>
      <c r="FL4" s="13" t="s">
        <v>68</v>
      </c>
      <c r="FM4" s="13" t="str">
        <f t="shared" ref="FM4:FM10" si="22">IF(COUNTIF(FG4:FL4,"X")&gt;0,COUNTIF(FG4:FL4,"X")&amp;" fois par mois","-")</f>
        <v>-</v>
      </c>
      <c r="FN4" s="14" t="s">
        <v>68</v>
      </c>
      <c r="FO4" s="14" t="s">
        <v>68</v>
      </c>
      <c r="FP4" s="14" t="s">
        <v>68</v>
      </c>
      <c r="FQ4" s="14" t="s">
        <v>68</v>
      </c>
      <c r="FR4" s="14" t="s">
        <v>68</v>
      </c>
      <c r="FS4" s="14" t="s">
        <v>69</v>
      </c>
      <c r="FT4" s="44" t="str">
        <f t="shared" ref="FT4:FT10" si="23">IF(COUNTIF(FN4:FS4,"X")&gt;0,COUNTIF(FN4:FS4,"X")&amp;" fois par semaine","-")</f>
        <v>1 fois par semaine</v>
      </c>
      <c r="FU4" s="13" t="s">
        <v>68</v>
      </c>
      <c r="FV4" s="13" t="s">
        <v>68</v>
      </c>
      <c r="FW4" s="13" t="s">
        <v>68</v>
      </c>
      <c r="FX4" s="13" t="s">
        <v>68</v>
      </c>
      <c r="FY4" s="13" t="s">
        <v>68</v>
      </c>
      <c r="FZ4" s="13" t="s">
        <v>68</v>
      </c>
      <c r="GA4" s="44" t="str">
        <f t="shared" ref="GA4:GA10" si="24">IF(COUNTIF(FU4:FZ4,"X")&gt;0,COUNTIF(FU4:FZ4,"X")&amp;" fois par semaine","-")</f>
        <v>-</v>
      </c>
      <c r="GB4" s="14" t="s">
        <v>68</v>
      </c>
      <c r="GC4" s="14" t="s">
        <v>68</v>
      </c>
      <c r="GD4" s="14" t="s">
        <v>68</v>
      </c>
      <c r="GE4" s="14" t="s">
        <v>68</v>
      </c>
      <c r="GF4" s="14" t="s">
        <v>68</v>
      </c>
      <c r="GG4" s="14" t="s">
        <v>68</v>
      </c>
      <c r="GH4" s="14" t="str">
        <f t="shared" ref="GH4:GH10" si="25">IF(COUNTIF(GB4:GG4,"X")&gt;0,COUNTIF(GB4:GG4,"X")&amp;" fois par semaine","-")</f>
        <v>-</v>
      </c>
      <c r="GI4" s="13" t="s">
        <v>68</v>
      </c>
      <c r="GJ4" s="13" t="s">
        <v>68</v>
      </c>
      <c r="GK4" s="13" t="s">
        <v>68</v>
      </c>
      <c r="GL4" s="13" t="s">
        <v>68</v>
      </c>
      <c r="GM4" s="13" t="s">
        <v>68</v>
      </c>
      <c r="GN4" s="13" t="s">
        <v>68</v>
      </c>
      <c r="GO4" s="13" t="str">
        <f t="shared" ref="GO4:GO10" si="26">IF(COUNTIF(GI4:GN4,"X")&gt;0,COUNTIF(GI4:GN4,"X")&amp;" fois par semaine","-")</f>
        <v>-</v>
      </c>
      <c r="GP4" s="14" t="s">
        <v>68</v>
      </c>
      <c r="GQ4" s="14" t="s">
        <v>68</v>
      </c>
      <c r="GR4" s="14" t="s">
        <v>68</v>
      </c>
      <c r="GS4" s="14" t="s">
        <v>68</v>
      </c>
      <c r="GT4" s="14" t="s">
        <v>68</v>
      </c>
      <c r="GU4" s="14" t="s">
        <v>68</v>
      </c>
      <c r="GV4" s="14" t="str">
        <f t="shared" ref="GV4:GV10" si="27">IF(COUNTIF(GP4:GU4,"X")&gt;0,COUNTIF(GP4:GU4,"X")&amp;" fois par semaine","-")</f>
        <v>-</v>
      </c>
      <c r="GW4" s="13" t="s">
        <v>69</v>
      </c>
      <c r="GX4" s="13" t="s">
        <v>68</v>
      </c>
      <c r="GY4" s="13" t="s">
        <v>68</v>
      </c>
      <c r="GZ4" s="13" t="s">
        <v>68</v>
      </c>
      <c r="HA4" s="13" t="s">
        <v>68</v>
      </c>
      <c r="HB4" s="13" t="s">
        <v>68</v>
      </c>
      <c r="HC4" s="44" t="str">
        <f>IF(COUNTIF(GW4:HB4,"X")&gt;0,COUNTIF(GW4:HB4,"X")&amp;" fois par semaine","-")</f>
        <v>1 fois par semaine</v>
      </c>
      <c r="HD4" s="14" t="s">
        <v>69</v>
      </c>
      <c r="HE4" s="14" t="s">
        <v>68</v>
      </c>
      <c r="HF4" s="14" t="s">
        <v>68</v>
      </c>
      <c r="HG4" s="14" t="s">
        <v>68</v>
      </c>
      <c r="HH4" s="14" t="s">
        <v>68</v>
      </c>
      <c r="HI4" s="14" t="s">
        <v>68</v>
      </c>
      <c r="HJ4" s="44" t="str">
        <f t="shared" ref="HJ4:HJ10" si="28">IF(COUNTIF(HD4:HI4,"X")&gt;0,COUNTIF(HD4:HI4,"X")&amp;" fois par semestre","-")</f>
        <v>1 fois par semestre</v>
      </c>
      <c r="HK4" s="13" t="s">
        <v>68</v>
      </c>
      <c r="HL4" s="13" t="s">
        <v>68</v>
      </c>
      <c r="HM4" s="13" t="s">
        <v>68</v>
      </c>
      <c r="HN4" s="13" t="s">
        <v>68</v>
      </c>
      <c r="HO4" s="13" t="s">
        <v>68</v>
      </c>
      <c r="HP4" s="13" t="s">
        <v>68</v>
      </c>
      <c r="HQ4" s="44" t="str">
        <f t="shared" ref="HQ4:HQ10" si="29">IF(COUNTIF(HK4:HP4,"X")&gt;0,COUNTIF(HK4:HP4,"X")&amp;" fois par semaine","-")</f>
        <v>-</v>
      </c>
      <c r="HR4" s="14" t="s">
        <v>69</v>
      </c>
      <c r="HS4" s="14" t="s">
        <v>68</v>
      </c>
      <c r="HT4" s="14" t="s">
        <v>68</v>
      </c>
      <c r="HU4" s="14" t="s">
        <v>68</v>
      </c>
      <c r="HV4" s="14" t="s">
        <v>68</v>
      </c>
      <c r="HW4" s="14" t="s">
        <v>68</v>
      </c>
      <c r="HX4" s="14" t="str">
        <f>IF(COUNTIF(HR4:HW4,"X")&gt;0,COUNTIF(HR4:HW4,"X")&amp;" fois par semaine","-")</f>
        <v>1 fois par semaine</v>
      </c>
    </row>
    <row r="5" spans="1:232" ht="27.95" customHeight="1" x14ac:dyDescent="0.2">
      <c r="A5" s="8">
        <v>18</v>
      </c>
      <c r="B5" s="9" t="s">
        <v>66</v>
      </c>
      <c r="C5" s="50" t="s">
        <v>1906</v>
      </c>
      <c r="D5" s="11" t="s">
        <v>96</v>
      </c>
      <c r="E5" s="11" t="s">
        <v>70</v>
      </c>
      <c r="F5" s="11">
        <v>75020</v>
      </c>
      <c r="G5" s="11" t="s">
        <v>29</v>
      </c>
      <c r="H5" s="12">
        <v>26</v>
      </c>
      <c r="I5" s="13" t="s">
        <v>68</v>
      </c>
      <c r="J5" s="13" t="s">
        <v>68</v>
      </c>
      <c r="K5" s="13" t="s">
        <v>68</v>
      </c>
      <c r="L5" s="13" t="s">
        <v>68</v>
      </c>
      <c r="M5" s="13" t="s">
        <v>68</v>
      </c>
      <c r="N5" s="13" t="s">
        <v>68</v>
      </c>
      <c r="O5" s="13" t="str">
        <f t="shared" si="0"/>
        <v>-</v>
      </c>
      <c r="P5" s="14" t="s">
        <v>68</v>
      </c>
      <c r="Q5" s="14" t="s">
        <v>68</v>
      </c>
      <c r="R5" s="14" t="s">
        <v>68</v>
      </c>
      <c r="S5" s="14" t="s">
        <v>68</v>
      </c>
      <c r="T5" s="14" t="s">
        <v>68</v>
      </c>
      <c r="U5" s="14" t="s">
        <v>68</v>
      </c>
      <c r="V5" s="44" t="str">
        <f t="shared" si="1"/>
        <v>-</v>
      </c>
      <c r="W5" s="13" t="s">
        <v>68</v>
      </c>
      <c r="X5" s="13" t="s">
        <v>68</v>
      </c>
      <c r="Y5" s="13" t="s">
        <v>68</v>
      </c>
      <c r="Z5" s="13" t="s">
        <v>68</v>
      </c>
      <c r="AA5" s="13" t="s">
        <v>68</v>
      </c>
      <c r="AB5" s="13" t="s">
        <v>68</v>
      </c>
      <c r="AC5" s="13" t="str">
        <f t="shared" si="2"/>
        <v>-</v>
      </c>
      <c r="AD5" s="14" t="s">
        <v>68</v>
      </c>
      <c r="AE5" s="14" t="s">
        <v>68</v>
      </c>
      <c r="AF5" s="14" t="s">
        <v>68</v>
      </c>
      <c r="AG5" s="14" t="s">
        <v>68</v>
      </c>
      <c r="AH5" s="14" t="s">
        <v>68</v>
      </c>
      <c r="AI5" s="14" t="s">
        <v>68</v>
      </c>
      <c r="AJ5" s="44" t="str">
        <f t="shared" si="3"/>
        <v>-</v>
      </c>
      <c r="AK5" s="13" t="s">
        <v>68</v>
      </c>
      <c r="AL5" s="13" t="s">
        <v>68</v>
      </c>
      <c r="AM5" s="13" t="s">
        <v>68</v>
      </c>
      <c r="AN5" s="13" t="s">
        <v>68</v>
      </c>
      <c r="AO5" s="13" t="s">
        <v>68</v>
      </c>
      <c r="AP5" s="13" t="s">
        <v>68</v>
      </c>
      <c r="AQ5" s="13" t="str">
        <f t="shared" si="4"/>
        <v>-</v>
      </c>
      <c r="AR5" s="14" t="s">
        <v>68</v>
      </c>
      <c r="AS5" s="14" t="s">
        <v>68</v>
      </c>
      <c r="AT5" s="14" t="s">
        <v>68</v>
      </c>
      <c r="AU5" s="14" t="s">
        <v>68</v>
      </c>
      <c r="AV5" s="14" t="s">
        <v>68</v>
      </c>
      <c r="AW5" s="14" t="s">
        <v>68</v>
      </c>
      <c r="AX5" s="14" t="str">
        <f t="shared" si="5"/>
        <v>-</v>
      </c>
      <c r="AY5" s="13" t="s">
        <v>68</v>
      </c>
      <c r="AZ5" s="13" t="s">
        <v>68</v>
      </c>
      <c r="BA5" s="13" t="s">
        <v>68</v>
      </c>
      <c r="BB5" s="13" t="s">
        <v>68</v>
      </c>
      <c r="BC5" s="13" t="s">
        <v>68</v>
      </c>
      <c r="BD5" s="13" t="s">
        <v>68</v>
      </c>
      <c r="BE5" s="13" t="str">
        <f t="shared" si="6"/>
        <v>-</v>
      </c>
      <c r="BF5" s="14" t="s">
        <v>68</v>
      </c>
      <c r="BG5" s="14" t="s">
        <v>68</v>
      </c>
      <c r="BH5" s="14" t="s">
        <v>68</v>
      </c>
      <c r="BI5" s="14" t="s">
        <v>68</v>
      </c>
      <c r="BJ5" s="14" t="s">
        <v>68</v>
      </c>
      <c r="BK5" s="14" t="s">
        <v>68</v>
      </c>
      <c r="BL5" s="14" t="str">
        <f t="shared" si="7"/>
        <v>-</v>
      </c>
      <c r="BM5" s="13" t="s">
        <v>68</v>
      </c>
      <c r="BN5" s="13" t="s">
        <v>68</v>
      </c>
      <c r="BO5" s="13" t="s">
        <v>68</v>
      </c>
      <c r="BP5" s="13" t="s">
        <v>68</v>
      </c>
      <c r="BQ5" s="13" t="s">
        <v>68</v>
      </c>
      <c r="BR5" s="13" t="s">
        <v>68</v>
      </c>
      <c r="BS5" s="13" t="str">
        <f t="shared" si="8"/>
        <v>-</v>
      </c>
      <c r="BT5" s="14" t="s">
        <v>68</v>
      </c>
      <c r="BU5" s="14" t="s">
        <v>68</v>
      </c>
      <c r="BV5" s="14" t="s">
        <v>68</v>
      </c>
      <c r="BW5" s="14" t="s">
        <v>68</v>
      </c>
      <c r="BX5" s="14" t="s">
        <v>68</v>
      </c>
      <c r="BY5" s="14" t="s">
        <v>68</v>
      </c>
      <c r="BZ5" s="14" t="str">
        <f t="shared" si="9"/>
        <v>-</v>
      </c>
      <c r="CA5" s="13" t="s">
        <v>68</v>
      </c>
      <c r="CB5" s="13" t="s">
        <v>68</v>
      </c>
      <c r="CC5" s="13" t="s">
        <v>68</v>
      </c>
      <c r="CD5" s="13" t="s">
        <v>68</v>
      </c>
      <c r="CE5" s="13" t="s">
        <v>68</v>
      </c>
      <c r="CF5" s="13" t="s">
        <v>68</v>
      </c>
      <c r="CG5" s="44" t="str">
        <f t="shared" si="10"/>
        <v>-</v>
      </c>
      <c r="CH5" s="14" t="s">
        <v>68</v>
      </c>
      <c r="CI5" s="14" t="s">
        <v>68</v>
      </c>
      <c r="CJ5" s="14" t="s">
        <v>68</v>
      </c>
      <c r="CK5" s="14" t="s">
        <v>68</v>
      </c>
      <c r="CL5" s="14" t="s">
        <v>68</v>
      </c>
      <c r="CM5" s="14" t="s">
        <v>68</v>
      </c>
      <c r="CN5" s="44" t="str">
        <f t="shared" si="11"/>
        <v>-</v>
      </c>
      <c r="CO5" s="13" t="s">
        <v>68</v>
      </c>
      <c r="CP5" s="13" t="s">
        <v>68</v>
      </c>
      <c r="CQ5" s="13" t="s">
        <v>68</v>
      </c>
      <c r="CR5" s="13" t="s">
        <v>68</v>
      </c>
      <c r="CS5" s="13" t="s">
        <v>68</v>
      </c>
      <c r="CT5" s="13" t="s">
        <v>68</v>
      </c>
      <c r="CU5" s="13" t="str">
        <f t="shared" si="12"/>
        <v>-</v>
      </c>
      <c r="CV5" s="14" t="s">
        <v>68</v>
      </c>
      <c r="CW5" s="14" t="s">
        <v>68</v>
      </c>
      <c r="CX5" s="14" t="s">
        <v>68</v>
      </c>
      <c r="CY5" s="14" t="s">
        <v>68</v>
      </c>
      <c r="CZ5" s="14" t="s">
        <v>68</v>
      </c>
      <c r="DA5" s="14" t="s">
        <v>68</v>
      </c>
      <c r="DB5" s="14" t="str">
        <f t="shared" si="13"/>
        <v>-</v>
      </c>
      <c r="DC5" s="13" t="s">
        <v>68</v>
      </c>
      <c r="DD5" s="13" t="s">
        <v>68</v>
      </c>
      <c r="DE5" s="13" t="s">
        <v>68</v>
      </c>
      <c r="DF5" s="13" t="s">
        <v>68</v>
      </c>
      <c r="DG5" s="13" t="s">
        <v>68</v>
      </c>
      <c r="DH5" s="13" t="s">
        <v>68</v>
      </c>
      <c r="DI5" s="13" t="str">
        <f t="shared" si="14"/>
        <v>-</v>
      </c>
      <c r="DJ5" s="14" t="s">
        <v>68</v>
      </c>
      <c r="DK5" s="14" t="s">
        <v>68</v>
      </c>
      <c r="DL5" s="14" t="s">
        <v>68</v>
      </c>
      <c r="DM5" s="14" t="s">
        <v>68</v>
      </c>
      <c r="DN5" s="14" t="s">
        <v>68</v>
      </c>
      <c r="DO5" s="14" t="s">
        <v>68</v>
      </c>
      <c r="DP5" s="44" t="str">
        <f t="shared" si="15"/>
        <v>-</v>
      </c>
      <c r="DQ5" s="13" t="s">
        <v>68</v>
      </c>
      <c r="DR5" s="13" t="s">
        <v>68</v>
      </c>
      <c r="DS5" s="13" t="s">
        <v>68</v>
      </c>
      <c r="DT5" s="13" t="s">
        <v>68</v>
      </c>
      <c r="DU5" s="13" t="s">
        <v>68</v>
      </c>
      <c r="DV5" s="13" t="s">
        <v>68</v>
      </c>
      <c r="DW5" s="13" t="str">
        <f t="shared" si="16"/>
        <v>-</v>
      </c>
      <c r="DX5" s="14" t="s">
        <v>68</v>
      </c>
      <c r="DY5" s="14" t="s">
        <v>68</v>
      </c>
      <c r="DZ5" s="14" t="s">
        <v>68</v>
      </c>
      <c r="EA5" s="14" t="s">
        <v>68</v>
      </c>
      <c r="EB5" s="14" t="s">
        <v>68</v>
      </c>
      <c r="EC5" s="14" t="s">
        <v>68</v>
      </c>
      <c r="ED5" s="14" t="str">
        <f t="shared" si="17"/>
        <v>-</v>
      </c>
      <c r="EE5" s="13" t="s">
        <v>68</v>
      </c>
      <c r="EF5" s="13" t="s">
        <v>68</v>
      </c>
      <c r="EG5" s="13" t="s">
        <v>68</v>
      </c>
      <c r="EH5" s="13" t="s">
        <v>68</v>
      </c>
      <c r="EI5" s="13" t="s">
        <v>68</v>
      </c>
      <c r="EJ5" s="13" t="s">
        <v>68</v>
      </c>
      <c r="EK5" s="13" t="str">
        <f t="shared" si="18"/>
        <v>-</v>
      </c>
      <c r="EL5" s="14" t="s">
        <v>68</v>
      </c>
      <c r="EM5" s="14" t="s">
        <v>68</v>
      </c>
      <c r="EN5" s="14" t="s">
        <v>68</v>
      </c>
      <c r="EO5" s="14" t="s">
        <v>68</v>
      </c>
      <c r="EP5" s="14" t="s">
        <v>68</v>
      </c>
      <c r="EQ5" s="14" t="s">
        <v>68</v>
      </c>
      <c r="ER5" s="44" t="str">
        <f t="shared" si="19"/>
        <v>-</v>
      </c>
      <c r="ES5" s="13" t="s">
        <v>68</v>
      </c>
      <c r="ET5" s="13" t="s">
        <v>68</v>
      </c>
      <c r="EU5" s="13" t="s">
        <v>68</v>
      </c>
      <c r="EV5" s="13" t="s">
        <v>68</v>
      </c>
      <c r="EW5" s="13" t="s">
        <v>68</v>
      </c>
      <c r="EX5" s="13" t="s">
        <v>68</v>
      </c>
      <c r="EY5" s="44" t="str">
        <f t="shared" si="20"/>
        <v>-</v>
      </c>
      <c r="EZ5" s="14" t="s">
        <v>68</v>
      </c>
      <c r="FA5" s="14" t="s">
        <v>68</v>
      </c>
      <c r="FB5" s="14" t="s">
        <v>68</v>
      </c>
      <c r="FC5" s="14" t="s">
        <v>68</v>
      </c>
      <c r="FD5" s="14" t="s">
        <v>68</v>
      </c>
      <c r="FE5" s="14" t="s">
        <v>68</v>
      </c>
      <c r="FF5" s="44" t="str">
        <f t="shared" si="21"/>
        <v>-</v>
      </c>
      <c r="FG5" s="13" t="s">
        <v>68</v>
      </c>
      <c r="FH5" s="13" t="s">
        <v>68</v>
      </c>
      <c r="FI5" s="13" t="s">
        <v>68</v>
      </c>
      <c r="FJ5" s="13" t="s">
        <v>68</v>
      </c>
      <c r="FK5" s="13" t="s">
        <v>68</v>
      </c>
      <c r="FL5" s="13" t="s">
        <v>68</v>
      </c>
      <c r="FM5" s="13" t="str">
        <f t="shared" si="22"/>
        <v>-</v>
      </c>
      <c r="FN5" s="14" t="s">
        <v>68</v>
      </c>
      <c r="FO5" s="14" t="s">
        <v>68</v>
      </c>
      <c r="FP5" s="14" t="s">
        <v>68</v>
      </c>
      <c r="FQ5" s="14" t="s">
        <v>68</v>
      </c>
      <c r="FR5" s="14" t="s">
        <v>68</v>
      </c>
      <c r="FS5" s="14" t="s">
        <v>69</v>
      </c>
      <c r="FT5" s="44" t="str">
        <f t="shared" si="23"/>
        <v>1 fois par semaine</v>
      </c>
      <c r="FU5" s="13" t="s">
        <v>68</v>
      </c>
      <c r="FV5" s="13" t="s">
        <v>68</v>
      </c>
      <c r="FW5" s="13" t="s">
        <v>68</v>
      </c>
      <c r="FX5" s="13" t="s">
        <v>68</v>
      </c>
      <c r="FY5" s="13" t="s">
        <v>68</v>
      </c>
      <c r="FZ5" s="13" t="s">
        <v>68</v>
      </c>
      <c r="GA5" s="44" t="str">
        <f t="shared" si="24"/>
        <v>-</v>
      </c>
      <c r="GB5" s="14" t="s">
        <v>68</v>
      </c>
      <c r="GC5" s="14" t="s">
        <v>68</v>
      </c>
      <c r="GD5" s="14" t="s">
        <v>68</v>
      </c>
      <c r="GE5" s="14" t="s">
        <v>68</v>
      </c>
      <c r="GF5" s="14" t="s">
        <v>68</v>
      </c>
      <c r="GG5" s="14" t="s">
        <v>68</v>
      </c>
      <c r="GH5" s="14" t="str">
        <f t="shared" si="25"/>
        <v>-</v>
      </c>
      <c r="GI5" s="13" t="s">
        <v>68</v>
      </c>
      <c r="GJ5" s="13" t="s">
        <v>68</v>
      </c>
      <c r="GK5" s="13" t="s">
        <v>68</v>
      </c>
      <c r="GL5" s="13" t="s">
        <v>68</v>
      </c>
      <c r="GM5" s="13" t="s">
        <v>68</v>
      </c>
      <c r="GN5" s="13" t="s">
        <v>68</v>
      </c>
      <c r="GO5" s="13" t="str">
        <f t="shared" si="26"/>
        <v>-</v>
      </c>
      <c r="GP5" s="14" t="s">
        <v>68</v>
      </c>
      <c r="GQ5" s="14" t="s">
        <v>68</v>
      </c>
      <c r="GR5" s="14" t="s">
        <v>68</v>
      </c>
      <c r="GS5" s="14" t="s">
        <v>68</v>
      </c>
      <c r="GT5" s="14" t="s">
        <v>68</v>
      </c>
      <c r="GU5" s="14" t="s">
        <v>68</v>
      </c>
      <c r="GV5" s="14" t="str">
        <f t="shared" si="27"/>
        <v>-</v>
      </c>
      <c r="GW5" s="13" t="s">
        <v>69</v>
      </c>
      <c r="GX5" s="13" t="s">
        <v>68</v>
      </c>
      <c r="GY5" s="13" t="s">
        <v>68</v>
      </c>
      <c r="GZ5" s="13" t="s">
        <v>68</v>
      </c>
      <c r="HA5" s="13" t="s">
        <v>68</v>
      </c>
      <c r="HB5" s="13" t="s">
        <v>68</v>
      </c>
      <c r="HC5" s="44" t="str">
        <f t="shared" ref="HC5:HC8" si="30">IF(COUNTIF(GW5:HB5,"X")&gt;0,COUNTIF(GW5:HB5,"X")&amp;" fois par semaine","-")</f>
        <v>1 fois par semaine</v>
      </c>
      <c r="HD5" s="14" t="s">
        <v>69</v>
      </c>
      <c r="HE5" s="14" t="s">
        <v>68</v>
      </c>
      <c r="HF5" s="14" t="s">
        <v>68</v>
      </c>
      <c r="HG5" s="14" t="s">
        <v>68</v>
      </c>
      <c r="HH5" s="14" t="s">
        <v>68</v>
      </c>
      <c r="HI5" s="14" t="s">
        <v>68</v>
      </c>
      <c r="HJ5" s="44" t="str">
        <f t="shared" si="28"/>
        <v>1 fois par semestre</v>
      </c>
      <c r="HK5" s="13" t="s">
        <v>68</v>
      </c>
      <c r="HL5" s="13" t="s">
        <v>68</v>
      </c>
      <c r="HM5" s="13" t="s">
        <v>68</v>
      </c>
      <c r="HN5" s="13" t="s">
        <v>68</v>
      </c>
      <c r="HO5" s="13" t="s">
        <v>68</v>
      </c>
      <c r="HP5" s="13" t="s">
        <v>68</v>
      </c>
      <c r="HQ5" s="44" t="str">
        <f t="shared" si="29"/>
        <v>-</v>
      </c>
      <c r="HR5" s="14" t="s">
        <v>68</v>
      </c>
      <c r="HS5" s="14" t="s">
        <v>68</v>
      </c>
      <c r="HT5" s="14" t="s">
        <v>68</v>
      </c>
      <c r="HU5" s="14" t="s">
        <v>68</v>
      </c>
      <c r="HV5" s="14" t="s">
        <v>68</v>
      </c>
      <c r="HW5" s="14" t="s">
        <v>68</v>
      </c>
      <c r="HX5" s="14" t="str">
        <f t="shared" ref="HX5:HX10" si="31">IF(COUNTIF(HR5:HW5,"X")&gt;0,COUNTIF(HR5:HW5,"X")&amp;" fois par semaine","-")</f>
        <v>-</v>
      </c>
    </row>
    <row r="6" spans="1:232" ht="27.95" customHeight="1" x14ac:dyDescent="0.2">
      <c r="A6" s="8">
        <v>25</v>
      </c>
      <c r="B6" s="9" t="s">
        <v>66</v>
      </c>
      <c r="C6" s="50" t="s">
        <v>1906</v>
      </c>
      <c r="D6" s="11" t="s">
        <v>96</v>
      </c>
      <c r="E6" s="11" t="s">
        <v>71</v>
      </c>
      <c r="F6" s="11">
        <v>75011</v>
      </c>
      <c r="G6" s="11" t="s">
        <v>29</v>
      </c>
      <c r="H6" s="12">
        <v>14</v>
      </c>
      <c r="I6" s="13" t="s">
        <v>69</v>
      </c>
      <c r="J6" s="13" t="s">
        <v>68</v>
      </c>
      <c r="K6" s="13" t="s">
        <v>69</v>
      </c>
      <c r="L6" s="13" t="s">
        <v>68</v>
      </c>
      <c r="M6" s="13" t="s">
        <v>69</v>
      </c>
      <c r="N6" s="13" t="s">
        <v>68</v>
      </c>
      <c r="O6" s="13" t="str">
        <f t="shared" si="0"/>
        <v>3 fois par semaine</v>
      </c>
      <c r="P6" s="14" t="s">
        <v>69</v>
      </c>
      <c r="Q6" s="14" t="s">
        <v>68</v>
      </c>
      <c r="R6" s="14" t="s">
        <v>69</v>
      </c>
      <c r="S6" s="14" t="s">
        <v>68</v>
      </c>
      <c r="T6" s="14" t="s">
        <v>69</v>
      </c>
      <c r="U6" s="14" t="s">
        <v>68</v>
      </c>
      <c r="V6" s="44" t="str">
        <f t="shared" si="1"/>
        <v>3 fois par semaine</v>
      </c>
      <c r="W6" s="13" t="s">
        <v>69</v>
      </c>
      <c r="X6" s="13" t="s">
        <v>68</v>
      </c>
      <c r="Y6" s="13" t="s">
        <v>69</v>
      </c>
      <c r="Z6" s="13" t="s">
        <v>68</v>
      </c>
      <c r="AA6" s="13" t="s">
        <v>69</v>
      </c>
      <c r="AB6" s="13" t="s">
        <v>68</v>
      </c>
      <c r="AC6" s="13" t="str">
        <f t="shared" si="2"/>
        <v>3 fois par semaine</v>
      </c>
      <c r="AD6" s="14" t="s">
        <v>69</v>
      </c>
      <c r="AE6" s="14" t="s">
        <v>68</v>
      </c>
      <c r="AF6" s="14" t="s">
        <v>69</v>
      </c>
      <c r="AG6" s="14" t="s">
        <v>68</v>
      </c>
      <c r="AH6" s="14" t="s">
        <v>69</v>
      </c>
      <c r="AI6" s="14" t="s">
        <v>68</v>
      </c>
      <c r="AJ6" s="44" t="str">
        <f t="shared" si="3"/>
        <v>3 fois par semaine</v>
      </c>
      <c r="AK6" s="13" t="s">
        <v>69</v>
      </c>
      <c r="AL6" s="13" t="s">
        <v>68</v>
      </c>
      <c r="AM6" s="13" t="s">
        <v>69</v>
      </c>
      <c r="AN6" s="13" t="s">
        <v>68</v>
      </c>
      <c r="AO6" s="13" t="s">
        <v>69</v>
      </c>
      <c r="AP6" s="13" t="s">
        <v>68</v>
      </c>
      <c r="AQ6" s="13" t="str">
        <f t="shared" si="4"/>
        <v>3 fois par semaine</v>
      </c>
      <c r="AR6" s="14" t="s">
        <v>69</v>
      </c>
      <c r="AS6" s="14" t="s">
        <v>68</v>
      </c>
      <c r="AT6" s="14" t="s">
        <v>69</v>
      </c>
      <c r="AU6" s="14" t="s">
        <v>68</v>
      </c>
      <c r="AV6" s="14" t="s">
        <v>69</v>
      </c>
      <c r="AW6" s="14" t="s">
        <v>68</v>
      </c>
      <c r="AX6" s="14" t="str">
        <f t="shared" si="5"/>
        <v>3 fois par semaine</v>
      </c>
      <c r="AY6" s="13" t="s">
        <v>69</v>
      </c>
      <c r="AZ6" s="13" t="s">
        <v>68</v>
      </c>
      <c r="BA6" s="13" t="s">
        <v>69</v>
      </c>
      <c r="BB6" s="13" t="s">
        <v>68</v>
      </c>
      <c r="BC6" s="13" t="s">
        <v>69</v>
      </c>
      <c r="BD6" s="13" t="s">
        <v>68</v>
      </c>
      <c r="BE6" s="13" t="str">
        <f t="shared" si="6"/>
        <v>3 fois par semaine</v>
      </c>
      <c r="BF6" s="14" t="s">
        <v>69</v>
      </c>
      <c r="BG6" s="14" t="s">
        <v>68</v>
      </c>
      <c r="BH6" s="14" t="s">
        <v>69</v>
      </c>
      <c r="BI6" s="14" t="s">
        <v>68</v>
      </c>
      <c r="BJ6" s="14" t="s">
        <v>69</v>
      </c>
      <c r="BK6" s="14" t="s">
        <v>68</v>
      </c>
      <c r="BL6" s="14" t="str">
        <f t="shared" si="7"/>
        <v>3 fois par semaine</v>
      </c>
      <c r="BM6" s="13" t="s">
        <v>69</v>
      </c>
      <c r="BN6" s="13" t="s">
        <v>68</v>
      </c>
      <c r="BO6" s="13" t="s">
        <v>69</v>
      </c>
      <c r="BP6" s="13" t="s">
        <v>68</v>
      </c>
      <c r="BQ6" s="13" t="s">
        <v>69</v>
      </c>
      <c r="BR6" s="13" t="s">
        <v>68</v>
      </c>
      <c r="BS6" s="13" t="str">
        <f t="shared" si="8"/>
        <v>3 fois par semaine</v>
      </c>
      <c r="BT6" s="14" t="s">
        <v>68</v>
      </c>
      <c r="BU6" s="14" t="s">
        <v>68</v>
      </c>
      <c r="BV6" s="14" t="s">
        <v>68</v>
      </c>
      <c r="BW6" s="14" t="s">
        <v>68</v>
      </c>
      <c r="BX6" s="14" t="s">
        <v>68</v>
      </c>
      <c r="BY6" s="14" t="s">
        <v>68</v>
      </c>
      <c r="BZ6" s="14" t="str">
        <f t="shared" si="9"/>
        <v>-</v>
      </c>
      <c r="CA6" s="13" t="s">
        <v>69</v>
      </c>
      <c r="CB6" s="13" t="s">
        <v>68</v>
      </c>
      <c r="CC6" s="13" t="s">
        <v>68</v>
      </c>
      <c r="CD6" s="13" t="s">
        <v>68</v>
      </c>
      <c r="CE6" s="13" t="s">
        <v>68</v>
      </c>
      <c r="CF6" s="13" t="s">
        <v>68</v>
      </c>
      <c r="CG6" s="44" t="str">
        <f t="shared" si="10"/>
        <v>1 fois par mois</v>
      </c>
      <c r="CH6" s="14" t="s">
        <v>69</v>
      </c>
      <c r="CI6" s="14" t="s">
        <v>68</v>
      </c>
      <c r="CJ6" s="14" t="s">
        <v>68</v>
      </c>
      <c r="CK6" s="14" t="s">
        <v>68</v>
      </c>
      <c r="CL6" s="14" t="s">
        <v>68</v>
      </c>
      <c r="CM6" s="14" t="s">
        <v>68</v>
      </c>
      <c r="CN6" s="44" t="str">
        <f t="shared" si="11"/>
        <v>1 fois par semaine</v>
      </c>
      <c r="CO6" s="13" t="s">
        <v>69</v>
      </c>
      <c r="CP6" s="13" t="s">
        <v>68</v>
      </c>
      <c r="CQ6" s="13" t="s">
        <v>68</v>
      </c>
      <c r="CR6" s="13" t="s">
        <v>68</v>
      </c>
      <c r="CS6" s="13" t="s">
        <v>68</v>
      </c>
      <c r="CT6" s="13" t="s">
        <v>68</v>
      </c>
      <c r="CU6" s="13" t="str">
        <f t="shared" si="12"/>
        <v>1 fois par semaine</v>
      </c>
      <c r="CV6" s="14" t="s">
        <v>69</v>
      </c>
      <c r="CW6" s="14" t="s">
        <v>68</v>
      </c>
      <c r="CX6" s="14" t="s">
        <v>68</v>
      </c>
      <c r="CY6" s="14" t="s">
        <v>68</v>
      </c>
      <c r="CZ6" s="14" t="s">
        <v>68</v>
      </c>
      <c r="DA6" s="14" t="s">
        <v>68</v>
      </c>
      <c r="DB6" s="14" t="str">
        <f t="shared" si="13"/>
        <v>1 fois par semaine</v>
      </c>
      <c r="DC6" s="13" t="s">
        <v>69</v>
      </c>
      <c r="DD6" s="13" t="s">
        <v>68</v>
      </c>
      <c r="DE6" s="13" t="s">
        <v>68</v>
      </c>
      <c r="DF6" s="13" t="s">
        <v>68</v>
      </c>
      <c r="DG6" s="13" t="s">
        <v>68</v>
      </c>
      <c r="DH6" s="13" t="s">
        <v>68</v>
      </c>
      <c r="DI6" s="13" t="str">
        <f t="shared" si="14"/>
        <v>1 fois par semaine</v>
      </c>
      <c r="DJ6" s="14" t="s">
        <v>69</v>
      </c>
      <c r="DK6" s="14" t="s">
        <v>68</v>
      </c>
      <c r="DL6" s="14" t="s">
        <v>69</v>
      </c>
      <c r="DM6" s="14" t="s">
        <v>68</v>
      </c>
      <c r="DN6" s="14" t="s">
        <v>69</v>
      </c>
      <c r="DO6" s="14" t="s">
        <v>68</v>
      </c>
      <c r="DP6" s="44" t="str">
        <f t="shared" si="15"/>
        <v>3 fois par semaine</v>
      </c>
      <c r="DQ6" s="13" t="s">
        <v>69</v>
      </c>
      <c r="DR6" s="13" t="s">
        <v>68</v>
      </c>
      <c r="DS6" s="13" t="s">
        <v>69</v>
      </c>
      <c r="DT6" s="13" t="s">
        <v>68</v>
      </c>
      <c r="DU6" s="13" t="s">
        <v>69</v>
      </c>
      <c r="DV6" s="13" t="s">
        <v>68</v>
      </c>
      <c r="DW6" s="13" t="str">
        <f t="shared" si="16"/>
        <v>3 fois par semaine</v>
      </c>
      <c r="DX6" s="14" t="s">
        <v>69</v>
      </c>
      <c r="DY6" s="14" t="s">
        <v>68</v>
      </c>
      <c r="DZ6" s="14" t="s">
        <v>69</v>
      </c>
      <c r="EA6" s="14" t="s">
        <v>68</v>
      </c>
      <c r="EB6" s="14" t="s">
        <v>69</v>
      </c>
      <c r="EC6" s="14" t="s">
        <v>68</v>
      </c>
      <c r="ED6" s="14" t="str">
        <f t="shared" si="17"/>
        <v>3 fois par semaine</v>
      </c>
      <c r="EE6" s="13" t="s">
        <v>69</v>
      </c>
      <c r="EF6" s="13" t="s">
        <v>68</v>
      </c>
      <c r="EG6" s="13" t="s">
        <v>69</v>
      </c>
      <c r="EH6" s="13" t="s">
        <v>68</v>
      </c>
      <c r="EI6" s="13" t="s">
        <v>69</v>
      </c>
      <c r="EJ6" s="13" t="s">
        <v>68</v>
      </c>
      <c r="EK6" s="13" t="str">
        <f t="shared" si="18"/>
        <v>3 fois par semaine</v>
      </c>
      <c r="EL6" s="14" t="s">
        <v>69</v>
      </c>
      <c r="EM6" s="14" t="s">
        <v>68</v>
      </c>
      <c r="EN6" s="14" t="s">
        <v>68</v>
      </c>
      <c r="EO6" s="14" t="s">
        <v>68</v>
      </c>
      <c r="EP6" s="14" t="s">
        <v>68</v>
      </c>
      <c r="EQ6" s="14" t="s">
        <v>68</v>
      </c>
      <c r="ER6" s="44" t="str">
        <f t="shared" si="19"/>
        <v>1 fois par mois</v>
      </c>
      <c r="ES6" s="13" t="s">
        <v>68</v>
      </c>
      <c r="ET6" s="13" t="s">
        <v>68</v>
      </c>
      <c r="EU6" s="13" t="s">
        <v>68</v>
      </c>
      <c r="EV6" s="13" t="s">
        <v>68</v>
      </c>
      <c r="EW6" s="13" t="s">
        <v>68</v>
      </c>
      <c r="EX6" s="13" t="s">
        <v>68</v>
      </c>
      <c r="EY6" s="44" t="str">
        <f t="shared" si="20"/>
        <v>-</v>
      </c>
      <c r="EZ6" s="14" t="s">
        <v>68</v>
      </c>
      <c r="FA6" s="14" t="s">
        <v>68</v>
      </c>
      <c r="FB6" s="14" t="s">
        <v>68</v>
      </c>
      <c r="FC6" s="14" t="s">
        <v>68</v>
      </c>
      <c r="FD6" s="14" t="s">
        <v>68</v>
      </c>
      <c r="FE6" s="14" t="s">
        <v>68</v>
      </c>
      <c r="FF6" s="44" t="str">
        <f t="shared" si="21"/>
        <v>-</v>
      </c>
      <c r="FG6" s="13" t="s">
        <v>68</v>
      </c>
      <c r="FH6" s="13" t="s">
        <v>68</v>
      </c>
      <c r="FI6" s="13" t="s">
        <v>68</v>
      </c>
      <c r="FJ6" s="13" t="s">
        <v>68</v>
      </c>
      <c r="FK6" s="13" t="s">
        <v>68</v>
      </c>
      <c r="FL6" s="13" t="s">
        <v>68</v>
      </c>
      <c r="FM6" s="13" t="str">
        <f t="shared" si="22"/>
        <v>-</v>
      </c>
      <c r="FN6" s="14" t="s">
        <v>69</v>
      </c>
      <c r="FO6" s="14" t="s">
        <v>68</v>
      </c>
      <c r="FP6" s="14" t="s">
        <v>69</v>
      </c>
      <c r="FQ6" s="14" t="s">
        <v>68</v>
      </c>
      <c r="FR6" s="14" t="s">
        <v>69</v>
      </c>
      <c r="FS6" s="14" t="s">
        <v>68</v>
      </c>
      <c r="FT6" s="44" t="str">
        <f t="shared" si="23"/>
        <v>3 fois par semaine</v>
      </c>
      <c r="FU6" s="13" t="s">
        <v>69</v>
      </c>
      <c r="FV6" s="13" t="s">
        <v>68</v>
      </c>
      <c r="FW6" s="13" t="s">
        <v>68</v>
      </c>
      <c r="FX6" s="13" t="s">
        <v>68</v>
      </c>
      <c r="FY6" s="13" t="s">
        <v>68</v>
      </c>
      <c r="FZ6" s="13" t="s">
        <v>68</v>
      </c>
      <c r="GA6" s="44" t="str">
        <f t="shared" si="24"/>
        <v>1 fois par semaine</v>
      </c>
      <c r="GB6" s="14" t="s">
        <v>69</v>
      </c>
      <c r="GC6" s="14" t="s">
        <v>68</v>
      </c>
      <c r="GD6" s="14" t="s">
        <v>68</v>
      </c>
      <c r="GE6" s="14" t="s">
        <v>68</v>
      </c>
      <c r="GF6" s="14" t="s">
        <v>68</v>
      </c>
      <c r="GG6" s="14" t="s">
        <v>68</v>
      </c>
      <c r="GH6" s="14" t="str">
        <f t="shared" si="25"/>
        <v>1 fois par semaine</v>
      </c>
      <c r="GI6" s="13" t="s">
        <v>68</v>
      </c>
      <c r="GJ6" s="13" t="s">
        <v>68</v>
      </c>
      <c r="GK6" s="13" t="s">
        <v>68</v>
      </c>
      <c r="GL6" s="13" t="s">
        <v>68</v>
      </c>
      <c r="GM6" s="13" t="s">
        <v>68</v>
      </c>
      <c r="GN6" s="13" t="s">
        <v>68</v>
      </c>
      <c r="GO6" s="13" t="str">
        <f t="shared" si="26"/>
        <v>-</v>
      </c>
      <c r="GP6" s="14" t="s">
        <v>68</v>
      </c>
      <c r="GQ6" s="14" t="s">
        <v>68</v>
      </c>
      <c r="GR6" s="14" t="s">
        <v>68</v>
      </c>
      <c r="GS6" s="14" t="s">
        <v>68</v>
      </c>
      <c r="GT6" s="14" t="s">
        <v>68</v>
      </c>
      <c r="GU6" s="14" t="s">
        <v>68</v>
      </c>
      <c r="GV6" s="14" t="str">
        <f t="shared" si="27"/>
        <v>-</v>
      </c>
      <c r="GW6" s="13" t="s">
        <v>69</v>
      </c>
      <c r="GX6" s="13" t="s">
        <v>68</v>
      </c>
      <c r="GY6" s="13" t="s">
        <v>68</v>
      </c>
      <c r="GZ6" s="13" t="s">
        <v>68</v>
      </c>
      <c r="HA6" s="13" t="s">
        <v>68</v>
      </c>
      <c r="HB6" s="13" t="s">
        <v>68</v>
      </c>
      <c r="HC6" s="44" t="str">
        <f t="shared" si="30"/>
        <v>1 fois par semaine</v>
      </c>
      <c r="HD6" s="14" t="s">
        <v>69</v>
      </c>
      <c r="HE6" s="14" t="s">
        <v>68</v>
      </c>
      <c r="HF6" s="14" t="s">
        <v>68</v>
      </c>
      <c r="HG6" s="14" t="s">
        <v>68</v>
      </c>
      <c r="HH6" s="14" t="s">
        <v>68</v>
      </c>
      <c r="HI6" s="14" t="s">
        <v>68</v>
      </c>
      <c r="HJ6" s="44" t="str">
        <f t="shared" si="28"/>
        <v>1 fois par semestre</v>
      </c>
      <c r="HK6" s="13" t="s">
        <v>68</v>
      </c>
      <c r="HL6" s="13" t="s">
        <v>68</v>
      </c>
      <c r="HM6" s="13" t="s">
        <v>68</v>
      </c>
      <c r="HN6" s="13" t="s">
        <v>68</v>
      </c>
      <c r="HO6" s="13" t="s">
        <v>68</v>
      </c>
      <c r="HP6" s="13" t="s">
        <v>68</v>
      </c>
      <c r="HQ6" s="44" t="str">
        <f t="shared" si="29"/>
        <v>-</v>
      </c>
      <c r="HR6" s="14" t="s">
        <v>68</v>
      </c>
      <c r="HS6" s="14" t="s">
        <v>68</v>
      </c>
      <c r="HT6" s="14" t="s">
        <v>68</v>
      </c>
      <c r="HU6" s="14" t="s">
        <v>68</v>
      </c>
      <c r="HV6" s="14" t="s">
        <v>68</v>
      </c>
      <c r="HW6" s="14" t="s">
        <v>68</v>
      </c>
      <c r="HX6" s="14" t="str">
        <f t="shared" si="31"/>
        <v>-</v>
      </c>
    </row>
    <row r="7" spans="1:232" ht="27.95" customHeight="1" x14ac:dyDescent="0.2">
      <c r="A7" s="8">
        <v>28</v>
      </c>
      <c r="B7" s="9" t="s">
        <v>66</v>
      </c>
      <c r="C7" s="50" t="s">
        <v>1906</v>
      </c>
      <c r="D7" s="11" t="s">
        <v>96</v>
      </c>
      <c r="E7" s="11" t="s">
        <v>72</v>
      </c>
      <c r="F7" s="11">
        <v>75011</v>
      </c>
      <c r="G7" s="11" t="s">
        <v>29</v>
      </c>
      <c r="H7" s="12">
        <v>11</v>
      </c>
      <c r="I7" s="13" t="s">
        <v>69</v>
      </c>
      <c r="J7" s="13" t="s">
        <v>68</v>
      </c>
      <c r="K7" s="13" t="s">
        <v>69</v>
      </c>
      <c r="L7" s="13" t="s">
        <v>68</v>
      </c>
      <c r="M7" s="13" t="s">
        <v>69</v>
      </c>
      <c r="N7" s="13" t="s">
        <v>68</v>
      </c>
      <c r="O7" s="13" t="str">
        <f t="shared" si="0"/>
        <v>3 fois par semaine</v>
      </c>
      <c r="P7" s="14" t="s">
        <v>69</v>
      </c>
      <c r="Q7" s="14" t="s">
        <v>68</v>
      </c>
      <c r="R7" s="14" t="s">
        <v>69</v>
      </c>
      <c r="S7" s="14" t="s">
        <v>68</v>
      </c>
      <c r="T7" s="14" t="s">
        <v>69</v>
      </c>
      <c r="U7" s="14" t="s">
        <v>68</v>
      </c>
      <c r="V7" s="44" t="str">
        <f t="shared" si="1"/>
        <v>3 fois par semaine</v>
      </c>
      <c r="W7" s="13" t="s">
        <v>69</v>
      </c>
      <c r="X7" s="13" t="s">
        <v>68</v>
      </c>
      <c r="Y7" s="13" t="s">
        <v>69</v>
      </c>
      <c r="Z7" s="13" t="s">
        <v>68</v>
      </c>
      <c r="AA7" s="13" t="s">
        <v>69</v>
      </c>
      <c r="AB7" s="13" t="s">
        <v>68</v>
      </c>
      <c r="AC7" s="13" t="str">
        <f t="shared" si="2"/>
        <v>3 fois par semaine</v>
      </c>
      <c r="AD7" s="14" t="s">
        <v>69</v>
      </c>
      <c r="AE7" s="14" t="s">
        <v>68</v>
      </c>
      <c r="AF7" s="14" t="s">
        <v>69</v>
      </c>
      <c r="AG7" s="14" t="s">
        <v>68</v>
      </c>
      <c r="AH7" s="14" t="s">
        <v>69</v>
      </c>
      <c r="AI7" s="14" t="s">
        <v>68</v>
      </c>
      <c r="AJ7" s="44" t="str">
        <f t="shared" si="3"/>
        <v>3 fois par semaine</v>
      </c>
      <c r="AK7" s="13" t="s">
        <v>69</v>
      </c>
      <c r="AL7" s="13" t="s">
        <v>68</v>
      </c>
      <c r="AM7" s="13" t="s">
        <v>69</v>
      </c>
      <c r="AN7" s="13" t="s">
        <v>68</v>
      </c>
      <c r="AO7" s="13" t="s">
        <v>69</v>
      </c>
      <c r="AP7" s="13" t="s">
        <v>68</v>
      </c>
      <c r="AQ7" s="13" t="str">
        <f t="shared" si="4"/>
        <v>3 fois par semaine</v>
      </c>
      <c r="AR7" s="14" t="s">
        <v>69</v>
      </c>
      <c r="AS7" s="14" t="s">
        <v>68</v>
      </c>
      <c r="AT7" s="14" t="s">
        <v>69</v>
      </c>
      <c r="AU7" s="14" t="s">
        <v>68</v>
      </c>
      <c r="AV7" s="14" t="s">
        <v>69</v>
      </c>
      <c r="AW7" s="14" t="s">
        <v>68</v>
      </c>
      <c r="AX7" s="14" t="str">
        <f t="shared" si="5"/>
        <v>3 fois par semaine</v>
      </c>
      <c r="AY7" s="13" t="s">
        <v>69</v>
      </c>
      <c r="AZ7" s="13" t="s">
        <v>68</v>
      </c>
      <c r="BA7" s="13" t="s">
        <v>69</v>
      </c>
      <c r="BB7" s="13" t="s">
        <v>68</v>
      </c>
      <c r="BC7" s="13" t="s">
        <v>69</v>
      </c>
      <c r="BD7" s="13" t="s">
        <v>68</v>
      </c>
      <c r="BE7" s="13" t="str">
        <f t="shared" si="6"/>
        <v>3 fois par semaine</v>
      </c>
      <c r="BF7" s="14" t="s">
        <v>69</v>
      </c>
      <c r="BG7" s="14" t="s">
        <v>68</v>
      </c>
      <c r="BH7" s="14" t="s">
        <v>69</v>
      </c>
      <c r="BI7" s="14" t="s">
        <v>68</v>
      </c>
      <c r="BJ7" s="14" t="s">
        <v>69</v>
      </c>
      <c r="BK7" s="14" t="s">
        <v>68</v>
      </c>
      <c r="BL7" s="14" t="str">
        <f t="shared" si="7"/>
        <v>3 fois par semaine</v>
      </c>
      <c r="BM7" s="13" t="s">
        <v>69</v>
      </c>
      <c r="BN7" s="13" t="s">
        <v>68</v>
      </c>
      <c r="BO7" s="13" t="s">
        <v>69</v>
      </c>
      <c r="BP7" s="13" t="s">
        <v>68</v>
      </c>
      <c r="BQ7" s="13" t="s">
        <v>69</v>
      </c>
      <c r="BR7" s="13" t="s">
        <v>68</v>
      </c>
      <c r="BS7" s="13" t="str">
        <f t="shared" si="8"/>
        <v>3 fois par semaine</v>
      </c>
      <c r="BT7" s="14" t="s">
        <v>68</v>
      </c>
      <c r="BU7" s="14" t="s">
        <v>68</v>
      </c>
      <c r="BV7" s="14" t="s">
        <v>68</v>
      </c>
      <c r="BW7" s="14" t="s">
        <v>68</v>
      </c>
      <c r="BX7" s="14" t="s">
        <v>68</v>
      </c>
      <c r="BY7" s="14" t="s">
        <v>68</v>
      </c>
      <c r="BZ7" s="14" t="str">
        <f t="shared" si="9"/>
        <v>-</v>
      </c>
      <c r="CA7" s="13" t="s">
        <v>69</v>
      </c>
      <c r="CB7" s="13" t="s">
        <v>68</v>
      </c>
      <c r="CC7" s="13" t="s">
        <v>68</v>
      </c>
      <c r="CD7" s="13" t="s">
        <v>68</v>
      </c>
      <c r="CE7" s="13" t="s">
        <v>68</v>
      </c>
      <c r="CF7" s="13" t="s">
        <v>68</v>
      </c>
      <c r="CG7" s="44" t="str">
        <f t="shared" si="10"/>
        <v>1 fois par mois</v>
      </c>
      <c r="CH7" s="14" t="s">
        <v>69</v>
      </c>
      <c r="CI7" s="14" t="s">
        <v>68</v>
      </c>
      <c r="CJ7" s="14" t="s">
        <v>68</v>
      </c>
      <c r="CK7" s="14" t="s">
        <v>68</v>
      </c>
      <c r="CL7" s="14" t="s">
        <v>68</v>
      </c>
      <c r="CM7" s="14" t="s">
        <v>68</v>
      </c>
      <c r="CN7" s="44" t="str">
        <f t="shared" si="11"/>
        <v>1 fois par semaine</v>
      </c>
      <c r="CO7" s="13" t="s">
        <v>69</v>
      </c>
      <c r="CP7" s="13" t="s">
        <v>68</v>
      </c>
      <c r="CQ7" s="13" t="s">
        <v>68</v>
      </c>
      <c r="CR7" s="13" t="s">
        <v>68</v>
      </c>
      <c r="CS7" s="13" t="s">
        <v>68</v>
      </c>
      <c r="CT7" s="13" t="s">
        <v>68</v>
      </c>
      <c r="CU7" s="13" t="str">
        <f t="shared" si="12"/>
        <v>1 fois par semaine</v>
      </c>
      <c r="CV7" s="14" t="s">
        <v>68</v>
      </c>
      <c r="CW7" s="14" t="s">
        <v>68</v>
      </c>
      <c r="CX7" s="14" t="s">
        <v>68</v>
      </c>
      <c r="CY7" s="14" t="s">
        <v>68</v>
      </c>
      <c r="CZ7" s="14" t="s">
        <v>68</v>
      </c>
      <c r="DA7" s="14" t="s">
        <v>68</v>
      </c>
      <c r="DB7" s="14" t="str">
        <f t="shared" si="13"/>
        <v>-</v>
      </c>
      <c r="DC7" s="13" t="s">
        <v>69</v>
      </c>
      <c r="DD7" s="13" t="s">
        <v>68</v>
      </c>
      <c r="DE7" s="13" t="s">
        <v>68</v>
      </c>
      <c r="DF7" s="13" t="s">
        <v>68</v>
      </c>
      <c r="DG7" s="13" t="s">
        <v>68</v>
      </c>
      <c r="DH7" s="13" t="s">
        <v>68</v>
      </c>
      <c r="DI7" s="13" t="str">
        <f t="shared" si="14"/>
        <v>1 fois par semaine</v>
      </c>
      <c r="DJ7" s="14" t="s">
        <v>69</v>
      </c>
      <c r="DK7" s="14" t="s">
        <v>68</v>
      </c>
      <c r="DL7" s="14" t="s">
        <v>69</v>
      </c>
      <c r="DM7" s="14" t="s">
        <v>68</v>
      </c>
      <c r="DN7" s="14" t="s">
        <v>69</v>
      </c>
      <c r="DO7" s="14" t="s">
        <v>68</v>
      </c>
      <c r="DP7" s="44" t="str">
        <f t="shared" si="15"/>
        <v>3 fois par semaine</v>
      </c>
      <c r="DQ7" s="13" t="s">
        <v>69</v>
      </c>
      <c r="DR7" s="13" t="s">
        <v>68</v>
      </c>
      <c r="DS7" s="13" t="s">
        <v>69</v>
      </c>
      <c r="DT7" s="13" t="s">
        <v>68</v>
      </c>
      <c r="DU7" s="13" t="s">
        <v>69</v>
      </c>
      <c r="DV7" s="13" t="s">
        <v>68</v>
      </c>
      <c r="DW7" s="13" t="str">
        <f t="shared" si="16"/>
        <v>3 fois par semaine</v>
      </c>
      <c r="DX7" s="14" t="s">
        <v>69</v>
      </c>
      <c r="DY7" s="14" t="s">
        <v>68</v>
      </c>
      <c r="DZ7" s="14" t="s">
        <v>69</v>
      </c>
      <c r="EA7" s="14" t="s">
        <v>68</v>
      </c>
      <c r="EB7" s="14" t="s">
        <v>69</v>
      </c>
      <c r="EC7" s="14" t="s">
        <v>68</v>
      </c>
      <c r="ED7" s="14" t="str">
        <f t="shared" si="17"/>
        <v>3 fois par semaine</v>
      </c>
      <c r="EE7" s="13" t="s">
        <v>69</v>
      </c>
      <c r="EF7" s="13" t="s">
        <v>68</v>
      </c>
      <c r="EG7" s="13" t="s">
        <v>69</v>
      </c>
      <c r="EH7" s="13" t="s">
        <v>68</v>
      </c>
      <c r="EI7" s="13" t="s">
        <v>69</v>
      </c>
      <c r="EJ7" s="13" t="s">
        <v>68</v>
      </c>
      <c r="EK7" s="13" t="str">
        <f t="shared" si="18"/>
        <v>3 fois par semaine</v>
      </c>
      <c r="EL7" s="14" t="s">
        <v>69</v>
      </c>
      <c r="EM7" s="14" t="s">
        <v>68</v>
      </c>
      <c r="EN7" s="14" t="s">
        <v>68</v>
      </c>
      <c r="EO7" s="14" t="s">
        <v>68</v>
      </c>
      <c r="EP7" s="14" t="s">
        <v>68</v>
      </c>
      <c r="EQ7" s="14" t="s">
        <v>68</v>
      </c>
      <c r="ER7" s="44" t="str">
        <f t="shared" si="19"/>
        <v>1 fois par mois</v>
      </c>
      <c r="ES7" s="13" t="s">
        <v>69</v>
      </c>
      <c r="ET7" s="13" t="s">
        <v>68</v>
      </c>
      <c r="EU7" s="13" t="s">
        <v>68</v>
      </c>
      <c r="EV7" s="13" t="s">
        <v>68</v>
      </c>
      <c r="EW7" s="13" t="s">
        <v>68</v>
      </c>
      <c r="EX7" s="13" t="s">
        <v>68</v>
      </c>
      <c r="EY7" s="44" t="str">
        <f t="shared" si="20"/>
        <v>1 fois par mois</v>
      </c>
      <c r="EZ7" s="14" t="s">
        <v>69</v>
      </c>
      <c r="FA7" s="14" t="s">
        <v>68</v>
      </c>
      <c r="FB7" s="14" t="s">
        <v>68</v>
      </c>
      <c r="FC7" s="14" t="s">
        <v>68</v>
      </c>
      <c r="FD7" s="14" t="s">
        <v>68</v>
      </c>
      <c r="FE7" s="14" t="s">
        <v>68</v>
      </c>
      <c r="FF7" s="44" t="str">
        <f t="shared" si="21"/>
        <v>1 fois par semaine</v>
      </c>
      <c r="FG7" s="13" t="s">
        <v>69</v>
      </c>
      <c r="FH7" s="13" t="s">
        <v>68</v>
      </c>
      <c r="FI7" s="13" t="s">
        <v>68</v>
      </c>
      <c r="FJ7" s="13" t="s">
        <v>68</v>
      </c>
      <c r="FK7" s="13" t="s">
        <v>68</v>
      </c>
      <c r="FL7" s="13" t="s">
        <v>68</v>
      </c>
      <c r="FM7" s="13" t="str">
        <f t="shared" si="22"/>
        <v>1 fois par mois</v>
      </c>
      <c r="FN7" s="14" t="s">
        <v>69</v>
      </c>
      <c r="FO7" s="14" t="s">
        <v>68</v>
      </c>
      <c r="FP7" s="14" t="s">
        <v>69</v>
      </c>
      <c r="FQ7" s="14" t="s">
        <v>68</v>
      </c>
      <c r="FR7" s="14" t="s">
        <v>69</v>
      </c>
      <c r="FS7" s="14" t="s">
        <v>68</v>
      </c>
      <c r="FT7" s="44" t="str">
        <f t="shared" si="23"/>
        <v>3 fois par semaine</v>
      </c>
      <c r="FU7" s="13" t="s">
        <v>69</v>
      </c>
      <c r="FV7" s="13" t="s">
        <v>68</v>
      </c>
      <c r="FW7" s="13" t="s">
        <v>68</v>
      </c>
      <c r="FX7" s="13" t="s">
        <v>68</v>
      </c>
      <c r="FY7" s="13" t="s">
        <v>68</v>
      </c>
      <c r="FZ7" s="13" t="s">
        <v>68</v>
      </c>
      <c r="GA7" s="44" t="str">
        <f t="shared" si="24"/>
        <v>1 fois par semaine</v>
      </c>
      <c r="GB7" s="14" t="s">
        <v>69</v>
      </c>
      <c r="GC7" s="14" t="s">
        <v>68</v>
      </c>
      <c r="GD7" s="14" t="s">
        <v>68</v>
      </c>
      <c r="GE7" s="14" t="s">
        <v>68</v>
      </c>
      <c r="GF7" s="14" t="s">
        <v>68</v>
      </c>
      <c r="GG7" s="14" t="s">
        <v>68</v>
      </c>
      <c r="GH7" s="14" t="str">
        <f t="shared" si="25"/>
        <v>1 fois par semaine</v>
      </c>
      <c r="GI7" s="13" t="s">
        <v>68</v>
      </c>
      <c r="GJ7" s="13" t="s">
        <v>68</v>
      </c>
      <c r="GK7" s="13" t="s">
        <v>68</v>
      </c>
      <c r="GL7" s="13" t="s">
        <v>68</v>
      </c>
      <c r="GM7" s="13" t="s">
        <v>68</v>
      </c>
      <c r="GN7" s="13" t="s">
        <v>68</v>
      </c>
      <c r="GO7" s="13" t="str">
        <f t="shared" si="26"/>
        <v>-</v>
      </c>
      <c r="GP7" s="14" t="s">
        <v>68</v>
      </c>
      <c r="GQ7" s="14" t="s">
        <v>68</v>
      </c>
      <c r="GR7" s="14" t="s">
        <v>68</v>
      </c>
      <c r="GS7" s="14" t="s">
        <v>68</v>
      </c>
      <c r="GT7" s="14" t="s">
        <v>68</v>
      </c>
      <c r="GU7" s="14" t="s">
        <v>68</v>
      </c>
      <c r="GV7" s="14" t="str">
        <f t="shared" si="27"/>
        <v>-</v>
      </c>
      <c r="GW7" s="13" t="s">
        <v>68</v>
      </c>
      <c r="GX7" s="13" t="s">
        <v>68</v>
      </c>
      <c r="GY7" s="13" t="s">
        <v>68</v>
      </c>
      <c r="GZ7" s="13" t="s">
        <v>68</v>
      </c>
      <c r="HA7" s="13" t="s">
        <v>68</v>
      </c>
      <c r="HB7" s="13" t="s">
        <v>68</v>
      </c>
      <c r="HC7" s="44" t="str">
        <f t="shared" si="30"/>
        <v>-</v>
      </c>
      <c r="HD7" s="14" t="s">
        <v>68</v>
      </c>
      <c r="HE7" s="14" t="s">
        <v>68</v>
      </c>
      <c r="HF7" s="14" t="s">
        <v>68</v>
      </c>
      <c r="HG7" s="14" t="s">
        <v>68</v>
      </c>
      <c r="HH7" s="14" t="s">
        <v>68</v>
      </c>
      <c r="HI7" s="14" t="s">
        <v>68</v>
      </c>
      <c r="HJ7" s="44" t="str">
        <f t="shared" si="28"/>
        <v>-</v>
      </c>
      <c r="HK7" s="13" t="s">
        <v>68</v>
      </c>
      <c r="HL7" s="13" t="s">
        <v>68</v>
      </c>
      <c r="HM7" s="13" t="s">
        <v>68</v>
      </c>
      <c r="HN7" s="13" t="s">
        <v>68</v>
      </c>
      <c r="HO7" s="13" t="s">
        <v>68</v>
      </c>
      <c r="HP7" s="13" t="s">
        <v>68</v>
      </c>
      <c r="HQ7" s="44" t="str">
        <f t="shared" si="29"/>
        <v>-</v>
      </c>
      <c r="HR7" s="14" t="s">
        <v>68</v>
      </c>
      <c r="HS7" s="14" t="s">
        <v>68</v>
      </c>
      <c r="HT7" s="14" t="s">
        <v>68</v>
      </c>
      <c r="HU7" s="14" t="s">
        <v>68</v>
      </c>
      <c r="HV7" s="14" t="s">
        <v>68</v>
      </c>
      <c r="HW7" s="14" t="s">
        <v>68</v>
      </c>
      <c r="HX7" s="14" t="str">
        <f t="shared" si="31"/>
        <v>-</v>
      </c>
    </row>
    <row r="8" spans="1:232" ht="27.95" customHeight="1" x14ac:dyDescent="0.2">
      <c r="A8" s="8">
        <v>29</v>
      </c>
      <c r="B8" s="9" t="s">
        <v>66</v>
      </c>
      <c r="C8" s="50" t="s">
        <v>1906</v>
      </c>
      <c r="D8" s="11" t="s">
        <v>96</v>
      </c>
      <c r="E8" s="11" t="s">
        <v>73</v>
      </c>
      <c r="F8" s="11">
        <v>75020</v>
      </c>
      <c r="G8" s="11" t="s">
        <v>29</v>
      </c>
      <c r="H8" s="12">
        <v>10</v>
      </c>
      <c r="I8" s="13" t="s">
        <v>69</v>
      </c>
      <c r="J8" s="13" t="s">
        <v>68</v>
      </c>
      <c r="K8" s="13" t="s">
        <v>69</v>
      </c>
      <c r="L8" s="13" t="s">
        <v>68</v>
      </c>
      <c r="M8" s="13" t="s">
        <v>69</v>
      </c>
      <c r="N8" s="13" t="s">
        <v>68</v>
      </c>
      <c r="O8" s="13" t="str">
        <f t="shared" si="0"/>
        <v>3 fois par semaine</v>
      </c>
      <c r="P8" s="14" t="s">
        <v>69</v>
      </c>
      <c r="Q8" s="14" t="s">
        <v>68</v>
      </c>
      <c r="R8" s="14" t="s">
        <v>69</v>
      </c>
      <c r="S8" s="14" t="s">
        <v>68</v>
      </c>
      <c r="T8" s="14" t="s">
        <v>69</v>
      </c>
      <c r="U8" s="14" t="s">
        <v>68</v>
      </c>
      <c r="V8" s="44" t="str">
        <f t="shared" si="1"/>
        <v>3 fois par semaine</v>
      </c>
      <c r="W8" s="13" t="s">
        <v>69</v>
      </c>
      <c r="X8" s="13" t="s">
        <v>68</v>
      </c>
      <c r="Y8" s="13" t="s">
        <v>69</v>
      </c>
      <c r="Z8" s="13" t="s">
        <v>68</v>
      </c>
      <c r="AA8" s="13" t="s">
        <v>69</v>
      </c>
      <c r="AB8" s="13" t="s">
        <v>68</v>
      </c>
      <c r="AC8" s="13" t="str">
        <f t="shared" si="2"/>
        <v>3 fois par semaine</v>
      </c>
      <c r="AD8" s="14" t="s">
        <v>69</v>
      </c>
      <c r="AE8" s="14" t="s">
        <v>68</v>
      </c>
      <c r="AF8" s="14" t="s">
        <v>69</v>
      </c>
      <c r="AG8" s="14" t="s">
        <v>68</v>
      </c>
      <c r="AH8" s="14" t="s">
        <v>69</v>
      </c>
      <c r="AI8" s="14" t="s">
        <v>68</v>
      </c>
      <c r="AJ8" s="44" t="str">
        <f t="shared" si="3"/>
        <v>3 fois par semaine</v>
      </c>
      <c r="AK8" s="13" t="s">
        <v>69</v>
      </c>
      <c r="AL8" s="13" t="s">
        <v>68</v>
      </c>
      <c r="AM8" s="13" t="s">
        <v>69</v>
      </c>
      <c r="AN8" s="13" t="s">
        <v>68</v>
      </c>
      <c r="AO8" s="13" t="s">
        <v>69</v>
      </c>
      <c r="AP8" s="13" t="s">
        <v>68</v>
      </c>
      <c r="AQ8" s="13" t="str">
        <f t="shared" si="4"/>
        <v>3 fois par semaine</v>
      </c>
      <c r="AR8" s="14" t="s">
        <v>69</v>
      </c>
      <c r="AS8" s="14" t="s">
        <v>68</v>
      </c>
      <c r="AT8" s="14" t="s">
        <v>69</v>
      </c>
      <c r="AU8" s="14" t="s">
        <v>68</v>
      </c>
      <c r="AV8" s="14" t="s">
        <v>69</v>
      </c>
      <c r="AW8" s="14" t="s">
        <v>68</v>
      </c>
      <c r="AX8" s="14" t="str">
        <f t="shared" si="5"/>
        <v>3 fois par semaine</v>
      </c>
      <c r="AY8" s="13" t="s">
        <v>69</v>
      </c>
      <c r="AZ8" s="13" t="s">
        <v>68</v>
      </c>
      <c r="BA8" s="13" t="s">
        <v>69</v>
      </c>
      <c r="BB8" s="13" t="s">
        <v>68</v>
      </c>
      <c r="BC8" s="13" t="s">
        <v>69</v>
      </c>
      <c r="BD8" s="13" t="s">
        <v>68</v>
      </c>
      <c r="BE8" s="13" t="str">
        <f t="shared" si="6"/>
        <v>3 fois par semaine</v>
      </c>
      <c r="BF8" s="14" t="s">
        <v>69</v>
      </c>
      <c r="BG8" s="14" t="s">
        <v>68</v>
      </c>
      <c r="BH8" s="14" t="s">
        <v>69</v>
      </c>
      <c r="BI8" s="14" t="s">
        <v>68</v>
      </c>
      <c r="BJ8" s="14" t="s">
        <v>69</v>
      </c>
      <c r="BK8" s="14" t="s">
        <v>68</v>
      </c>
      <c r="BL8" s="14" t="str">
        <f t="shared" si="7"/>
        <v>3 fois par semaine</v>
      </c>
      <c r="BM8" s="13" t="s">
        <v>69</v>
      </c>
      <c r="BN8" s="13" t="s">
        <v>68</v>
      </c>
      <c r="BO8" s="13" t="s">
        <v>69</v>
      </c>
      <c r="BP8" s="13" t="s">
        <v>68</v>
      </c>
      <c r="BQ8" s="13" t="s">
        <v>69</v>
      </c>
      <c r="BR8" s="13" t="s">
        <v>68</v>
      </c>
      <c r="BS8" s="13" t="str">
        <f t="shared" si="8"/>
        <v>3 fois par semaine</v>
      </c>
      <c r="BT8" s="14" t="s">
        <v>68</v>
      </c>
      <c r="BU8" s="14" t="s">
        <v>68</v>
      </c>
      <c r="BV8" s="14" t="s">
        <v>68</v>
      </c>
      <c r="BW8" s="14" t="s">
        <v>68</v>
      </c>
      <c r="BX8" s="14" t="s">
        <v>68</v>
      </c>
      <c r="BY8" s="14" t="s">
        <v>68</v>
      </c>
      <c r="BZ8" s="14" t="str">
        <f t="shared" si="9"/>
        <v>-</v>
      </c>
      <c r="CA8" s="13" t="s">
        <v>69</v>
      </c>
      <c r="CB8" s="13" t="s">
        <v>68</v>
      </c>
      <c r="CC8" s="13" t="s">
        <v>68</v>
      </c>
      <c r="CD8" s="13" t="s">
        <v>68</v>
      </c>
      <c r="CE8" s="13" t="s">
        <v>68</v>
      </c>
      <c r="CF8" s="13" t="s">
        <v>68</v>
      </c>
      <c r="CG8" s="44" t="str">
        <f t="shared" si="10"/>
        <v>1 fois par mois</v>
      </c>
      <c r="CH8" s="14" t="s">
        <v>69</v>
      </c>
      <c r="CI8" s="14" t="s">
        <v>68</v>
      </c>
      <c r="CJ8" s="14" t="s">
        <v>68</v>
      </c>
      <c r="CK8" s="14" t="s">
        <v>68</v>
      </c>
      <c r="CL8" s="14" t="s">
        <v>68</v>
      </c>
      <c r="CM8" s="14" t="s">
        <v>68</v>
      </c>
      <c r="CN8" s="44" t="str">
        <f t="shared" si="11"/>
        <v>1 fois par semaine</v>
      </c>
      <c r="CO8" s="13" t="s">
        <v>69</v>
      </c>
      <c r="CP8" s="13" t="s">
        <v>68</v>
      </c>
      <c r="CQ8" s="13" t="s">
        <v>68</v>
      </c>
      <c r="CR8" s="13" t="s">
        <v>68</v>
      </c>
      <c r="CS8" s="13" t="s">
        <v>68</v>
      </c>
      <c r="CT8" s="13" t="s">
        <v>68</v>
      </c>
      <c r="CU8" s="13" t="str">
        <f t="shared" si="12"/>
        <v>1 fois par semaine</v>
      </c>
      <c r="CV8" s="14" t="s">
        <v>69</v>
      </c>
      <c r="CW8" s="14" t="s">
        <v>68</v>
      </c>
      <c r="CX8" s="14" t="s">
        <v>68</v>
      </c>
      <c r="CY8" s="14" t="s">
        <v>68</v>
      </c>
      <c r="CZ8" s="14" t="s">
        <v>68</v>
      </c>
      <c r="DA8" s="14" t="s">
        <v>68</v>
      </c>
      <c r="DB8" s="14" t="str">
        <f t="shared" si="13"/>
        <v>1 fois par semaine</v>
      </c>
      <c r="DC8" s="13" t="s">
        <v>69</v>
      </c>
      <c r="DD8" s="13" t="s">
        <v>68</v>
      </c>
      <c r="DE8" s="13" t="s">
        <v>68</v>
      </c>
      <c r="DF8" s="13" t="s">
        <v>68</v>
      </c>
      <c r="DG8" s="13" t="s">
        <v>68</v>
      </c>
      <c r="DH8" s="13" t="s">
        <v>68</v>
      </c>
      <c r="DI8" s="13" t="str">
        <f t="shared" si="14"/>
        <v>1 fois par semaine</v>
      </c>
      <c r="DJ8" s="14" t="s">
        <v>69</v>
      </c>
      <c r="DK8" s="14" t="s">
        <v>68</v>
      </c>
      <c r="DL8" s="14" t="s">
        <v>69</v>
      </c>
      <c r="DM8" s="14" t="s">
        <v>68</v>
      </c>
      <c r="DN8" s="14" t="s">
        <v>69</v>
      </c>
      <c r="DO8" s="14" t="s">
        <v>68</v>
      </c>
      <c r="DP8" s="44" t="str">
        <f t="shared" si="15"/>
        <v>3 fois par semaine</v>
      </c>
      <c r="DQ8" s="13" t="s">
        <v>69</v>
      </c>
      <c r="DR8" s="13" t="s">
        <v>68</v>
      </c>
      <c r="DS8" s="13" t="s">
        <v>69</v>
      </c>
      <c r="DT8" s="13" t="s">
        <v>68</v>
      </c>
      <c r="DU8" s="13" t="s">
        <v>69</v>
      </c>
      <c r="DV8" s="13" t="s">
        <v>68</v>
      </c>
      <c r="DW8" s="13" t="str">
        <f t="shared" si="16"/>
        <v>3 fois par semaine</v>
      </c>
      <c r="DX8" s="14" t="s">
        <v>69</v>
      </c>
      <c r="DY8" s="14" t="s">
        <v>68</v>
      </c>
      <c r="DZ8" s="14" t="s">
        <v>69</v>
      </c>
      <c r="EA8" s="14" t="s">
        <v>68</v>
      </c>
      <c r="EB8" s="14" t="s">
        <v>69</v>
      </c>
      <c r="EC8" s="14" t="s">
        <v>68</v>
      </c>
      <c r="ED8" s="14" t="str">
        <f t="shared" si="17"/>
        <v>3 fois par semaine</v>
      </c>
      <c r="EE8" s="13" t="s">
        <v>69</v>
      </c>
      <c r="EF8" s="13" t="s">
        <v>68</v>
      </c>
      <c r="EG8" s="13" t="s">
        <v>69</v>
      </c>
      <c r="EH8" s="13" t="s">
        <v>68</v>
      </c>
      <c r="EI8" s="13" t="s">
        <v>69</v>
      </c>
      <c r="EJ8" s="13" t="s">
        <v>68</v>
      </c>
      <c r="EK8" s="13" t="str">
        <f t="shared" si="18"/>
        <v>3 fois par semaine</v>
      </c>
      <c r="EL8" s="14" t="s">
        <v>69</v>
      </c>
      <c r="EM8" s="14" t="s">
        <v>68</v>
      </c>
      <c r="EN8" s="14" t="s">
        <v>68</v>
      </c>
      <c r="EO8" s="14" t="s">
        <v>68</v>
      </c>
      <c r="EP8" s="14" t="s">
        <v>68</v>
      </c>
      <c r="EQ8" s="14" t="s">
        <v>68</v>
      </c>
      <c r="ER8" s="44" t="str">
        <f t="shared" si="19"/>
        <v>1 fois par mois</v>
      </c>
      <c r="ES8" s="13" t="s">
        <v>68</v>
      </c>
      <c r="ET8" s="13" t="s">
        <v>68</v>
      </c>
      <c r="EU8" s="13" t="s">
        <v>68</v>
      </c>
      <c r="EV8" s="13" t="s">
        <v>68</v>
      </c>
      <c r="EW8" s="13" t="s">
        <v>68</v>
      </c>
      <c r="EX8" s="13" t="s">
        <v>68</v>
      </c>
      <c r="EY8" s="44" t="str">
        <f t="shared" si="20"/>
        <v>-</v>
      </c>
      <c r="EZ8" s="14" t="s">
        <v>69</v>
      </c>
      <c r="FA8" s="14" t="s">
        <v>68</v>
      </c>
      <c r="FB8" s="14" t="s">
        <v>68</v>
      </c>
      <c r="FC8" s="14" t="s">
        <v>68</v>
      </c>
      <c r="FD8" s="14" t="s">
        <v>68</v>
      </c>
      <c r="FE8" s="14" t="s">
        <v>68</v>
      </c>
      <c r="FF8" s="44" t="str">
        <f t="shared" si="21"/>
        <v>1 fois par semaine</v>
      </c>
      <c r="FG8" s="13" t="s">
        <v>69</v>
      </c>
      <c r="FH8" s="13" t="s">
        <v>68</v>
      </c>
      <c r="FI8" s="13" t="s">
        <v>68</v>
      </c>
      <c r="FJ8" s="13" t="s">
        <v>68</v>
      </c>
      <c r="FK8" s="13" t="s">
        <v>68</v>
      </c>
      <c r="FL8" s="13" t="s">
        <v>68</v>
      </c>
      <c r="FM8" s="13" t="str">
        <f t="shared" si="22"/>
        <v>1 fois par mois</v>
      </c>
      <c r="FN8" s="14" t="s">
        <v>69</v>
      </c>
      <c r="FO8" s="14" t="s">
        <v>68</v>
      </c>
      <c r="FP8" s="14" t="s">
        <v>69</v>
      </c>
      <c r="FQ8" s="14" t="s">
        <v>68</v>
      </c>
      <c r="FR8" s="14" t="s">
        <v>69</v>
      </c>
      <c r="FS8" s="14" t="s">
        <v>68</v>
      </c>
      <c r="FT8" s="44" t="str">
        <f t="shared" si="23"/>
        <v>3 fois par semaine</v>
      </c>
      <c r="FU8" s="13" t="s">
        <v>69</v>
      </c>
      <c r="FV8" s="13" t="s">
        <v>68</v>
      </c>
      <c r="FW8" s="13" t="s">
        <v>68</v>
      </c>
      <c r="FX8" s="13" t="s">
        <v>68</v>
      </c>
      <c r="FY8" s="13" t="s">
        <v>68</v>
      </c>
      <c r="FZ8" s="13" t="s">
        <v>68</v>
      </c>
      <c r="GA8" s="44" t="str">
        <f t="shared" si="24"/>
        <v>1 fois par semaine</v>
      </c>
      <c r="GB8" s="14" t="s">
        <v>69</v>
      </c>
      <c r="GC8" s="14" t="s">
        <v>68</v>
      </c>
      <c r="GD8" s="14" t="s">
        <v>68</v>
      </c>
      <c r="GE8" s="14" t="s">
        <v>68</v>
      </c>
      <c r="GF8" s="14" t="s">
        <v>68</v>
      </c>
      <c r="GG8" s="14" t="s">
        <v>68</v>
      </c>
      <c r="GH8" s="14" t="str">
        <f t="shared" si="25"/>
        <v>1 fois par semaine</v>
      </c>
      <c r="GI8" s="13" t="s">
        <v>68</v>
      </c>
      <c r="GJ8" s="13" t="s">
        <v>68</v>
      </c>
      <c r="GK8" s="13" t="s">
        <v>68</v>
      </c>
      <c r="GL8" s="13" t="s">
        <v>68</v>
      </c>
      <c r="GM8" s="13" t="s">
        <v>68</v>
      </c>
      <c r="GN8" s="13" t="s">
        <v>68</v>
      </c>
      <c r="GO8" s="13" t="str">
        <f t="shared" si="26"/>
        <v>-</v>
      </c>
      <c r="GP8" s="14" t="s">
        <v>68</v>
      </c>
      <c r="GQ8" s="14" t="s">
        <v>68</v>
      </c>
      <c r="GR8" s="14" t="s">
        <v>68</v>
      </c>
      <c r="GS8" s="14" t="s">
        <v>68</v>
      </c>
      <c r="GT8" s="14" t="s">
        <v>68</v>
      </c>
      <c r="GU8" s="14" t="s">
        <v>68</v>
      </c>
      <c r="GV8" s="14" t="str">
        <f t="shared" si="27"/>
        <v>-</v>
      </c>
      <c r="GW8" s="13" t="s">
        <v>68</v>
      </c>
      <c r="GX8" s="13" t="s">
        <v>68</v>
      </c>
      <c r="GY8" s="13" t="s">
        <v>68</v>
      </c>
      <c r="GZ8" s="13" t="s">
        <v>68</v>
      </c>
      <c r="HA8" s="13" t="s">
        <v>68</v>
      </c>
      <c r="HB8" s="13" t="s">
        <v>68</v>
      </c>
      <c r="HC8" s="44" t="str">
        <f t="shared" si="30"/>
        <v>-</v>
      </c>
      <c r="HD8" s="14" t="s">
        <v>68</v>
      </c>
      <c r="HE8" s="14" t="s">
        <v>68</v>
      </c>
      <c r="HF8" s="14" t="s">
        <v>68</v>
      </c>
      <c r="HG8" s="14" t="s">
        <v>68</v>
      </c>
      <c r="HH8" s="14" t="s">
        <v>68</v>
      </c>
      <c r="HI8" s="14" t="s">
        <v>68</v>
      </c>
      <c r="HJ8" s="44" t="str">
        <f t="shared" si="28"/>
        <v>-</v>
      </c>
      <c r="HK8" s="13" t="s">
        <v>68</v>
      </c>
      <c r="HL8" s="13" t="s">
        <v>68</v>
      </c>
      <c r="HM8" s="13" t="s">
        <v>68</v>
      </c>
      <c r="HN8" s="13" t="s">
        <v>68</v>
      </c>
      <c r="HO8" s="13" t="s">
        <v>68</v>
      </c>
      <c r="HP8" s="13" t="s">
        <v>68</v>
      </c>
      <c r="HQ8" s="44" t="str">
        <f t="shared" si="29"/>
        <v>-</v>
      </c>
      <c r="HR8" s="14" t="s">
        <v>69</v>
      </c>
      <c r="HS8" s="14" t="s">
        <v>68</v>
      </c>
      <c r="HT8" s="14" t="s">
        <v>68</v>
      </c>
      <c r="HU8" s="14" t="s">
        <v>68</v>
      </c>
      <c r="HV8" s="14" t="s">
        <v>68</v>
      </c>
      <c r="HW8" s="14" t="s">
        <v>68</v>
      </c>
      <c r="HX8" s="14" t="str">
        <f t="shared" si="31"/>
        <v>1 fois par semaine</v>
      </c>
    </row>
    <row r="9" spans="1:232" ht="27.95" customHeight="1" x14ac:dyDescent="0.2">
      <c r="A9" s="16">
        <v>36</v>
      </c>
      <c r="B9" s="9" t="s">
        <v>74</v>
      </c>
      <c r="C9" s="51" t="s">
        <v>1908</v>
      </c>
      <c r="D9" s="11" t="s">
        <v>96</v>
      </c>
      <c r="E9" s="18" t="s">
        <v>75</v>
      </c>
      <c r="F9" s="18">
        <v>75014</v>
      </c>
      <c r="G9" s="18" t="s">
        <v>29</v>
      </c>
      <c r="H9" s="12">
        <v>18</v>
      </c>
      <c r="I9" s="13" t="s">
        <v>69</v>
      </c>
      <c r="J9" s="13" t="s">
        <v>68</v>
      </c>
      <c r="K9" s="13" t="s">
        <v>69</v>
      </c>
      <c r="L9" s="13" t="s">
        <v>68</v>
      </c>
      <c r="M9" s="13" t="s">
        <v>69</v>
      </c>
      <c r="N9" s="13" t="s">
        <v>68</v>
      </c>
      <c r="O9" s="13" t="str">
        <f t="shared" si="0"/>
        <v>3 fois par semaine</v>
      </c>
      <c r="P9" s="14" t="s">
        <v>69</v>
      </c>
      <c r="Q9" s="14" t="s">
        <v>68</v>
      </c>
      <c r="R9" s="14" t="s">
        <v>69</v>
      </c>
      <c r="S9" s="14" t="s">
        <v>68</v>
      </c>
      <c r="T9" s="14" t="s">
        <v>69</v>
      </c>
      <c r="U9" s="14" t="s">
        <v>68</v>
      </c>
      <c r="V9" s="44" t="str">
        <f t="shared" si="1"/>
        <v>3 fois par semaine</v>
      </c>
      <c r="W9" s="13" t="s">
        <v>69</v>
      </c>
      <c r="X9" s="13" t="s">
        <v>68</v>
      </c>
      <c r="Y9" s="13" t="s">
        <v>69</v>
      </c>
      <c r="Z9" s="13" t="s">
        <v>68</v>
      </c>
      <c r="AA9" s="13" t="s">
        <v>69</v>
      </c>
      <c r="AB9" s="13" t="s">
        <v>68</v>
      </c>
      <c r="AC9" s="13" t="str">
        <f t="shared" si="2"/>
        <v>3 fois par semaine</v>
      </c>
      <c r="AD9" s="14" t="s">
        <v>69</v>
      </c>
      <c r="AE9" s="14" t="s">
        <v>68</v>
      </c>
      <c r="AF9" s="14" t="s">
        <v>69</v>
      </c>
      <c r="AG9" s="14" t="s">
        <v>68</v>
      </c>
      <c r="AH9" s="14" t="s">
        <v>69</v>
      </c>
      <c r="AI9" s="14" t="s">
        <v>68</v>
      </c>
      <c r="AJ9" s="44" t="str">
        <f t="shared" si="3"/>
        <v>3 fois par semaine</v>
      </c>
      <c r="AK9" s="13" t="s">
        <v>69</v>
      </c>
      <c r="AL9" s="13" t="s">
        <v>68</v>
      </c>
      <c r="AM9" s="13" t="s">
        <v>69</v>
      </c>
      <c r="AN9" s="13" t="s">
        <v>68</v>
      </c>
      <c r="AO9" s="13" t="s">
        <v>69</v>
      </c>
      <c r="AP9" s="13" t="s">
        <v>68</v>
      </c>
      <c r="AQ9" s="13" t="str">
        <f t="shared" si="4"/>
        <v>3 fois par semaine</v>
      </c>
      <c r="AR9" s="14" t="s">
        <v>69</v>
      </c>
      <c r="AS9" s="14" t="s">
        <v>68</v>
      </c>
      <c r="AT9" s="14" t="s">
        <v>69</v>
      </c>
      <c r="AU9" s="14" t="s">
        <v>68</v>
      </c>
      <c r="AV9" s="14" t="s">
        <v>69</v>
      </c>
      <c r="AW9" s="14" t="s">
        <v>68</v>
      </c>
      <c r="AX9" s="14" t="str">
        <f t="shared" si="5"/>
        <v>3 fois par semaine</v>
      </c>
      <c r="AY9" s="13" t="s">
        <v>69</v>
      </c>
      <c r="AZ9" s="13" t="s">
        <v>68</v>
      </c>
      <c r="BA9" s="13" t="s">
        <v>69</v>
      </c>
      <c r="BB9" s="13" t="s">
        <v>68</v>
      </c>
      <c r="BC9" s="13" t="s">
        <v>69</v>
      </c>
      <c r="BD9" s="13" t="s">
        <v>68</v>
      </c>
      <c r="BE9" s="13" t="str">
        <f t="shared" si="6"/>
        <v>3 fois par semaine</v>
      </c>
      <c r="BF9" s="14" t="s">
        <v>69</v>
      </c>
      <c r="BG9" s="14" t="s">
        <v>68</v>
      </c>
      <c r="BH9" s="14" t="s">
        <v>69</v>
      </c>
      <c r="BI9" s="14" t="s">
        <v>68</v>
      </c>
      <c r="BJ9" s="14" t="s">
        <v>69</v>
      </c>
      <c r="BK9" s="14" t="s">
        <v>68</v>
      </c>
      <c r="BL9" s="14" t="str">
        <f t="shared" si="7"/>
        <v>3 fois par semaine</v>
      </c>
      <c r="BM9" s="13" t="s">
        <v>69</v>
      </c>
      <c r="BN9" s="13" t="s">
        <v>68</v>
      </c>
      <c r="BO9" s="13" t="s">
        <v>69</v>
      </c>
      <c r="BP9" s="13" t="s">
        <v>68</v>
      </c>
      <c r="BQ9" s="13" t="s">
        <v>69</v>
      </c>
      <c r="BR9" s="13" t="s">
        <v>68</v>
      </c>
      <c r="BS9" s="13" t="str">
        <f t="shared" si="8"/>
        <v>3 fois par semaine</v>
      </c>
      <c r="BT9" s="14" t="s">
        <v>68</v>
      </c>
      <c r="BU9" s="14" t="s">
        <v>68</v>
      </c>
      <c r="BV9" s="14" t="s">
        <v>68</v>
      </c>
      <c r="BW9" s="14" t="s">
        <v>68</v>
      </c>
      <c r="BX9" s="14" t="s">
        <v>68</v>
      </c>
      <c r="BY9" s="14" t="s">
        <v>68</v>
      </c>
      <c r="BZ9" s="14" t="str">
        <f t="shared" si="9"/>
        <v>-</v>
      </c>
      <c r="CA9" s="13" t="s">
        <v>69</v>
      </c>
      <c r="CB9" s="13" t="s">
        <v>68</v>
      </c>
      <c r="CC9" s="13" t="s">
        <v>68</v>
      </c>
      <c r="CD9" s="13" t="s">
        <v>68</v>
      </c>
      <c r="CE9" s="13" t="s">
        <v>68</v>
      </c>
      <c r="CF9" s="13" t="s">
        <v>68</v>
      </c>
      <c r="CG9" s="44" t="str">
        <f t="shared" si="10"/>
        <v>1 fois par mois</v>
      </c>
      <c r="CH9" s="14" t="s">
        <v>69</v>
      </c>
      <c r="CI9" s="14" t="s">
        <v>68</v>
      </c>
      <c r="CJ9" s="14" t="s">
        <v>68</v>
      </c>
      <c r="CK9" s="14" t="s">
        <v>68</v>
      </c>
      <c r="CL9" s="14" t="s">
        <v>68</v>
      </c>
      <c r="CM9" s="14" t="s">
        <v>68</v>
      </c>
      <c r="CN9" s="44" t="str">
        <f t="shared" si="11"/>
        <v>1 fois par semaine</v>
      </c>
      <c r="CO9" s="13" t="s">
        <v>69</v>
      </c>
      <c r="CP9" s="13" t="s">
        <v>68</v>
      </c>
      <c r="CQ9" s="13" t="s">
        <v>68</v>
      </c>
      <c r="CR9" s="13" t="s">
        <v>68</v>
      </c>
      <c r="CS9" s="13" t="s">
        <v>68</v>
      </c>
      <c r="CT9" s="13" t="s">
        <v>68</v>
      </c>
      <c r="CU9" s="13" t="str">
        <f t="shared" si="12"/>
        <v>1 fois par semaine</v>
      </c>
      <c r="CV9" s="14" t="s">
        <v>68</v>
      </c>
      <c r="CW9" s="14" t="s">
        <v>68</v>
      </c>
      <c r="CX9" s="14" t="s">
        <v>68</v>
      </c>
      <c r="CY9" s="14" t="s">
        <v>68</v>
      </c>
      <c r="CZ9" s="14" t="s">
        <v>68</v>
      </c>
      <c r="DA9" s="14" t="s">
        <v>68</v>
      </c>
      <c r="DB9" s="14" t="str">
        <f t="shared" si="13"/>
        <v>-</v>
      </c>
      <c r="DC9" s="13" t="s">
        <v>69</v>
      </c>
      <c r="DD9" s="13" t="s">
        <v>68</v>
      </c>
      <c r="DE9" s="13" t="s">
        <v>68</v>
      </c>
      <c r="DF9" s="13" t="s">
        <v>68</v>
      </c>
      <c r="DG9" s="13" t="s">
        <v>68</v>
      </c>
      <c r="DH9" s="13" t="s">
        <v>68</v>
      </c>
      <c r="DI9" s="13" t="str">
        <f t="shared" si="14"/>
        <v>1 fois par semaine</v>
      </c>
      <c r="DJ9" s="14" t="s">
        <v>69</v>
      </c>
      <c r="DK9" s="14" t="s">
        <v>68</v>
      </c>
      <c r="DL9" s="14" t="s">
        <v>69</v>
      </c>
      <c r="DM9" s="14" t="s">
        <v>68</v>
      </c>
      <c r="DN9" s="14" t="s">
        <v>69</v>
      </c>
      <c r="DO9" s="14" t="s">
        <v>68</v>
      </c>
      <c r="DP9" s="44" t="str">
        <f t="shared" si="15"/>
        <v>3 fois par semaine</v>
      </c>
      <c r="DQ9" s="13" t="s">
        <v>69</v>
      </c>
      <c r="DR9" s="13" t="s">
        <v>68</v>
      </c>
      <c r="DS9" s="13" t="s">
        <v>69</v>
      </c>
      <c r="DT9" s="13" t="s">
        <v>68</v>
      </c>
      <c r="DU9" s="13" t="s">
        <v>69</v>
      </c>
      <c r="DV9" s="13" t="s">
        <v>68</v>
      </c>
      <c r="DW9" s="13" t="str">
        <f t="shared" si="16"/>
        <v>3 fois par semaine</v>
      </c>
      <c r="DX9" s="14" t="s">
        <v>69</v>
      </c>
      <c r="DY9" s="14" t="s">
        <v>68</v>
      </c>
      <c r="DZ9" s="14" t="s">
        <v>69</v>
      </c>
      <c r="EA9" s="14" t="s">
        <v>68</v>
      </c>
      <c r="EB9" s="14" t="s">
        <v>69</v>
      </c>
      <c r="EC9" s="14" t="s">
        <v>68</v>
      </c>
      <c r="ED9" s="14" t="str">
        <f t="shared" si="17"/>
        <v>3 fois par semaine</v>
      </c>
      <c r="EE9" s="13" t="s">
        <v>69</v>
      </c>
      <c r="EF9" s="13" t="s">
        <v>68</v>
      </c>
      <c r="EG9" s="13" t="s">
        <v>69</v>
      </c>
      <c r="EH9" s="13" t="s">
        <v>68</v>
      </c>
      <c r="EI9" s="13" t="s">
        <v>69</v>
      </c>
      <c r="EJ9" s="13" t="s">
        <v>68</v>
      </c>
      <c r="EK9" s="13" t="str">
        <f t="shared" si="18"/>
        <v>3 fois par semaine</v>
      </c>
      <c r="EL9" s="14" t="s">
        <v>69</v>
      </c>
      <c r="EM9" s="14" t="s">
        <v>68</v>
      </c>
      <c r="EN9" s="14" t="s">
        <v>68</v>
      </c>
      <c r="EO9" s="14" t="s">
        <v>68</v>
      </c>
      <c r="EP9" s="14" t="s">
        <v>68</v>
      </c>
      <c r="EQ9" s="14" t="s">
        <v>68</v>
      </c>
      <c r="ER9" s="44" t="str">
        <f t="shared" si="19"/>
        <v>1 fois par mois</v>
      </c>
      <c r="ES9" s="13" t="s">
        <v>68</v>
      </c>
      <c r="ET9" s="13" t="s">
        <v>68</v>
      </c>
      <c r="EU9" s="13" t="s">
        <v>68</v>
      </c>
      <c r="EV9" s="13" t="s">
        <v>68</v>
      </c>
      <c r="EW9" s="13" t="s">
        <v>68</v>
      </c>
      <c r="EX9" s="13" t="s">
        <v>68</v>
      </c>
      <c r="EY9" s="44" t="str">
        <f t="shared" si="20"/>
        <v>-</v>
      </c>
      <c r="EZ9" s="14" t="s">
        <v>68</v>
      </c>
      <c r="FA9" s="14" t="s">
        <v>68</v>
      </c>
      <c r="FB9" s="14" t="s">
        <v>68</v>
      </c>
      <c r="FC9" s="14" t="s">
        <v>68</v>
      </c>
      <c r="FD9" s="14" t="s">
        <v>68</v>
      </c>
      <c r="FE9" s="14" t="s">
        <v>68</v>
      </c>
      <c r="FF9" s="44" t="str">
        <f t="shared" si="21"/>
        <v>-</v>
      </c>
      <c r="FG9" s="13" t="s">
        <v>68</v>
      </c>
      <c r="FH9" s="13" t="s">
        <v>68</v>
      </c>
      <c r="FI9" s="13" t="s">
        <v>68</v>
      </c>
      <c r="FJ9" s="13" t="s">
        <v>68</v>
      </c>
      <c r="FK9" s="13" t="s">
        <v>68</v>
      </c>
      <c r="FL9" s="13" t="s">
        <v>68</v>
      </c>
      <c r="FM9" s="13" t="str">
        <f t="shared" si="22"/>
        <v>-</v>
      </c>
      <c r="FN9" s="14" t="s">
        <v>69</v>
      </c>
      <c r="FO9" s="14" t="s">
        <v>69</v>
      </c>
      <c r="FP9" s="14" t="s">
        <v>69</v>
      </c>
      <c r="FQ9" s="14" t="s">
        <v>69</v>
      </c>
      <c r="FR9" s="14" t="s">
        <v>69</v>
      </c>
      <c r="FS9" s="14" t="s">
        <v>68</v>
      </c>
      <c r="FT9" s="44" t="str">
        <f t="shared" si="23"/>
        <v>5 fois par semaine</v>
      </c>
      <c r="FU9" s="13" t="s">
        <v>69</v>
      </c>
      <c r="FV9" s="13" t="s">
        <v>68</v>
      </c>
      <c r="FW9" s="13" t="s">
        <v>68</v>
      </c>
      <c r="FX9" s="13" t="s">
        <v>68</v>
      </c>
      <c r="FY9" s="13" t="s">
        <v>68</v>
      </c>
      <c r="FZ9" s="13" t="s">
        <v>68</v>
      </c>
      <c r="GA9" s="44" t="str">
        <f t="shared" si="24"/>
        <v>1 fois par semaine</v>
      </c>
      <c r="GB9" s="14" t="s">
        <v>69</v>
      </c>
      <c r="GC9" s="14" t="s">
        <v>68</v>
      </c>
      <c r="GD9" s="14" t="s">
        <v>68</v>
      </c>
      <c r="GE9" s="14" t="s">
        <v>68</v>
      </c>
      <c r="GF9" s="14" t="s">
        <v>68</v>
      </c>
      <c r="GG9" s="14" t="s">
        <v>68</v>
      </c>
      <c r="GH9" s="14" t="str">
        <f t="shared" si="25"/>
        <v>1 fois par semaine</v>
      </c>
      <c r="GI9" s="13" t="s">
        <v>68</v>
      </c>
      <c r="GJ9" s="13" t="s">
        <v>68</v>
      </c>
      <c r="GK9" s="13" t="s">
        <v>68</v>
      </c>
      <c r="GL9" s="13" t="s">
        <v>68</v>
      </c>
      <c r="GM9" s="13" t="s">
        <v>68</v>
      </c>
      <c r="GN9" s="13" t="s">
        <v>68</v>
      </c>
      <c r="GO9" s="13" t="str">
        <f t="shared" si="26"/>
        <v>-</v>
      </c>
      <c r="GP9" s="14" t="s">
        <v>68</v>
      </c>
      <c r="GQ9" s="14" t="s">
        <v>68</v>
      </c>
      <c r="GR9" s="14" t="s">
        <v>68</v>
      </c>
      <c r="GS9" s="14" t="s">
        <v>68</v>
      </c>
      <c r="GT9" s="14" t="s">
        <v>68</v>
      </c>
      <c r="GU9" s="14" t="s">
        <v>68</v>
      </c>
      <c r="GV9" s="14" t="str">
        <f t="shared" si="27"/>
        <v>-</v>
      </c>
      <c r="GW9" s="13" t="s">
        <v>69</v>
      </c>
      <c r="GX9" s="13" t="s">
        <v>68</v>
      </c>
      <c r="GY9" s="13" t="s">
        <v>68</v>
      </c>
      <c r="GZ9" s="13" t="s">
        <v>68</v>
      </c>
      <c r="HA9" s="13" t="s">
        <v>68</v>
      </c>
      <c r="HB9" s="13" t="s">
        <v>68</v>
      </c>
      <c r="HC9" s="44" t="str">
        <f>IF(COUNTIF(GW9:HB9,"X")&gt;0,COUNTIF(GW9:HB9,"X")&amp;" fois par mois","-")</f>
        <v>1 fois par mois</v>
      </c>
      <c r="HD9" s="14" t="s">
        <v>69</v>
      </c>
      <c r="HE9" s="14" t="s">
        <v>68</v>
      </c>
      <c r="HF9" s="14" t="s">
        <v>68</v>
      </c>
      <c r="HG9" s="14" t="s">
        <v>68</v>
      </c>
      <c r="HH9" s="14" t="s">
        <v>68</v>
      </c>
      <c r="HI9" s="14" t="s">
        <v>68</v>
      </c>
      <c r="HJ9" s="44" t="str">
        <f t="shared" si="28"/>
        <v>1 fois par semestre</v>
      </c>
      <c r="HK9" s="13" t="s">
        <v>68</v>
      </c>
      <c r="HL9" s="13" t="s">
        <v>68</v>
      </c>
      <c r="HM9" s="13" t="s">
        <v>68</v>
      </c>
      <c r="HN9" s="13" t="s">
        <v>68</v>
      </c>
      <c r="HO9" s="13" t="s">
        <v>68</v>
      </c>
      <c r="HP9" s="13" t="s">
        <v>68</v>
      </c>
      <c r="HQ9" s="44" t="str">
        <f t="shared" si="29"/>
        <v>-</v>
      </c>
      <c r="HR9" s="14" t="s">
        <v>68</v>
      </c>
      <c r="HS9" s="14" t="s">
        <v>68</v>
      </c>
      <c r="HT9" s="14" t="s">
        <v>68</v>
      </c>
      <c r="HU9" s="14" t="s">
        <v>68</v>
      </c>
      <c r="HV9" s="14" t="s">
        <v>68</v>
      </c>
      <c r="HW9" s="14" t="s">
        <v>68</v>
      </c>
      <c r="HX9" s="14" t="str">
        <f t="shared" si="31"/>
        <v>-</v>
      </c>
    </row>
    <row r="10" spans="1:232" ht="27.95" customHeight="1" x14ac:dyDescent="0.2">
      <c r="A10" s="8">
        <v>37</v>
      </c>
      <c r="B10" s="9" t="s">
        <v>76</v>
      </c>
      <c r="C10" s="10" t="s">
        <v>77</v>
      </c>
      <c r="D10" s="11" t="s">
        <v>96</v>
      </c>
      <c r="E10" s="11" t="s">
        <v>78</v>
      </c>
      <c r="F10" s="11">
        <v>75013</v>
      </c>
      <c r="G10" s="11" t="s">
        <v>29</v>
      </c>
      <c r="H10" s="12">
        <v>9</v>
      </c>
      <c r="I10" s="13" t="s">
        <v>69</v>
      </c>
      <c r="J10" s="13" t="s">
        <v>68</v>
      </c>
      <c r="K10" s="13" t="s">
        <v>68</v>
      </c>
      <c r="L10" s="13" t="s">
        <v>69</v>
      </c>
      <c r="M10" s="13" t="s">
        <v>68</v>
      </c>
      <c r="N10" s="13" t="s">
        <v>68</v>
      </c>
      <c r="O10" s="13" t="str">
        <f t="shared" si="0"/>
        <v>2 fois par semaine</v>
      </c>
      <c r="P10" s="14" t="s">
        <v>69</v>
      </c>
      <c r="Q10" s="14" t="s">
        <v>68</v>
      </c>
      <c r="R10" s="14" t="s">
        <v>68</v>
      </c>
      <c r="S10" s="14" t="s">
        <v>69</v>
      </c>
      <c r="T10" s="14" t="s">
        <v>68</v>
      </c>
      <c r="U10" s="14" t="s">
        <v>68</v>
      </c>
      <c r="V10" s="44" t="str">
        <f t="shared" si="1"/>
        <v>2 fois par semaine</v>
      </c>
      <c r="W10" s="13" t="s">
        <v>69</v>
      </c>
      <c r="X10" s="13" t="s">
        <v>68</v>
      </c>
      <c r="Y10" s="13" t="s">
        <v>68</v>
      </c>
      <c r="Z10" s="13" t="s">
        <v>69</v>
      </c>
      <c r="AA10" s="13" t="s">
        <v>68</v>
      </c>
      <c r="AB10" s="13" t="s">
        <v>68</v>
      </c>
      <c r="AC10" s="13" t="str">
        <f t="shared" si="2"/>
        <v>2 fois par semaine</v>
      </c>
      <c r="AD10" s="14" t="s">
        <v>69</v>
      </c>
      <c r="AE10" s="14" t="s">
        <v>68</v>
      </c>
      <c r="AF10" s="14" t="s">
        <v>68</v>
      </c>
      <c r="AG10" s="14" t="s">
        <v>69</v>
      </c>
      <c r="AH10" s="14" t="s">
        <v>68</v>
      </c>
      <c r="AI10" s="14" t="s">
        <v>68</v>
      </c>
      <c r="AJ10" s="44" t="str">
        <f t="shared" si="3"/>
        <v>2 fois par semaine</v>
      </c>
      <c r="AK10" s="13" t="s">
        <v>69</v>
      </c>
      <c r="AL10" s="13" t="s">
        <v>68</v>
      </c>
      <c r="AM10" s="13" t="s">
        <v>68</v>
      </c>
      <c r="AN10" s="13" t="s">
        <v>69</v>
      </c>
      <c r="AO10" s="13" t="s">
        <v>68</v>
      </c>
      <c r="AP10" s="13" t="s">
        <v>68</v>
      </c>
      <c r="AQ10" s="13" t="str">
        <f t="shared" si="4"/>
        <v>2 fois par semaine</v>
      </c>
      <c r="AR10" s="14" t="s">
        <v>69</v>
      </c>
      <c r="AS10" s="14" t="s">
        <v>68</v>
      </c>
      <c r="AT10" s="14" t="s">
        <v>68</v>
      </c>
      <c r="AU10" s="14" t="s">
        <v>69</v>
      </c>
      <c r="AV10" s="14" t="s">
        <v>68</v>
      </c>
      <c r="AW10" s="14" t="s">
        <v>68</v>
      </c>
      <c r="AX10" s="14" t="str">
        <f t="shared" si="5"/>
        <v>2 fois par semaine</v>
      </c>
      <c r="AY10" s="13" t="s">
        <v>69</v>
      </c>
      <c r="AZ10" s="13" t="s">
        <v>68</v>
      </c>
      <c r="BA10" s="13" t="s">
        <v>68</v>
      </c>
      <c r="BB10" s="13" t="s">
        <v>69</v>
      </c>
      <c r="BC10" s="13" t="s">
        <v>68</v>
      </c>
      <c r="BD10" s="13" t="s">
        <v>68</v>
      </c>
      <c r="BE10" s="13" t="str">
        <f t="shared" si="6"/>
        <v>2 fois par semaine</v>
      </c>
      <c r="BF10" s="14" t="s">
        <v>69</v>
      </c>
      <c r="BG10" s="14" t="s">
        <v>68</v>
      </c>
      <c r="BH10" s="14" t="s">
        <v>68</v>
      </c>
      <c r="BI10" s="14" t="s">
        <v>69</v>
      </c>
      <c r="BJ10" s="14" t="s">
        <v>68</v>
      </c>
      <c r="BK10" s="14" t="s">
        <v>68</v>
      </c>
      <c r="BL10" s="14" t="str">
        <f t="shared" si="7"/>
        <v>2 fois par semaine</v>
      </c>
      <c r="BM10" s="13" t="s">
        <v>69</v>
      </c>
      <c r="BN10" s="13" t="s">
        <v>68</v>
      </c>
      <c r="BO10" s="13" t="s">
        <v>68</v>
      </c>
      <c r="BP10" s="13" t="s">
        <v>69</v>
      </c>
      <c r="BQ10" s="13" t="s">
        <v>68</v>
      </c>
      <c r="BR10" s="13" t="s">
        <v>68</v>
      </c>
      <c r="BS10" s="13" t="str">
        <f t="shared" si="8"/>
        <v>2 fois par semaine</v>
      </c>
      <c r="BT10" s="14" t="s">
        <v>68</v>
      </c>
      <c r="BU10" s="14" t="s">
        <v>68</v>
      </c>
      <c r="BV10" s="14" t="s">
        <v>68</v>
      </c>
      <c r="BW10" s="14" t="s">
        <v>68</v>
      </c>
      <c r="BX10" s="14" t="s">
        <v>68</v>
      </c>
      <c r="BY10" s="14" t="s">
        <v>68</v>
      </c>
      <c r="BZ10" s="14" t="str">
        <f t="shared" si="9"/>
        <v>-</v>
      </c>
      <c r="CA10" s="13" t="s">
        <v>69</v>
      </c>
      <c r="CB10" s="13" t="s">
        <v>68</v>
      </c>
      <c r="CC10" s="13" t="s">
        <v>68</v>
      </c>
      <c r="CD10" s="13" t="s">
        <v>68</v>
      </c>
      <c r="CE10" s="13" t="s">
        <v>68</v>
      </c>
      <c r="CF10" s="13" t="s">
        <v>68</v>
      </c>
      <c r="CG10" s="44" t="str">
        <f t="shared" si="10"/>
        <v>1 fois par mois</v>
      </c>
      <c r="CH10" s="14" t="s">
        <v>69</v>
      </c>
      <c r="CI10" s="14" t="s">
        <v>68</v>
      </c>
      <c r="CJ10" s="14" t="s">
        <v>68</v>
      </c>
      <c r="CK10" s="14" t="s">
        <v>68</v>
      </c>
      <c r="CL10" s="14" t="s">
        <v>68</v>
      </c>
      <c r="CM10" s="14" t="s">
        <v>68</v>
      </c>
      <c r="CN10" s="44" t="str">
        <f t="shared" si="11"/>
        <v>1 fois par semaine</v>
      </c>
      <c r="CO10" s="13" t="s">
        <v>69</v>
      </c>
      <c r="CP10" s="13" t="s">
        <v>68</v>
      </c>
      <c r="CQ10" s="13" t="s">
        <v>68</v>
      </c>
      <c r="CR10" s="13" t="s">
        <v>68</v>
      </c>
      <c r="CS10" s="13" t="s">
        <v>68</v>
      </c>
      <c r="CT10" s="13" t="s">
        <v>68</v>
      </c>
      <c r="CU10" s="13" t="str">
        <f t="shared" si="12"/>
        <v>1 fois par semaine</v>
      </c>
      <c r="CV10" s="14" t="s">
        <v>69</v>
      </c>
      <c r="CW10" s="14" t="s">
        <v>68</v>
      </c>
      <c r="CX10" s="14" t="s">
        <v>68</v>
      </c>
      <c r="CY10" s="14" t="s">
        <v>68</v>
      </c>
      <c r="CZ10" s="14" t="s">
        <v>68</v>
      </c>
      <c r="DA10" s="14" t="s">
        <v>68</v>
      </c>
      <c r="DB10" s="14" t="str">
        <f t="shared" si="13"/>
        <v>1 fois par semaine</v>
      </c>
      <c r="DC10" s="13" t="s">
        <v>69</v>
      </c>
      <c r="DD10" s="13" t="s">
        <v>68</v>
      </c>
      <c r="DE10" s="13" t="s">
        <v>68</v>
      </c>
      <c r="DF10" s="13" t="s">
        <v>68</v>
      </c>
      <c r="DG10" s="13" t="s">
        <v>68</v>
      </c>
      <c r="DH10" s="13" t="s">
        <v>68</v>
      </c>
      <c r="DI10" s="13" t="str">
        <f t="shared" si="14"/>
        <v>1 fois par semaine</v>
      </c>
      <c r="DJ10" s="14" t="s">
        <v>69</v>
      </c>
      <c r="DK10" s="14" t="s">
        <v>68</v>
      </c>
      <c r="DL10" s="14" t="s">
        <v>68</v>
      </c>
      <c r="DM10" s="14" t="s">
        <v>69</v>
      </c>
      <c r="DN10" s="14" t="s">
        <v>68</v>
      </c>
      <c r="DO10" s="14" t="s">
        <v>68</v>
      </c>
      <c r="DP10" s="44" t="str">
        <f t="shared" si="15"/>
        <v>2 fois par semaine</v>
      </c>
      <c r="DQ10" s="13" t="s">
        <v>69</v>
      </c>
      <c r="DR10" s="13" t="s">
        <v>68</v>
      </c>
      <c r="DS10" s="13" t="s">
        <v>68</v>
      </c>
      <c r="DT10" s="13" t="s">
        <v>69</v>
      </c>
      <c r="DU10" s="13" t="s">
        <v>68</v>
      </c>
      <c r="DV10" s="13" t="s">
        <v>68</v>
      </c>
      <c r="DW10" s="13" t="str">
        <f t="shared" si="16"/>
        <v>2 fois par semaine</v>
      </c>
      <c r="DX10" s="14" t="s">
        <v>69</v>
      </c>
      <c r="DY10" s="14" t="s">
        <v>68</v>
      </c>
      <c r="DZ10" s="14" t="s">
        <v>68</v>
      </c>
      <c r="EA10" s="14" t="s">
        <v>69</v>
      </c>
      <c r="EB10" s="14" t="s">
        <v>68</v>
      </c>
      <c r="EC10" s="14" t="s">
        <v>68</v>
      </c>
      <c r="ED10" s="14" t="str">
        <f t="shared" si="17"/>
        <v>2 fois par semaine</v>
      </c>
      <c r="EE10" s="13" t="s">
        <v>69</v>
      </c>
      <c r="EF10" s="13" t="s">
        <v>68</v>
      </c>
      <c r="EG10" s="13" t="s">
        <v>68</v>
      </c>
      <c r="EH10" s="13" t="s">
        <v>69</v>
      </c>
      <c r="EI10" s="13" t="s">
        <v>68</v>
      </c>
      <c r="EJ10" s="13" t="s">
        <v>68</v>
      </c>
      <c r="EK10" s="13" t="str">
        <f t="shared" si="18"/>
        <v>2 fois par semaine</v>
      </c>
      <c r="EL10" s="14" t="s">
        <v>69</v>
      </c>
      <c r="EM10" s="14" t="s">
        <v>68</v>
      </c>
      <c r="EN10" s="14" t="s">
        <v>68</v>
      </c>
      <c r="EO10" s="14" t="s">
        <v>68</v>
      </c>
      <c r="EP10" s="14" t="s">
        <v>68</v>
      </c>
      <c r="EQ10" s="14" t="s">
        <v>68</v>
      </c>
      <c r="ER10" s="44" t="str">
        <f t="shared" si="19"/>
        <v>1 fois par mois</v>
      </c>
      <c r="ES10" s="13" t="s">
        <v>68</v>
      </c>
      <c r="ET10" s="13" t="s">
        <v>68</v>
      </c>
      <c r="EU10" s="13" t="s">
        <v>68</v>
      </c>
      <c r="EV10" s="13" t="s">
        <v>68</v>
      </c>
      <c r="EW10" s="13" t="s">
        <v>68</v>
      </c>
      <c r="EX10" s="13" t="s">
        <v>68</v>
      </c>
      <c r="EY10" s="44" t="str">
        <f t="shared" si="20"/>
        <v>-</v>
      </c>
      <c r="EZ10" s="14" t="s">
        <v>69</v>
      </c>
      <c r="FA10" s="14" t="s">
        <v>68</v>
      </c>
      <c r="FB10" s="14" t="s">
        <v>68</v>
      </c>
      <c r="FC10" s="14" t="s">
        <v>68</v>
      </c>
      <c r="FD10" s="14" t="s">
        <v>68</v>
      </c>
      <c r="FE10" s="14" t="s">
        <v>68</v>
      </c>
      <c r="FF10" s="44" t="str">
        <f t="shared" si="21"/>
        <v>1 fois par semaine</v>
      </c>
      <c r="FG10" s="13" t="s">
        <v>69</v>
      </c>
      <c r="FH10" s="13" t="s">
        <v>68</v>
      </c>
      <c r="FI10" s="13" t="s">
        <v>68</v>
      </c>
      <c r="FJ10" s="13" t="s">
        <v>68</v>
      </c>
      <c r="FK10" s="13" t="s">
        <v>68</v>
      </c>
      <c r="FL10" s="13" t="s">
        <v>68</v>
      </c>
      <c r="FM10" s="13" t="str">
        <f t="shared" si="22"/>
        <v>1 fois par mois</v>
      </c>
      <c r="FN10" s="14" t="s">
        <v>69</v>
      </c>
      <c r="FO10" s="14" t="s">
        <v>69</v>
      </c>
      <c r="FP10" s="14" t="s">
        <v>68</v>
      </c>
      <c r="FQ10" s="14" t="s">
        <v>69</v>
      </c>
      <c r="FR10" s="14" t="s">
        <v>68</v>
      </c>
      <c r="FS10" s="14" t="s">
        <v>68</v>
      </c>
      <c r="FT10" s="44" t="str">
        <f t="shared" si="23"/>
        <v>3 fois par semaine</v>
      </c>
      <c r="FU10" s="13" t="s">
        <v>69</v>
      </c>
      <c r="FV10" s="13" t="s">
        <v>68</v>
      </c>
      <c r="FW10" s="13" t="s">
        <v>68</v>
      </c>
      <c r="FX10" s="13" t="s">
        <v>68</v>
      </c>
      <c r="FY10" s="13" t="s">
        <v>68</v>
      </c>
      <c r="FZ10" s="13" t="s">
        <v>68</v>
      </c>
      <c r="GA10" s="44" t="str">
        <f t="shared" si="24"/>
        <v>1 fois par semaine</v>
      </c>
      <c r="GB10" s="14" t="s">
        <v>69</v>
      </c>
      <c r="GC10" s="14" t="s">
        <v>68</v>
      </c>
      <c r="GD10" s="14" t="s">
        <v>68</v>
      </c>
      <c r="GE10" s="14" t="s">
        <v>68</v>
      </c>
      <c r="GF10" s="14" t="s">
        <v>68</v>
      </c>
      <c r="GG10" s="14" t="s">
        <v>68</v>
      </c>
      <c r="GH10" s="14" t="str">
        <f t="shared" si="25"/>
        <v>1 fois par semaine</v>
      </c>
      <c r="GI10" s="13" t="s">
        <v>68</v>
      </c>
      <c r="GJ10" s="13" t="s">
        <v>68</v>
      </c>
      <c r="GK10" s="13" t="s">
        <v>68</v>
      </c>
      <c r="GL10" s="13" t="s">
        <v>68</v>
      </c>
      <c r="GM10" s="13" t="s">
        <v>68</v>
      </c>
      <c r="GN10" s="13" t="s">
        <v>68</v>
      </c>
      <c r="GO10" s="13" t="str">
        <f t="shared" si="26"/>
        <v>-</v>
      </c>
      <c r="GP10" s="14" t="s">
        <v>68</v>
      </c>
      <c r="GQ10" s="14" t="s">
        <v>68</v>
      </c>
      <c r="GR10" s="14" t="s">
        <v>68</v>
      </c>
      <c r="GS10" s="14" t="s">
        <v>68</v>
      </c>
      <c r="GT10" s="14" t="s">
        <v>68</v>
      </c>
      <c r="GU10" s="14" t="s">
        <v>68</v>
      </c>
      <c r="GV10" s="14" t="str">
        <f t="shared" si="27"/>
        <v>-</v>
      </c>
      <c r="GW10" s="13" t="s">
        <v>68</v>
      </c>
      <c r="GX10" s="13" t="s">
        <v>68</v>
      </c>
      <c r="GY10" s="13" t="s">
        <v>68</v>
      </c>
      <c r="GZ10" s="13" t="s">
        <v>68</v>
      </c>
      <c r="HA10" s="13" t="s">
        <v>68</v>
      </c>
      <c r="HB10" s="13" t="s">
        <v>68</v>
      </c>
      <c r="HC10" s="44" t="str">
        <f t="shared" ref="HC10" si="32">IF(COUNTIF(GW10:HB10,"X")&gt;0,COUNTIF(GW10:HB10,"X")&amp;" fois par semaine","-")</f>
        <v>-</v>
      </c>
      <c r="HD10" s="14" t="s">
        <v>68</v>
      </c>
      <c r="HE10" s="14" t="s">
        <v>68</v>
      </c>
      <c r="HF10" s="14" t="s">
        <v>68</v>
      </c>
      <c r="HG10" s="14" t="s">
        <v>68</v>
      </c>
      <c r="HH10" s="14" t="s">
        <v>68</v>
      </c>
      <c r="HI10" s="14" t="s">
        <v>68</v>
      </c>
      <c r="HJ10" s="44" t="str">
        <f t="shared" si="28"/>
        <v>-</v>
      </c>
      <c r="HK10" s="13" t="s">
        <v>68</v>
      </c>
      <c r="HL10" s="13" t="s">
        <v>68</v>
      </c>
      <c r="HM10" s="13" t="s">
        <v>68</v>
      </c>
      <c r="HN10" s="13" t="s">
        <v>68</v>
      </c>
      <c r="HO10" s="13" t="s">
        <v>68</v>
      </c>
      <c r="HP10" s="13" t="s">
        <v>68</v>
      </c>
      <c r="HQ10" s="44" t="str">
        <f t="shared" si="29"/>
        <v>-</v>
      </c>
      <c r="HR10" s="14" t="s">
        <v>68</v>
      </c>
      <c r="HS10" s="14" t="s">
        <v>68</v>
      </c>
      <c r="HT10" s="14" t="s">
        <v>68</v>
      </c>
      <c r="HU10" s="14" t="s">
        <v>68</v>
      </c>
      <c r="HV10" s="14" t="s">
        <v>68</v>
      </c>
      <c r="HW10" s="14" t="s">
        <v>68</v>
      </c>
      <c r="HX10" s="14" t="str">
        <f t="shared" si="31"/>
        <v>-</v>
      </c>
    </row>
    <row r="11" spans="1:232" ht="27.95" customHeight="1" x14ac:dyDescent="0.2">
      <c r="A11" s="8">
        <v>6002</v>
      </c>
      <c r="B11" s="9" t="s">
        <v>66</v>
      </c>
      <c r="C11" s="50" t="s">
        <v>1906</v>
      </c>
      <c r="D11" s="11" t="s">
        <v>96</v>
      </c>
      <c r="E11" s="11" t="s">
        <v>86</v>
      </c>
      <c r="F11" s="11">
        <v>75010</v>
      </c>
      <c r="G11" s="11" t="s">
        <v>29</v>
      </c>
      <c r="H11" s="12">
        <v>13</v>
      </c>
      <c r="I11" s="13" t="s">
        <v>68</v>
      </c>
      <c r="J11" s="13" t="s">
        <v>68</v>
      </c>
      <c r="K11" s="13" t="s">
        <v>68</v>
      </c>
      <c r="L11" s="13" t="s">
        <v>68</v>
      </c>
      <c r="M11" s="13" t="s">
        <v>68</v>
      </c>
      <c r="N11" s="13" t="s">
        <v>68</v>
      </c>
      <c r="O11" s="13" t="str">
        <f t="shared" ref="O11:O32" si="33">IF(COUNTIF(I11:N11,"X")&gt;0,COUNTIF(I11:N11,"X")&amp;" fois par semaine","-")</f>
        <v>-</v>
      </c>
      <c r="P11" s="14" t="s">
        <v>68</v>
      </c>
      <c r="Q11" s="14" t="s">
        <v>68</v>
      </c>
      <c r="R11" s="14" t="s">
        <v>68</v>
      </c>
      <c r="S11" s="14" t="s">
        <v>68</v>
      </c>
      <c r="T11" s="14" t="s">
        <v>68</v>
      </c>
      <c r="U11" s="14" t="s">
        <v>68</v>
      </c>
      <c r="V11" s="44" t="str">
        <f t="shared" ref="V11:V32" si="34">IF(COUNTIF(P11:U11,"X")&gt;0,COUNTIF(P11:U11,"X")&amp;" fois par semaine","-")</f>
        <v>-</v>
      </c>
      <c r="W11" s="13" t="s">
        <v>68</v>
      </c>
      <c r="X11" s="13" t="s">
        <v>68</v>
      </c>
      <c r="Y11" s="13" t="s">
        <v>68</v>
      </c>
      <c r="Z11" s="13" t="s">
        <v>68</v>
      </c>
      <c r="AA11" s="13" t="s">
        <v>68</v>
      </c>
      <c r="AB11" s="13" t="s">
        <v>68</v>
      </c>
      <c r="AC11" s="13" t="str">
        <f t="shared" ref="AC11:AC32" si="35">IF(COUNTIF(W11:AB11,"X")&gt;0,COUNTIF(W11:AB11,"X")&amp;" fois par semaine","-")</f>
        <v>-</v>
      </c>
      <c r="AD11" s="14" t="s">
        <v>68</v>
      </c>
      <c r="AE11" s="14" t="s">
        <v>68</v>
      </c>
      <c r="AF11" s="14" t="s">
        <v>68</v>
      </c>
      <c r="AG11" s="14" t="s">
        <v>68</v>
      </c>
      <c r="AH11" s="14" t="s">
        <v>68</v>
      </c>
      <c r="AI11" s="14" t="s">
        <v>68</v>
      </c>
      <c r="AJ11" s="44" t="str">
        <f t="shared" ref="AJ11:AJ32" si="36">IF(COUNTIF(AD11:AI11,"X")&gt;0,COUNTIF(AD11:AI11,"X")&amp;" fois par semaine","-")</f>
        <v>-</v>
      </c>
      <c r="AK11" s="13" t="s">
        <v>68</v>
      </c>
      <c r="AL11" s="13" t="s">
        <v>68</v>
      </c>
      <c r="AM11" s="13" t="s">
        <v>68</v>
      </c>
      <c r="AN11" s="13" t="s">
        <v>68</v>
      </c>
      <c r="AO11" s="13" t="s">
        <v>68</v>
      </c>
      <c r="AP11" s="13" t="s">
        <v>68</v>
      </c>
      <c r="AQ11" s="13" t="str">
        <f t="shared" ref="AQ11:AQ32" si="37">IF(COUNTIF(AK11:AP11,"X")&gt;0,COUNTIF(AK11:AP11,"X")&amp;" fois par semaine","-")</f>
        <v>-</v>
      </c>
      <c r="AR11" s="14" t="s">
        <v>68</v>
      </c>
      <c r="AS11" s="14" t="s">
        <v>68</v>
      </c>
      <c r="AT11" s="14" t="s">
        <v>68</v>
      </c>
      <c r="AU11" s="14" t="s">
        <v>68</v>
      </c>
      <c r="AV11" s="14" t="s">
        <v>68</v>
      </c>
      <c r="AW11" s="14" t="s">
        <v>68</v>
      </c>
      <c r="AX11" s="14" t="str">
        <f t="shared" ref="AX11:AX32" si="38">IF(COUNTIF(AR11:AW11,"X")&gt;0,COUNTIF(AR11:AW11,"X")&amp;" fois par semaine","-")</f>
        <v>-</v>
      </c>
      <c r="AY11" s="13" t="s">
        <v>68</v>
      </c>
      <c r="AZ11" s="13" t="s">
        <v>68</v>
      </c>
      <c r="BA11" s="13" t="s">
        <v>68</v>
      </c>
      <c r="BB11" s="13" t="s">
        <v>68</v>
      </c>
      <c r="BC11" s="13" t="s">
        <v>68</v>
      </c>
      <c r="BD11" s="13" t="s">
        <v>68</v>
      </c>
      <c r="BE11" s="13" t="str">
        <f t="shared" ref="BE11:BE32" si="39">IF(COUNTIF(AY11:BD11,"X")&gt;0,COUNTIF(AY11:BD11,"X")&amp;" fois par semaine","-")</f>
        <v>-</v>
      </c>
      <c r="BF11" s="14" t="s">
        <v>68</v>
      </c>
      <c r="BG11" s="14" t="s">
        <v>68</v>
      </c>
      <c r="BH11" s="14" t="s">
        <v>68</v>
      </c>
      <c r="BI11" s="14" t="s">
        <v>68</v>
      </c>
      <c r="BJ11" s="14" t="s">
        <v>68</v>
      </c>
      <c r="BK11" s="14" t="s">
        <v>68</v>
      </c>
      <c r="BL11" s="14" t="str">
        <f t="shared" ref="BL11:BL32" si="40">IF(COUNTIF(BF11:BK11,"X")&gt;0,COUNTIF(BF11:BK11,"X")&amp;" fois par semaine","-")</f>
        <v>-</v>
      </c>
      <c r="BM11" s="13" t="s">
        <v>68</v>
      </c>
      <c r="BN11" s="13" t="s">
        <v>68</v>
      </c>
      <c r="BO11" s="13" t="s">
        <v>68</v>
      </c>
      <c r="BP11" s="13" t="s">
        <v>68</v>
      </c>
      <c r="BQ11" s="13" t="s">
        <v>68</v>
      </c>
      <c r="BR11" s="13" t="s">
        <v>68</v>
      </c>
      <c r="BS11" s="13" t="str">
        <f t="shared" ref="BS11:BS32" si="41">IF(COUNTIF(BM11:BR11,"X")&gt;0,COUNTIF(BM11:BR11,"X")&amp;" fois par semaine","-")</f>
        <v>-</v>
      </c>
      <c r="BT11" s="14" t="s">
        <v>68</v>
      </c>
      <c r="BU11" s="14" t="s">
        <v>68</v>
      </c>
      <c r="BV11" s="14" t="s">
        <v>68</v>
      </c>
      <c r="BW11" s="14" t="s">
        <v>68</v>
      </c>
      <c r="BX11" s="14" t="s">
        <v>68</v>
      </c>
      <c r="BY11" s="14" t="s">
        <v>68</v>
      </c>
      <c r="BZ11" s="14" t="str">
        <f t="shared" ref="BZ11:BZ32" si="42">IF(COUNTIF(BT11:BY11,"X")&gt;0,COUNTIF(BT11:BY11,"X")&amp;" fois par semaine","-")</f>
        <v>-</v>
      </c>
      <c r="CA11" s="13" t="s">
        <v>68</v>
      </c>
      <c r="CB11" s="13" t="s">
        <v>68</v>
      </c>
      <c r="CC11" s="13" t="s">
        <v>68</v>
      </c>
      <c r="CD11" s="13" t="s">
        <v>68</v>
      </c>
      <c r="CE11" s="13" t="s">
        <v>68</v>
      </c>
      <c r="CF11" s="13" t="s">
        <v>68</v>
      </c>
      <c r="CG11" s="44" t="str">
        <f t="shared" ref="CG11:CG20" si="43">IF(COUNTIF(CA11:CF11,"X")&gt;0,COUNTIF(CA11:CF11,"X")&amp;" fois par mois","-")</f>
        <v>-</v>
      </c>
      <c r="CH11" s="14" t="s">
        <v>68</v>
      </c>
      <c r="CI11" s="14" t="s">
        <v>68</v>
      </c>
      <c r="CJ11" s="14" t="s">
        <v>68</v>
      </c>
      <c r="CK11" s="14" t="s">
        <v>68</v>
      </c>
      <c r="CL11" s="14" t="s">
        <v>68</v>
      </c>
      <c r="CM11" s="14" t="s">
        <v>68</v>
      </c>
      <c r="CN11" s="44" t="str">
        <f t="shared" ref="CN11:CN32" si="44">IF(COUNTIF(CH11:CM11,"X")&gt;0,COUNTIF(CH11:CM11,"X")&amp;" fois par semaine","-")</f>
        <v>-</v>
      </c>
      <c r="CO11" s="13" t="s">
        <v>68</v>
      </c>
      <c r="CP11" s="13" t="s">
        <v>68</v>
      </c>
      <c r="CQ11" s="13" t="s">
        <v>68</v>
      </c>
      <c r="CR11" s="13" t="s">
        <v>68</v>
      </c>
      <c r="CS11" s="13" t="s">
        <v>68</v>
      </c>
      <c r="CT11" s="13" t="s">
        <v>68</v>
      </c>
      <c r="CU11" s="13" t="str">
        <f t="shared" ref="CU11:CU32" si="45">IF(COUNTIF(CO11:CT11,"X")&gt;0,COUNTIF(CO11:CT11,"X")&amp;" fois par semaine","-")</f>
        <v>-</v>
      </c>
      <c r="CV11" s="14" t="s">
        <v>68</v>
      </c>
      <c r="CW11" s="14" t="s">
        <v>68</v>
      </c>
      <c r="CX11" s="14" t="s">
        <v>68</v>
      </c>
      <c r="CY11" s="14" t="s">
        <v>68</v>
      </c>
      <c r="CZ11" s="14" t="s">
        <v>68</v>
      </c>
      <c r="DA11" s="14" t="s">
        <v>68</v>
      </c>
      <c r="DB11" s="14" t="str">
        <f t="shared" ref="DB11:DB32" si="46">IF(COUNTIF(CV11:DA11,"X")&gt;0,COUNTIF(CV11:DA11,"X")&amp;" fois par semaine","-")</f>
        <v>-</v>
      </c>
      <c r="DC11" s="13" t="s">
        <v>68</v>
      </c>
      <c r="DD11" s="13" t="s">
        <v>68</v>
      </c>
      <c r="DE11" s="13" t="s">
        <v>68</v>
      </c>
      <c r="DF11" s="13" t="s">
        <v>68</v>
      </c>
      <c r="DG11" s="13" t="s">
        <v>68</v>
      </c>
      <c r="DH11" s="13" t="s">
        <v>68</v>
      </c>
      <c r="DI11" s="13" t="str">
        <f t="shared" ref="DI11:DI32" si="47">IF(COUNTIF(DC11:DH11,"X")&gt;0,COUNTIF(DC11:DH11,"X")&amp;" fois par semaine","-")</f>
        <v>-</v>
      </c>
      <c r="DJ11" s="14" t="s">
        <v>68</v>
      </c>
      <c r="DK11" s="14" t="s">
        <v>68</v>
      </c>
      <c r="DL11" s="14" t="s">
        <v>68</v>
      </c>
      <c r="DM11" s="14" t="s">
        <v>68</v>
      </c>
      <c r="DN11" s="14" t="s">
        <v>68</v>
      </c>
      <c r="DO11" s="14" t="s">
        <v>68</v>
      </c>
      <c r="DP11" s="44" t="str">
        <f t="shared" ref="DP11:DP32" si="48">IF(COUNTIF(DJ11:DO11,"X")&gt;0,COUNTIF(DJ11:DO11,"X")&amp;" fois par semaine","-")</f>
        <v>-</v>
      </c>
      <c r="DQ11" s="13" t="s">
        <v>68</v>
      </c>
      <c r="DR11" s="13" t="s">
        <v>68</v>
      </c>
      <c r="DS11" s="13" t="s">
        <v>68</v>
      </c>
      <c r="DT11" s="13" t="s">
        <v>68</v>
      </c>
      <c r="DU11" s="13" t="s">
        <v>68</v>
      </c>
      <c r="DV11" s="13" t="s">
        <v>68</v>
      </c>
      <c r="DW11" s="13" t="str">
        <f t="shared" ref="DW11:DW32" si="49">IF(COUNTIF(DQ11:DV11,"X")&gt;0,COUNTIF(DQ11:DV11,"X")&amp;" fois par semaine","-")</f>
        <v>-</v>
      </c>
      <c r="DX11" s="14" t="s">
        <v>68</v>
      </c>
      <c r="DY11" s="14" t="s">
        <v>68</v>
      </c>
      <c r="DZ11" s="14" t="s">
        <v>68</v>
      </c>
      <c r="EA11" s="14" t="s">
        <v>68</v>
      </c>
      <c r="EB11" s="14" t="s">
        <v>68</v>
      </c>
      <c r="EC11" s="14" t="s">
        <v>68</v>
      </c>
      <c r="ED11" s="14" t="str">
        <f t="shared" ref="ED11:ED32" si="50">IF(COUNTIF(DX11:EC11,"X")&gt;0,COUNTIF(DX11:EC11,"X")&amp;" fois par semaine","-")</f>
        <v>-</v>
      </c>
      <c r="EE11" s="13" t="s">
        <v>68</v>
      </c>
      <c r="EF11" s="13" t="s">
        <v>68</v>
      </c>
      <c r="EG11" s="13" t="s">
        <v>68</v>
      </c>
      <c r="EH11" s="13" t="s">
        <v>68</v>
      </c>
      <c r="EI11" s="13" t="s">
        <v>68</v>
      </c>
      <c r="EJ11" s="13" t="s">
        <v>68</v>
      </c>
      <c r="EK11" s="13" t="str">
        <f t="shared" ref="EK11:EK32" si="51">IF(COUNTIF(EE11:EJ11,"X")&gt;0,COUNTIF(EE11:EJ11,"X")&amp;" fois par semaine","-")</f>
        <v>-</v>
      </c>
      <c r="EL11" s="14" t="s">
        <v>68</v>
      </c>
      <c r="EM11" s="14" t="s">
        <v>68</v>
      </c>
      <c r="EN11" s="14" t="s">
        <v>68</v>
      </c>
      <c r="EO11" s="14" t="s">
        <v>68</v>
      </c>
      <c r="EP11" s="14" t="s">
        <v>68</v>
      </c>
      <c r="EQ11" s="14" t="s">
        <v>68</v>
      </c>
      <c r="ER11" s="44" t="str">
        <f t="shared" ref="ER11:ER54" si="52">IF(COUNTIF(EL11:EQ11,"X")&gt;0,COUNTIF(EL11:EQ11,"X")&amp;" fois par mois","-")</f>
        <v>-</v>
      </c>
      <c r="ES11" s="13" t="s">
        <v>68</v>
      </c>
      <c r="ET11" s="13" t="s">
        <v>68</v>
      </c>
      <c r="EU11" s="13" t="s">
        <v>68</v>
      </c>
      <c r="EV11" s="13" t="s">
        <v>68</v>
      </c>
      <c r="EW11" s="13" t="s">
        <v>68</v>
      </c>
      <c r="EX11" s="13" t="s">
        <v>68</v>
      </c>
      <c r="EY11" s="44" t="str">
        <f t="shared" ref="EY11:EY20" si="53">IF(COUNTIF(ES11:EX11,"X")&gt;0,COUNTIF(ES11:EX11,"X")&amp;" fois par mois","-")</f>
        <v>-</v>
      </c>
      <c r="EZ11" s="14" t="s">
        <v>68</v>
      </c>
      <c r="FA11" s="14" t="s">
        <v>68</v>
      </c>
      <c r="FB11" s="14" t="s">
        <v>68</v>
      </c>
      <c r="FC11" s="14" t="s">
        <v>68</v>
      </c>
      <c r="FD11" s="14" t="s">
        <v>68</v>
      </c>
      <c r="FE11" s="14" t="s">
        <v>68</v>
      </c>
      <c r="FF11" s="44" t="str">
        <f t="shared" ref="FF11:FF63" si="54">IF(COUNTIF(EZ11:FE11,"X")&gt;0,COUNTIF(EZ11:FE11,"X")&amp;" fois par semaine","-")</f>
        <v>-</v>
      </c>
      <c r="FG11" s="13" t="s">
        <v>68</v>
      </c>
      <c r="FH11" s="13" t="s">
        <v>68</v>
      </c>
      <c r="FI11" s="13" t="s">
        <v>68</v>
      </c>
      <c r="FJ11" s="13" t="s">
        <v>68</v>
      </c>
      <c r="FK11" s="13" t="s">
        <v>68</v>
      </c>
      <c r="FL11" s="13" t="s">
        <v>68</v>
      </c>
      <c r="FM11" s="13" t="str">
        <f t="shared" ref="FM11:FM55" si="55">IF(COUNTIF(FG11:FL11,"X")&gt;0,COUNTIF(FG11:FL11,"X")&amp;" fois par mois","-")</f>
        <v>-</v>
      </c>
      <c r="FN11" s="14" t="s">
        <v>68</v>
      </c>
      <c r="FO11" s="14" t="s">
        <v>68</v>
      </c>
      <c r="FP11" s="14" t="s">
        <v>68</v>
      </c>
      <c r="FQ11" s="14" t="s">
        <v>68</v>
      </c>
      <c r="FR11" s="14" t="s">
        <v>68</v>
      </c>
      <c r="FS11" s="14" t="s">
        <v>69</v>
      </c>
      <c r="FT11" s="44" t="str">
        <f t="shared" ref="FT11:FT45" si="56">IF(COUNTIF(FN11:FS11,"X")&gt;0,COUNTIF(FN11:FS11,"X")&amp;" fois par semaine","-")</f>
        <v>1 fois par semaine</v>
      </c>
      <c r="FU11" s="13" t="s">
        <v>68</v>
      </c>
      <c r="FV11" s="13" t="s">
        <v>68</v>
      </c>
      <c r="FW11" s="13" t="s">
        <v>68</v>
      </c>
      <c r="FX11" s="13" t="s">
        <v>68</v>
      </c>
      <c r="FY11" s="13" t="s">
        <v>68</v>
      </c>
      <c r="FZ11" s="13" t="s">
        <v>68</v>
      </c>
      <c r="GA11" s="44" t="str">
        <f t="shared" ref="GA11:GA41" si="57">IF(COUNTIF(FU11:FZ11,"X")&gt;0,COUNTIF(FU11:FZ11,"X")&amp;" fois par semaine","-")</f>
        <v>-</v>
      </c>
      <c r="GB11" s="14" t="s">
        <v>68</v>
      </c>
      <c r="GC11" s="14" t="s">
        <v>68</v>
      </c>
      <c r="GD11" s="14" t="s">
        <v>68</v>
      </c>
      <c r="GE11" s="14" t="s">
        <v>68</v>
      </c>
      <c r="GF11" s="14" t="s">
        <v>68</v>
      </c>
      <c r="GG11" s="14" t="s">
        <v>68</v>
      </c>
      <c r="GH11" s="14" t="str">
        <f t="shared" ref="GH11:GH41" si="58">IF(COUNTIF(GB11:GG11,"X")&gt;0,COUNTIF(GB11:GG11,"X")&amp;" fois par semaine","-")</f>
        <v>-</v>
      </c>
      <c r="GI11" s="13" t="s">
        <v>68</v>
      </c>
      <c r="GJ11" s="13" t="s">
        <v>68</v>
      </c>
      <c r="GK11" s="13" t="s">
        <v>68</v>
      </c>
      <c r="GL11" s="13" t="s">
        <v>68</v>
      </c>
      <c r="GM11" s="13" t="s">
        <v>68</v>
      </c>
      <c r="GN11" s="13" t="s">
        <v>68</v>
      </c>
      <c r="GO11" s="13" t="str">
        <f t="shared" ref="GO11:GO53" si="59">IF(COUNTIF(GI11:GN11,"X")&gt;0,COUNTIF(GI11:GN11,"X")&amp;" fois par semaine","-")</f>
        <v>-</v>
      </c>
      <c r="GP11" s="14" t="s">
        <v>68</v>
      </c>
      <c r="GQ11" s="14" t="s">
        <v>68</v>
      </c>
      <c r="GR11" s="14" t="s">
        <v>68</v>
      </c>
      <c r="GS11" s="14" t="s">
        <v>68</v>
      </c>
      <c r="GT11" s="14" t="s">
        <v>68</v>
      </c>
      <c r="GU11" s="14" t="s">
        <v>68</v>
      </c>
      <c r="GV11" s="14" t="str">
        <f t="shared" ref="GV11:GV32" si="60">IF(COUNTIF(GP11:GU11,"X")&gt;0,COUNTIF(GP11:GU11,"X")&amp;" fois par semaine","-")</f>
        <v>-</v>
      </c>
      <c r="GW11" s="13" t="s">
        <v>68</v>
      </c>
      <c r="GX11" s="13" t="s">
        <v>68</v>
      </c>
      <c r="GY11" s="13" t="s">
        <v>68</v>
      </c>
      <c r="GZ11" s="13" t="s">
        <v>68</v>
      </c>
      <c r="HA11" s="13" t="s">
        <v>68</v>
      </c>
      <c r="HB11" s="13" t="s">
        <v>68</v>
      </c>
      <c r="HC11" s="44" t="str">
        <f t="shared" ref="HC11:HC32" si="61">IF(COUNTIF(GW11:HB11,"X")&gt;0,COUNTIF(GW11:HB11,"X")&amp;" fois par semaine","-")</f>
        <v>-</v>
      </c>
      <c r="HD11" s="14" t="s">
        <v>68</v>
      </c>
      <c r="HE11" s="14" t="s">
        <v>68</v>
      </c>
      <c r="HF11" s="14" t="s">
        <v>68</v>
      </c>
      <c r="HG11" s="14" t="s">
        <v>68</v>
      </c>
      <c r="HH11" s="14" t="s">
        <v>68</v>
      </c>
      <c r="HI11" s="14" t="s">
        <v>68</v>
      </c>
      <c r="HJ11" s="44" t="str">
        <f t="shared" ref="HJ11:HJ32" si="62">IF(COUNTIF(HD11:HI11,"X")&gt;0,COUNTIF(HD11:HI11,"X")&amp;" fois par semestre","-")</f>
        <v>-</v>
      </c>
      <c r="HK11" s="13" t="s">
        <v>68</v>
      </c>
      <c r="HL11" s="13" t="s">
        <v>68</v>
      </c>
      <c r="HM11" s="13" t="s">
        <v>68</v>
      </c>
      <c r="HN11" s="13" t="s">
        <v>68</v>
      </c>
      <c r="HO11" s="13" t="s">
        <v>68</v>
      </c>
      <c r="HP11" s="13" t="s">
        <v>68</v>
      </c>
      <c r="HQ11" s="44" t="str">
        <f t="shared" ref="HQ11:HQ32" si="63">IF(COUNTIF(HK11:HP11,"X")&gt;0,COUNTIF(HK11:HP11,"X")&amp;" fois par semaine","-")</f>
        <v>-</v>
      </c>
      <c r="HR11" s="14" t="s">
        <v>68</v>
      </c>
      <c r="HS11" s="14" t="s">
        <v>68</v>
      </c>
      <c r="HT11" s="14" t="s">
        <v>68</v>
      </c>
      <c r="HU11" s="14" t="s">
        <v>68</v>
      </c>
      <c r="HV11" s="14" t="s">
        <v>68</v>
      </c>
      <c r="HW11" s="14" t="s">
        <v>68</v>
      </c>
      <c r="HX11" s="14" t="str">
        <f t="shared" ref="HX11:HX55" si="64">IF(COUNTIF(HR11:HW11,"X")&gt;0,COUNTIF(HR11:HW11,"X")&amp;" fois par semaine","-")</f>
        <v>-</v>
      </c>
    </row>
    <row r="12" spans="1:232" ht="27.95" customHeight="1" x14ac:dyDescent="0.2">
      <c r="A12" s="8">
        <v>6004</v>
      </c>
      <c r="B12" s="9" t="s">
        <v>66</v>
      </c>
      <c r="C12" s="50" t="s">
        <v>1906</v>
      </c>
      <c r="D12" s="11" t="s">
        <v>96</v>
      </c>
      <c r="E12" s="11" t="s">
        <v>87</v>
      </c>
      <c r="F12" s="11">
        <v>75010</v>
      </c>
      <c r="G12" s="11" t="s">
        <v>29</v>
      </c>
      <c r="H12" s="12">
        <v>19</v>
      </c>
      <c r="I12" s="13" t="s">
        <v>69</v>
      </c>
      <c r="J12" s="13" t="s">
        <v>69</v>
      </c>
      <c r="K12" s="13" t="s">
        <v>69</v>
      </c>
      <c r="L12" s="13" t="s">
        <v>69</v>
      </c>
      <c r="M12" s="13" t="s">
        <v>69</v>
      </c>
      <c r="N12" s="13" t="s">
        <v>68</v>
      </c>
      <c r="O12" s="13" t="str">
        <f t="shared" si="33"/>
        <v>5 fois par semaine</v>
      </c>
      <c r="P12" s="14" t="s">
        <v>69</v>
      </c>
      <c r="Q12" s="14" t="s">
        <v>69</v>
      </c>
      <c r="R12" s="14" t="s">
        <v>69</v>
      </c>
      <c r="S12" s="14" t="s">
        <v>69</v>
      </c>
      <c r="T12" s="14" t="s">
        <v>69</v>
      </c>
      <c r="U12" s="14" t="s">
        <v>68</v>
      </c>
      <c r="V12" s="44" t="str">
        <f t="shared" si="34"/>
        <v>5 fois par semaine</v>
      </c>
      <c r="W12" s="13" t="s">
        <v>69</v>
      </c>
      <c r="X12" s="13" t="s">
        <v>69</v>
      </c>
      <c r="Y12" s="13" t="s">
        <v>69</v>
      </c>
      <c r="Z12" s="13" t="s">
        <v>69</v>
      </c>
      <c r="AA12" s="13" t="s">
        <v>69</v>
      </c>
      <c r="AB12" s="13" t="s">
        <v>68</v>
      </c>
      <c r="AC12" s="13" t="str">
        <f t="shared" si="35"/>
        <v>5 fois par semaine</v>
      </c>
      <c r="AD12" s="14" t="s">
        <v>69</v>
      </c>
      <c r="AE12" s="14" t="s">
        <v>69</v>
      </c>
      <c r="AF12" s="14" t="s">
        <v>69</v>
      </c>
      <c r="AG12" s="14" t="s">
        <v>69</v>
      </c>
      <c r="AH12" s="14" t="s">
        <v>69</v>
      </c>
      <c r="AI12" s="14" t="s">
        <v>68</v>
      </c>
      <c r="AJ12" s="44" t="str">
        <f t="shared" si="36"/>
        <v>5 fois par semaine</v>
      </c>
      <c r="AK12" s="13" t="s">
        <v>69</v>
      </c>
      <c r="AL12" s="13" t="s">
        <v>69</v>
      </c>
      <c r="AM12" s="13" t="s">
        <v>69</v>
      </c>
      <c r="AN12" s="13" t="s">
        <v>69</v>
      </c>
      <c r="AO12" s="13" t="s">
        <v>69</v>
      </c>
      <c r="AP12" s="13" t="s">
        <v>68</v>
      </c>
      <c r="AQ12" s="13" t="str">
        <f t="shared" si="37"/>
        <v>5 fois par semaine</v>
      </c>
      <c r="AR12" s="14" t="s">
        <v>69</v>
      </c>
      <c r="AS12" s="14" t="s">
        <v>69</v>
      </c>
      <c r="AT12" s="14" t="s">
        <v>69</v>
      </c>
      <c r="AU12" s="14" t="s">
        <v>69</v>
      </c>
      <c r="AV12" s="14" t="s">
        <v>69</v>
      </c>
      <c r="AW12" s="14" t="s">
        <v>68</v>
      </c>
      <c r="AX12" s="14" t="str">
        <f t="shared" si="38"/>
        <v>5 fois par semaine</v>
      </c>
      <c r="AY12" s="13" t="s">
        <v>69</v>
      </c>
      <c r="AZ12" s="13" t="s">
        <v>69</v>
      </c>
      <c r="BA12" s="13" t="s">
        <v>69</v>
      </c>
      <c r="BB12" s="13" t="s">
        <v>69</v>
      </c>
      <c r="BC12" s="13" t="s">
        <v>69</v>
      </c>
      <c r="BD12" s="13" t="s">
        <v>68</v>
      </c>
      <c r="BE12" s="13" t="str">
        <f t="shared" si="39"/>
        <v>5 fois par semaine</v>
      </c>
      <c r="BF12" s="14" t="s">
        <v>69</v>
      </c>
      <c r="BG12" s="14" t="s">
        <v>69</v>
      </c>
      <c r="BH12" s="14" t="s">
        <v>69</v>
      </c>
      <c r="BI12" s="14" t="s">
        <v>69</v>
      </c>
      <c r="BJ12" s="14" t="s">
        <v>69</v>
      </c>
      <c r="BK12" s="14" t="s">
        <v>68</v>
      </c>
      <c r="BL12" s="14" t="str">
        <f t="shared" si="40"/>
        <v>5 fois par semaine</v>
      </c>
      <c r="BM12" s="13" t="s">
        <v>69</v>
      </c>
      <c r="BN12" s="13" t="s">
        <v>69</v>
      </c>
      <c r="BO12" s="13" t="s">
        <v>69</v>
      </c>
      <c r="BP12" s="13" t="s">
        <v>69</v>
      </c>
      <c r="BQ12" s="13" t="s">
        <v>69</v>
      </c>
      <c r="BR12" s="13" t="s">
        <v>68</v>
      </c>
      <c r="BS12" s="13" t="str">
        <f t="shared" si="41"/>
        <v>5 fois par semaine</v>
      </c>
      <c r="BT12" s="14" t="s">
        <v>68</v>
      </c>
      <c r="BU12" s="14" t="s">
        <v>68</v>
      </c>
      <c r="BV12" s="14" t="s">
        <v>68</v>
      </c>
      <c r="BW12" s="14" t="s">
        <v>68</v>
      </c>
      <c r="BX12" s="14" t="s">
        <v>68</v>
      </c>
      <c r="BY12" s="14" t="s">
        <v>68</v>
      </c>
      <c r="BZ12" s="14" t="str">
        <f t="shared" si="42"/>
        <v>-</v>
      </c>
      <c r="CA12" s="13" t="s">
        <v>69</v>
      </c>
      <c r="CB12" s="13" t="s">
        <v>68</v>
      </c>
      <c r="CC12" s="13" t="s">
        <v>68</v>
      </c>
      <c r="CD12" s="13" t="s">
        <v>68</v>
      </c>
      <c r="CE12" s="13" t="s">
        <v>68</v>
      </c>
      <c r="CF12" s="13" t="s">
        <v>68</v>
      </c>
      <c r="CG12" s="44" t="str">
        <f t="shared" si="43"/>
        <v>1 fois par mois</v>
      </c>
      <c r="CH12" s="14" t="s">
        <v>69</v>
      </c>
      <c r="CI12" s="14" t="s">
        <v>68</v>
      </c>
      <c r="CJ12" s="14" t="s">
        <v>68</v>
      </c>
      <c r="CK12" s="14" t="s">
        <v>68</v>
      </c>
      <c r="CL12" s="14" t="s">
        <v>68</v>
      </c>
      <c r="CM12" s="14" t="s">
        <v>68</v>
      </c>
      <c r="CN12" s="44" t="str">
        <f t="shared" si="44"/>
        <v>1 fois par semaine</v>
      </c>
      <c r="CO12" s="13" t="s">
        <v>69</v>
      </c>
      <c r="CP12" s="13" t="s">
        <v>68</v>
      </c>
      <c r="CQ12" s="13" t="s">
        <v>68</v>
      </c>
      <c r="CR12" s="13" t="s">
        <v>68</v>
      </c>
      <c r="CS12" s="13" t="s">
        <v>68</v>
      </c>
      <c r="CT12" s="13" t="s">
        <v>68</v>
      </c>
      <c r="CU12" s="13" t="str">
        <f t="shared" si="45"/>
        <v>1 fois par semaine</v>
      </c>
      <c r="CV12" s="14" t="s">
        <v>69</v>
      </c>
      <c r="CW12" s="14" t="s">
        <v>68</v>
      </c>
      <c r="CX12" s="14" t="s">
        <v>68</v>
      </c>
      <c r="CY12" s="14" t="s">
        <v>68</v>
      </c>
      <c r="CZ12" s="14" t="s">
        <v>68</v>
      </c>
      <c r="DA12" s="14" t="s">
        <v>68</v>
      </c>
      <c r="DB12" s="14" t="str">
        <f t="shared" si="46"/>
        <v>1 fois par semaine</v>
      </c>
      <c r="DC12" s="13" t="s">
        <v>69</v>
      </c>
      <c r="DD12" s="13" t="s">
        <v>68</v>
      </c>
      <c r="DE12" s="13" t="s">
        <v>68</v>
      </c>
      <c r="DF12" s="13" t="s">
        <v>68</v>
      </c>
      <c r="DG12" s="13" t="s">
        <v>68</v>
      </c>
      <c r="DH12" s="13" t="s">
        <v>68</v>
      </c>
      <c r="DI12" s="13" t="str">
        <f t="shared" si="47"/>
        <v>1 fois par semaine</v>
      </c>
      <c r="DJ12" s="14" t="s">
        <v>68</v>
      </c>
      <c r="DK12" s="14" t="s">
        <v>68</v>
      </c>
      <c r="DL12" s="14" t="s">
        <v>68</v>
      </c>
      <c r="DM12" s="14" t="s">
        <v>68</v>
      </c>
      <c r="DN12" s="14" t="s">
        <v>68</v>
      </c>
      <c r="DO12" s="14" t="s">
        <v>68</v>
      </c>
      <c r="DP12" s="44" t="str">
        <f t="shared" si="48"/>
        <v>-</v>
      </c>
      <c r="DQ12" s="13" t="s">
        <v>68</v>
      </c>
      <c r="DR12" s="13" t="s">
        <v>68</v>
      </c>
      <c r="DS12" s="13" t="s">
        <v>68</v>
      </c>
      <c r="DT12" s="13" t="s">
        <v>68</v>
      </c>
      <c r="DU12" s="13" t="s">
        <v>68</v>
      </c>
      <c r="DV12" s="13" t="s">
        <v>68</v>
      </c>
      <c r="DW12" s="13" t="str">
        <f t="shared" si="49"/>
        <v>-</v>
      </c>
      <c r="DX12" s="14" t="s">
        <v>68</v>
      </c>
      <c r="DY12" s="14" t="s">
        <v>68</v>
      </c>
      <c r="DZ12" s="14" t="s">
        <v>68</v>
      </c>
      <c r="EA12" s="14" t="s">
        <v>68</v>
      </c>
      <c r="EB12" s="14" t="s">
        <v>68</v>
      </c>
      <c r="EC12" s="14" t="s">
        <v>68</v>
      </c>
      <c r="ED12" s="14" t="str">
        <f t="shared" si="50"/>
        <v>-</v>
      </c>
      <c r="EE12" s="13" t="s">
        <v>68</v>
      </c>
      <c r="EF12" s="13" t="s">
        <v>68</v>
      </c>
      <c r="EG12" s="13" t="s">
        <v>68</v>
      </c>
      <c r="EH12" s="13" t="s">
        <v>68</v>
      </c>
      <c r="EI12" s="13" t="s">
        <v>68</v>
      </c>
      <c r="EJ12" s="13" t="s">
        <v>68</v>
      </c>
      <c r="EK12" s="13" t="str">
        <f t="shared" si="51"/>
        <v>-</v>
      </c>
      <c r="EL12" s="14" t="s">
        <v>69</v>
      </c>
      <c r="EM12" s="14" t="s">
        <v>68</v>
      </c>
      <c r="EN12" s="14" t="s">
        <v>68</v>
      </c>
      <c r="EO12" s="14" t="s">
        <v>68</v>
      </c>
      <c r="EP12" s="14" t="s">
        <v>68</v>
      </c>
      <c r="EQ12" s="14" t="s">
        <v>68</v>
      </c>
      <c r="ER12" s="44" t="str">
        <f t="shared" si="52"/>
        <v>1 fois par mois</v>
      </c>
      <c r="ES12" s="13" t="s">
        <v>68</v>
      </c>
      <c r="ET12" s="13" t="s">
        <v>68</v>
      </c>
      <c r="EU12" s="13" t="s">
        <v>68</v>
      </c>
      <c r="EV12" s="13" t="s">
        <v>68</v>
      </c>
      <c r="EW12" s="13" t="s">
        <v>68</v>
      </c>
      <c r="EX12" s="13" t="s">
        <v>68</v>
      </c>
      <c r="EY12" s="44" t="str">
        <f t="shared" si="53"/>
        <v>-</v>
      </c>
      <c r="EZ12" s="14" t="s">
        <v>68</v>
      </c>
      <c r="FA12" s="14" t="s">
        <v>68</v>
      </c>
      <c r="FB12" s="14" t="s">
        <v>68</v>
      </c>
      <c r="FC12" s="14" t="s">
        <v>68</v>
      </c>
      <c r="FD12" s="14" t="s">
        <v>68</v>
      </c>
      <c r="FE12" s="14" t="s">
        <v>68</v>
      </c>
      <c r="FF12" s="44" t="str">
        <f t="shared" si="54"/>
        <v>-</v>
      </c>
      <c r="FG12" s="13" t="s">
        <v>68</v>
      </c>
      <c r="FH12" s="13" t="s">
        <v>68</v>
      </c>
      <c r="FI12" s="13" t="s">
        <v>68</v>
      </c>
      <c r="FJ12" s="13" t="s">
        <v>68</v>
      </c>
      <c r="FK12" s="13" t="s">
        <v>68</v>
      </c>
      <c r="FL12" s="13" t="s">
        <v>68</v>
      </c>
      <c r="FM12" s="13" t="str">
        <f t="shared" si="55"/>
        <v>-</v>
      </c>
      <c r="FN12" s="14" t="s">
        <v>68</v>
      </c>
      <c r="FO12" s="14" t="s">
        <v>68</v>
      </c>
      <c r="FP12" s="14" t="s">
        <v>68</v>
      </c>
      <c r="FQ12" s="14" t="s">
        <v>68</v>
      </c>
      <c r="FR12" s="14" t="s">
        <v>68</v>
      </c>
      <c r="FS12" s="14" t="s">
        <v>69</v>
      </c>
      <c r="FT12" s="44" t="str">
        <f t="shared" si="56"/>
        <v>1 fois par semaine</v>
      </c>
      <c r="FU12" s="13" t="s">
        <v>68</v>
      </c>
      <c r="FV12" s="13" t="s">
        <v>68</v>
      </c>
      <c r="FW12" s="13" t="s">
        <v>68</v>
      </c>
      <c r="FX12" s="13" t="s">
        <v>68</v>
      </c>
      <c r="FY12" s="13" t="s">
        <v>68</v>
      </c>
      <c r="FZ12" s="13" t="s">
        <v>68</v>
      </c>
      <c r="GA12" s="44" t="str">
        <f t="shared" si="57"/>
        <v>-</v>
      </c>
      <c r="GB12" s="14" t="s">
        <v>68</v>
      </c>
      <c r="GC12" s="14" t="s">
        <v>68</v>
      </c>
      <c r="GD12" s="14" t="s">
        <v>68</v>
      </c>
      <c r="GE12" s="14" t="s">
        <v>68</v>
      </c>
      <c r="GF12" s="14" t="s">
        <v>68</v>
      </c>
      <c r="GG12" s="14" t="s">
        <v>68</v>
      </c>
      <c r="GH12" s="14" t="str">
        <f t="shared" si="58"/>
        <v>-</v>
      </c>
      <c r="GI12" s="13" t="s">
        <v>68</v>
      </c>
      <c r="GJ12" s="13" t="s">
        <v>68</v>
      </c>
      <c r="GK12" s="13" t="s">
        <v>68</v>
      </c>
      <c r="GL12" s="13" t="s">
        <v>68</v>
      </c>
      <c r="GM12" s="13" t="s">
        <v>68</v>
      </c>
      <c r="GN12" s="13" t="s">
        <v>68</v>
      </c>
      <c r="GO12" s="13" t="str">
        <f t="shared" si="59"/>
        <v>-</v>
      </c>
      <c r="GP12" s="14" t="s">
        <v>68</v>
      </c>
      <c r="GQ12" s="14" t="s">
        <v>68</v>
      </c>
      <c r="GR12" s="14" t="s">
        <v>68</v>
      </c>
      <c r="GS12" s="14" t="s">
        <v>68</v>
      </c>
      <c r="GT12" s="14" t="s">
        <v>68</v>
      </c>
      <c r="GU12" s="14" t="s">
        <v>68</v>
      </c>
      <c r="GV12" s="14" t="str">
        <f t="shared" si="60"/>
        <v>-</v>
      </c>
      <c r="GW12" s="13" t="s">
        <v>68</v>
      </c>
      <c r="GX12" s="13" t="s">
        <v>68</v>
      </c>
      <c r="GY12" s="13" t="s">
        <v>68</v>
      </c>
      <c r="GZ12" s="13" t="s">
        <v>68</v>
      </c>
      <c r="HA12" s="13" t="s">
        <v>68</v>
      </c>
      <c r="HB12" s="13" t="s">
        <v>68</v>
      </c>
      <c r="HC12" s="44" t="str">
        <f t="shared" si="61"/>
        <v>-</v>
      </c>
      <c r="HD12" s="14" t="s">
        <v>68</v>
      </c>
      <c r="HE12" s="14" t="s">
        <v>68</v>
      </c>
      <c r="HF12" s="14" t="s">
        <v>68</v>
      </c>
      <c r="HG12" s="14" t="s">
        <v>68</v>
      </c>
      <c r="HH12" s="14" t="s">
        <v>68</v>
      </c>
      <c r="HI12" s="14" t="s">
        <v>68</v>
      </c>
      <c r="HJ12" s="44" t="str">
        <f t="shared" si="62"/>
        <v>-</v>
      </c>
      <c r="HK12" s="13" t="s">
        <v>68</v>
      </c>
      <c r="HL12" s="13" t="s">
        <v>68</v>
      </c>
      <c r="HM12" s="13" t="s">
        <v>68</v>
      </c>
      <c r="HN12" s="13" t="s">
        <v>68</v>
      </c>
      <c r="HO12" s="13" t="s">
        <v>68</v>
      </c>
      <c r="HP12" s="13" t="s">
        <v>68</v>
      </c>
      <c r="HQ12" s="44" t="str">
        <f t="shared" si="63"/>
        <v>-</v>
      </c>
      <c r="HR12" s="14" t="s">
        <v>68</v>
      </c>
      <c r="HS12" s="14" t="s">
        <v>68</v>
      </c>
      <c r="HT12" s="14" t="s">
        <v>68</v>
      </c>
      <c r="HU12" s="14" t="s">
        <v>68</v>
      </c>
      <c r="HV12" s="14" t="s">
        <v>68</v>
      </c>
      <c r="HW12" s="14" t="s">
        <v>68</v>
      </c>
      <c r="HX12" s="14" t="str">
        <f t="shared" si="64"/>
        <v>-</v>
      </c>
    </row>
    <row r="13" spans="1:232" ht="27.95" customHeight="1" x14ac:dyDescent="0.2">
      <c r="A13" s="16">
        <v>6005</v>
      </c>
      <c r="B13" s="9" t="s">
        <v>79</v>
      </c>
      <c r="C13" s="51" t="s">
        <v>1908</v>
      </c>
      <c r="D13" s="11" t="s">
        <v>96</v>
      </c>
      <c r="E13" s="18" t="s">
        <v>88</v>
      </c>
      <c r="F13" s="18">
        <v>75018</v>
      </c>
      <c r="G13" s="18" t="s">
        <v>29</v>
      </c>
      <c r="H13" s="12">
        <v>5</v>
      </c>
      <c r="I13" s="13" t="s">
        <v>69</v>
      </c>
      <c r="J13" s="13" t="s">
        <v>68</v>
      </c>
      <c r="K13" s="13" t="s">
        <v>68</v>
      </c>
      <c r="L13" s="13" t="s">
        <v>69</v>
      </c>
      <c r="M13" s="13" t="s">
        <v>68</v>
      </c>
      <c r="N13" s="13" t="s">
        <v>68</v>
      </c>
      <c r="O13" s="13" t="str">
        <f t="shared" si="33"/>
        <v>2 fois par semaine</v>
      </c>
      <c r="P13" s="14" t="s">
        <v>69</v>
      </c>
      <c r="Q13" s="14" t="s">
        <v>68</v>
      </c>
      <c r="R13" s="14" t="s">
        <v>68</v>
      </c>
      <c r="S13" s="14" t="s">
        <v>69</v>
      </c>
      <c r="T13" s="14" t="s">
        <v>68</v>
      </c>
      <c r="U13" s="14" t="s">
        <v>68</v>
      </c>
      <c r="V13" s="44" t="str">
        <f t="shared" si="34"/>
        <v>2 fois par semaine</v>
      </c>
      <c r="W13" s="13" t="s">
        <v>69</v>
      </c>
      <c r="X13" s="13" t="s">
        <v>68</v>
      </c>
      <c r="Y13" s="13" t="s">
        <v>68</v>
      </c>
      <c r="Z13" s="13" t="s">
        <v>69</v>
      </c>
      <c r="AA13" s="13" t="s">
        <v>68</v>
      </c>
      <c r="AB13" s="13" t="s">
        <v>68</v>
      </c>
      <c r="AC13" s="13" t="str">
        <f t="shared" si="35"/>
        <v>2 fois par semaine</v>
      </c>
      <c r="AD13" s="14" t="s">
        <v>69</v>
      </c>
      <c r="AE13" s="14" t="s">
        <v>68</v>
      </c>
      <c r="AF13" s="14" t="s">
        <v>68</v>
      </c>
      <c r="AG13" s="14" t="s">
        <v>69</v>
      </c>
      <c r="AH13" s="14" t="s">
        <v>68</v>
      </c>
      <c r="AI13" s="14" t="s">
        <v>68</v>
      </c>
      <c r="AJ13" s="44" t="str">
        <f t="shared" si="36"/>
        <v>2 fois par semaine</v>
      </c>
      <c r="AK13" s="13" t="s">
        <v>69</v>
      </c>
      <c r="AL13" s="13" t="s">
        <v>68</v>
      </c>
      <c r="AM13" s="13" t="s">
        <v>68</v>
      </c>
      <c r="AN13" s="13" t="s">
        <v>69</v>
      </c>
      <c r="AO13" s="13" t="s">
        <v>68</v>
      </c>
      <c r="AP13" s="13" t="s">
        <v>68</v>
      </c>
      <c r="AQ13" s="13" t="str">
        <f t="shared" si="37"/>
        <v>2 fois par semaine</v>
      </c>
      <c r="AR13" s="14" t="s">
        <v>69</v>
      </c>
      <c r="AS13" s="14" t="s">
        <v>68</v>
      </c>
      <c r="AT13" s="14" t="s">
        <v>68</v>
      </c>
      <c r="AU13" s="14" t="s">
        <v>69</v>
      </c>
      <c r="AV13" s="14" t="s">
        <v>68</v>
      </c>
      <c r="AW13" s="14" t="s">
        <v>68</v>
      </c>
      <c r="AX13" s="14" t="str">
        <f t="shared" si="38"/>
        <v>2 fois par semaine</v>
      </c>
      <c r="AY13" s="13" t="s">
        <v>69</v>
      </c>
      <c r="AZ13" s="13" t="s">
        <v>68</v>
      </c>
      <c r="BA13" s="13" t="s">
        <v>68</v>
      </c>
      <c r="BB13" s="13" t="s">
        <v>69</v>
      </c>
      <c r="BC13" s="13" t="s">
        <v>68</v>
      </c>
      <c r="BD13" s="13" t="s">
        <v>68</v>
      </c>
      <c r="BE13" s="13" t="str">
        <f t="shared" si="39"/>
        <v>2 fois par semaine</v>
      </c>
      <c r="BF13" s="14" t="s">
        <v>69</v>
      </c>
      <c r="BG13" s="14" t="s">
        <v>68</v>
      </c>
      <c r="BH13" s="14" t="s">
        <v>68</v>
      </c>
      <c r="BI13" s="14" t="s">
        <v>69</v>
      </c>
      <c r="BJ13" s="14" t="s">
        <v>68</v>
      </c>
      <c r="BK13" s="14" t="s">
        <v>68</v>
      </c>
      <c r="BL13" s="14" t="str">
        <f t="shared" si="40"/>
        <v>2 fois par semaine</v>
      </c>
      <c r="BM13" s="13" t="s">
        <v>69</v>
      </c>
      <c r="BN13" s="13" t="s">
        <v>68</v>
      </c>
      <c r="BO13" s="13" t="s">
        <v>68</v>
      </c>
      <c r="BP13" s="13" t="s">
        <v>69</v>
      </c>
      <c r="BQ13" s="13" t="s">
        <v>68</v>
      </c>
      <c r="BR13" s="13" t="s">
        <v>68</v>
      </c>
      <c r="BS13" s="13" t="str">
        <f t="shared" si="41"/>
        <v>2 fois par semaine</v>
      </c>
      <c r="BT13" s="14" t="s">
        <v>68</v>
      </c>
      <c r="BU13" s="14" t="s">
        <v>68</v>
      </c>
      <c r="BV13" s="14" t="s">
        <v>68</v>
      </c>
      <c r="BW13" s="14" t="s">
        <v>68</v>
      </c>
      <c r="BX13" s="14" t="s">
        <v>68</v>
      </c>
      <c r="BY13" s="14" t="s">
        <v>68</v>
      </c>
      <c r="BZ13" s="14" t="str">
        <f t="shared" si="42"/>
        <v>-</v>
      </c>
      <c r="CA13" s="13" t="s">
        <v>69</v>
      </c>
      <c r="CB13" s="13" t="s">
        <v>68</v>
      </c>
      <c r="CC13" s="13" t="s">
        <v>68</v>
      </c>
      <c r="CD13" s="13" t="s">
        <v>68</v>
      </c>
      <c r="CE13" s="13" t="s">
        <v>68</v>
      </c>
      <c r="CF13" s="13" t="s">
        <v>68</v>
      </c>
      <c r="CG13" s="44" t="str">
        <f t="shared" si="43"/>
        <v>1 fois par mois</v>
      </c>
      <c r="CH13" s="14" t="s">
        <v>69</v>
      </c>
      <c r="CI13" s="14" t="s">
        <v>68</v>
      </c>
      <c r="CJ13" s="14" t="s">
        <v>68</v>
      </c>
      <c r="CK13" s="14" t="s">
        <v>68</v>
      </c>
      <c r="CL13" s="14" t="s">
        <v>68</v>
      </c>
      <c r="CM13" s="14" t="s">
        <v>68</v>
      </c>
      <c r="CN13" s="44" t="str">
        <f t="shared" si="44"/>
        <v>1 fois par semaine</v>
      </c>
      <c r="CO13" s="13" t="s">
        <v>69</v>
      </c>
      <c r="CP13" s="13" t="s">
        <v>68</v>
      </c>
      <c r="CQ13" s="13" t="s">
        <v>68</v>
      </c>
      <c r="CR13" s="13" t="s">
        <v>68</v>
      </c>
      <c r="CS13" s="13" t="s">
        <v>68</v>
      </c>
      <c r="CT13" s="13" t="s">
        <v>68</v>
      </c>
      <c r="CU13" s="13" t="str">
        <f t="shared" si="45"/>
        <v>1 fois par semaine</v>
      </c>
      <c r="CV13" s="14" t="s">
        <v>69</v>
      </c>
      <c r="CW13" s="14" t="s">
        <v>68</v>
      </c>
      <c r="CX13" s="14" t="s">
        <v>68</v>
      </c>
      <c r="CY13" s="14" t="s">
        <v>68</v>
      </c>
      <c r="CZ13" s="14" t="s">
        <v>68</v>
      </c>
      <c r="DA13" s="14" t="s">
        <v>68</v>
      </c>
      <c r="DB13" s="14" t="str">
        <f t="shared" si="46"/>
        <v>1 fois par semaine</v>
      </c>
      <c r="DC13" s="13" t="s">
        <v>69</v>
      </c>
      <c r="DD13" s="13" t="s">
        <v>68</v>
      </c>
      <c r="DE13" s="13" t="s">
        <v>68</v>
      </c>
      <c r="DF13" s="13" t="s">
        <v>68</v>
      </c>
      <c r="DG13" s="13" t="s">
        <v>68</v>
      </c>
      <c r="DH13" s="13" t="s">
        <v>68</v>
      </c>
      <c r="DI13" s="13" t="str">
        <f t="shared" si="47"/>
        <v>1 fois par semaine</v>
      </c>
      <c r="DJ13" s="14" t="s">
        <v>69</v>
      </c>
      <c r="DK13" s="14" t="s">
        <v>68</v>
      </c>
      <c r="DL13" s="14" t="s">
        <v>68</v>
      </c>
      <c r="DM13" s="14" t="s">
        <v>69</v>
      </c>
      <c r="DN13" s="14" t="s">
        <v>68</v>
      </c>
      <c r="DO13" s="14" t="s">
        <v>68</v>
      </c>
      <c r="DP13" s="44" t="str">
        <f t="shared" si="48"/>
        <v>2 fois par semaine</v>
      </c>
      <c r="DQ13" s="13" t="s">
        <v>69</v>
      </c>
      <c r="DR13" s="13" t="s">
        <v>68</v>
      </c>
      <c r="DS13" s="13" t="s">
        <v>68</v>
      </c>
      <c r="DT13" s="13" t="s">
        <v>69</v>
      </c>
      <c r="DU13" s="13" t="s">
        <v>68</v>
      </c>
      <c r="DV13" s="13" t="s">
        <v>68</v>
      </c>
      <c r="DW13" s="13" t="str">
        <f t="shared" si="49"/>
        <v>2 fois par semaine</v>
      </c>
      <c r="DX13" s="14" t="s">
        <v>69</v>
      </c>
      <c r="DY13" s="14" t="s">
        <v>68</v>
      </c>
      <c r="DZ13" s="14" t="s">
        <v>68</v>
      </c>
      <c r="EA13" s="14" t="s">
        <v>69</v>
      </c>
      <c r="EB13" s="14" t="s">
        <v>68</v>
      </c>
      <c r="EC13" s="14" t="s">
        <v>68</v>
      </c>
      <c r="ED13" s="14" t="str">
        <f t="shared" si="50"/>
        <v>2 fois par semaine</v>
      </c>
      <c r="EE13" s="13" t="s">
        <v>69</v>
      </c>
      <c r="EF13" s="13" t="s">
        <v>68</v>
      </c>
      <c r="EG13" s="13" t="s">
        <v>68</v>
      </c>
      <c r="EH13" s="13" t="s">
        <v>69</v>
      </c>
      <c r="EI13" s="13" t="s">
        <v>68</v>
      </c>
      <c r="EJ13" s="13" t="s">
        <v>68</v>
      </c>
      <c r="EK13" s="13" t="str">
        <f t="shared" si="51"/>
        <v>2 fois par semaine</v>
      </c>
      <c r="EL13" s="14" t="s">
        <v>69</v>
      </c>
      <c r="EM13" s="14" t="s">
        <v>68</v>
      </c>
      <c r="EN13" s="14" t="s">
        <v>68</v>
      </c>
      <c r="EO13" s="14" t="s">
        <v>68</v>
      </c>
      <c r="EP13" s="14" t="s">
        <v>68</v>
      </c>
      <c r="EQ13" s="14" t="s">
        <v>68</v>
      </c>
      <c r="ER13" s="44" t="str">
        <f t="shared" si="52"/>
        <v>1 fois par mois</v>
      </c>
      <c r="ES13" s="13" t="s">
        <v>69</v>
      </c>
      <c r="ET13" s="13" t="s">
        <v>68</v>
      </c>
      <c r="EU13" s="13" t="s">
        <v>68</v>
      </c>
      <c r="EV13" s="13" t="s">
        <v>68</v>
      </c>
      <c r="EW13" s="13" t="s">
        <v>68</v>
      </c>
      <c r="EX13" s="13" t="s">
        <v>68</v>
      </c>
      <c r="EY13" s="44" t="str">
        <f t="shared" si="53"/>
        <v>1 fois par mois</v>
      </c>
      <c r="EZ13" s="14" t="s">
        <v>68</v>
      </c>
      <c r="FA13" s="14" t="s">
        <v>68</v>
      </c>
      <c r="FB13" s="14" t="s">
        <v>68</v>
      </c>
      <c r="FC13" s="14" t="s">
        <v>68</v>
      </c>
      <c r="FD13" s="14" t="s">
        <v>68</v>
      </c>
      <c r="FE13" s="14" t="s">
        <v>68</v>
      </c>
      <c r="FF13" s="44" t="str">
        <f t="shared" si="54"/>
        <v>-</v>
      </c>
      <c r="FG13" s="13" t="s">
        <v>68</v>
      </c>
      <c r="FH13" s="13" t="s">
        <v>68</v>
      </c>
      <c r="FI13" s="13" t="s">
        <v>68</v>
      </c>
      <c r="FJ13" s="13" t="s">
        <v>68</v>
      </c>
      <c r="FK13" s="13" t="s">
        <v>68</v>
      </c>
      <c r="FL13" s="13" t="s">
        <v>68</v>
      </c>
      <c r="FM13" s="13" t="str">
        <f t="shared" si="55"/>
        <v>-</v>
      </c>
      <c r="FN13" s="14" t="s">
        <v>69</v>
      </c>
      <c r="FO13" s="14" t="s">
        <v>68</v>
      </c>
      <c r="FP13" s="14" t="s">
        <v>68</v>
      </c>
      <c r="FQ13" s="14" t="s">
        <v>69</v>
      </c>
      <c r="FR13" s="14" t="s">
        <v>68</v>
      </c>
      <c r="FS13" s="14" t="s">
        <v>68</v>
      </c>
      <c r="FT13" s="44" t="str">
        <f t="shared" si="56"/>
        <v>2 fois par semaine</v>
      </c>
      <c r="FU13" s="13" t="s">
        <v>69</v>
      </c>
      <c r="FV13" s="13" t="s">
        <v>68</v>
      </c>
      <c r="FW13" s="13" t="s">
        <v>68</v>
      </c>
      <c r="FX13" s="13" t="s">
        <v>68</v>
      </c>
      <c r="FY13" s="13" t="s">
        <v>68</v>
      </c>
      <c r="FZ13" s="13" t="s">
        <v>68</v>
      </c>
      <c r="GA13" s="44" t="str">
        <f t="shared" si="57"/>
        <v>1 fois par semaine</v>
      </c>
      <c r="GB13" s="14" t="s">
        <v>69</v>
      </c>
      <c r="GC13" s="14" t="s">
        <v>68</v>
      </c>
      <c r="GD13" s="14" t="s">
        <v>68</v>
      </c>
      <c r="GE13" s="14" t="s">
        <v>68</v>
      </c>
      <c r="GF13" s="14" t="s">
        <v>68</v>
      </c>
      <c r="GG13" s="14" t="s">
        <v>68</v>
      </c>
      <c r="GH13" s="14" t="str">
        <f t="shared" si="58"/>
        <v>1 fois par semaine</v>
      </c>
      <c r="GI13" s="13" t="s">
        <v>68</v>
      </c>
      <c r="GJ13" s="13" t="s">
        <v>68</v>
      </c>
      <c r="GK13" s="13" t="s">
        <v>68</v>
      </c>
      <c r="GL13" s="13" t="s">
        <v>68</v>
      </c>
      <c r="GM13" s="13" t="s">
        <v>68</v>
      </c>
      <c r="GN13" s="13" t="s">
        <v>68</v>
      </c>
      <c r="GO13" s="13" t="str">
        <f t="shared" si="59"/>
        <v>-</v>
      </c>
      <c r="GP13" s="14" t="s">
        <v>68</v>
      </c>
      <c r="GQ13" s="14" t="s">
        <v>68</v>
      </c>
      <c r="GR13" s="14" t="s">
        <v>68</v>
      </c>
      <c r="GS13" s="14" t="s">
        <v>68</v>
      </c>
      <c r="GT13" s="14" t="s">
        <v>68</v>
      </c>
      <c r="GU13" s="14" t="s">
        <v>68</v>
      </c>
      <c r="GV13" s="14" t="str">
        <f t="shared" si="60"/>
        <v>-</v>
      </c>
      <c r="GW13" s="13" t="s">
        <v>68</v>
      </c>
      <c r="GX13" s="13" t="s">
        <v>68</v>
      </c>
      <c r="GY13" s="13" t="s">
        <v>68</v>
      </c>
      <c r="GZ13" s="13" t="s">
        <v>68</v>
      </c>
      <c r="HA13" s="13" t="s">
        <v>68</v>
      </c>
      <c r="HB13" s="13" t="s">
        <v>68</v>
      </c>
      <c r="HC13" s="44" t="str">
        <f t="shared" si="61"/>
        <v>-</v>
      </c>
      <c r="HD13" s="14" t="s">
        <v>68</v>
      </c>
      <c r="HE13" s="14" t="s">
        <v>68</v>
      </c>
      <c r="HF13" s="14" t="s">
        <v>68</v>
      </c>
      <c r="HG13" s="14" t="s">
        <v>68</v>
      </c>
      <c r="HH13" s="14" t="s">
        <v>68</v>
      </c>
      <c r="HI13" s="14" t="s">
        <v>68</v>
      </c>
      <c r="HJ13" s="44" t="str">
        <f t="shared" si="62"/>
        <v>-</v>
      </c>
      <c r="HK13" s="13" t="s">
        <v>68</v>
      </c>
      <c r="HL13" s="13" t="s">
        <v>68</v>
      </c>
      <c r="HM13" s="13" t="s">
        <v>68</v>
      </c>
      <c r="HN13" s="13" t="s">
        <v>68</v>
      </c>
      <c r="HO13" s="13" t="s">
        <v>68</v>
      </c>
      <c r="HP13" s="13" t="s">
        <v>68</v>
      </c>
      <c r="HQ13" s="44" t="str">
        <f t="shared" si="63"/>
        <v>-</v>
      </c>
      <c r="HR13" s="14" t="s">
        <v>68</v>
      </c>
      <c r="HS13" s="14" t="s">
        <v>68</v>
      </c>
      <c r="HT13" s="14" t="s">
        <v>68</v>
      </c>
      <c r="HU13" s="14" t="s">
        <v>68</v>
      </c>
      <c r="HV13" s="14" t="s">
        <v>68</v>
      </c>
      <c r="HW13" s="14" t="s">
        <v>68</v>
      </c>
      <c r="HX13" s="14" t="str">
        <f t="shared" si="64"/>
        <v>-</v>
      </c>
    </row>
    <row r="14" spans="1:232" ht="27.95" customHeight="1" x14ac:dyDescent="0.2">
      <c r="A14" s="16">
        <v>6006</v>
      </c>
      <c r="B14" s="9" t="s">
        <v>79</v>
      </c>
      <c r="C14" s="51" t="s">
        <v>1908</v>
      </c>
      <c r="D14" s="11" t="s">
        <v>96</v>
      </c>
      <c r="E14" s="18" t="s">
        <v>89</v>
      </c>
      <c r="F14" s="18">
        <v>75018</v>
      </c>
      <c r="G14" s="18" t="s">
        <v>29</v>
      </c>
      <c r="H14" s="12">
        <v>11</v>
      </c>
      <c r="I14" s="13" t="s">
        <v>68</v>
      </c>
      <c r="J14" s="13" t="s">
        <v>68</v>
      </c>
      <c r="K14" s="13" t="s">
        <v>69</v>
      </c>
      <c r="L14" s="13" t="s">
        <v>68</v>
      </c>
      <c r="M14" s="13" t="s">
        <v>68</v>
      </c>
      <c r="N14" s="13" t="s">
        <v>68</v>
      </c>
      <c r="O14" s="13" t="str">
        <f t="shared" si="33"/>
        <v>1 fois par semaine</v>
      </c>
      <c r="P14" s="14" t="s">
        <v>68</v>
      </c>
      <c r="Q14" s="14" t="s">
        <v>68</v>
      </c>
      <c r="R14" s="14" t="s">
        <v>69</v>
      </c>
      <c r="S14" s="14" t="s">
        <v>68</v>
      </c>
      <c r="T14" s="14" t="s">
        <v>68</v>
      </c>
      <c r="U14" s="14" t="s">
        <v>68</v>
      </c>
      <c r="V14" s="44" t="str">
        <f t="shared" si="34"/>
        <v>1 fois par semaine</v>
      </c>
      <c r="W14" s="13" t="s">
        <v>68</v>
      </c>
      <c r="X14" s="13" t="s">
        <v>68</v>
      </c>
      <c r="Y14" s="13" t="s">
        <v>69</v>
      </c>
      <c r="Z14" s="13" t="s">
        <v>68</v>
      </c>
      <c r="AA14" s="13" t="s">
        <v>68</v>
      </c>
      <c r="AB14" s="13" t="s">
        <v>68</v>
      </c>
      <c r="AC14" s="13" t="str">
        <f t="shared" si="35"/>
        <v>1 fois par semaine</v>
      </c>
      <c r="AD14" s="14" t="s">
        <v>68</v>
      </c>
      <c r="AE14" s="14" t="s">
        <v>68</v>
      </c>
      <c r="AF14" s="14" t="s">
        <v>69</v>
      </c>
      <c r="AG14" s="14" t="s">
        <v>68</v>
      </c>
      <c r="AH14" s="14" t="s">
        <v>68</v>
      </c>
      <c r="AI14" s="14" t="s">
        <v>68</v>
      </c>
      <c r="AJ14" s="44" t="str">
        <f t="shared" si="36"/>
        <v>1 fois par semaine</v>
      </c>
      <c r="AK14" s="13" t="s">
        <v>68</v>
      </c>
      <c r="AL14" s="13" t="s">
        <v>68</v>
      </c>
      <c r="AM14" s="13" t="s">
        <v>69</v>
      </c>
      <c r="AN14" s="13" t="s">
        <v>68</v>
      </c>
      <c r="AO14" s="13" t="s">
        <v>68</v>
      </c>
      <c r="AP14" s="13" t="s">
        <v>68</v>
      </c>
      <c r="AQ14" s="13" t="str">
        <f t="shared" si="37"/>
        <v>1 fois par semaine</v>
      </c>
      <c r="AR14" s="14" t="s">
        <v>68</v>
      </c>
      <c r="AS14" s="14" t="s">
        <v>68</v>
      </c>
      <c r="AT14" s="14" t="s">
        <v>69</v>
      </c>
      <c r="AU14" s="14" t="s">
        <v>68</v>
      </c>
      <c r="AV14" s="14" t="s">
        <v>68</v>
      </c>
      <c r="AW14" s="14" t="s">
        <v>68</v>
      </c>
      <c r="AX14" s="14" t="str">
        <f t="shared" si="38"/>
        <v>1 fois par semaine</v>
      </c>
      <c r="AY14" s="13" t="s">
        <v>68</v>
      </c>
      <c r="AZ14" s="13" t="s">
        <v>68</v>
      </c>
      <c r="BA14" s="13" t="s">
        <v>69</v>
      </c>
      <c r="BB14" s="13" t="s">
        <v>68</v>
      </c>
      <c r="BC14" s="13" t="s">
        <v>68</v>
      </c>
      <c r="BD14" s="13" t="s">
        <v>68</v>
      </c>
      <c r="BE14" s="13" t="str">
        <f t="shared" si="39"/>
        <v>1 fois par semaine</v>
      </c>
      <c r="BF14" s="14" t="s">
        <v>68</v>
      </c>
      <c r="BG14" s="14" t="s">
        <v>68</v>
      </c>
      <c r="BH14" s="14" t="s">
        <v>69</v>
      </c>
      <c r="BI14" s="14" t="s">
        <v>68</v>
      </c>
      <c r="BJ14" s="14" t="s">
        <v>68</v>
      </c>
      <c r="BK14" s="14" t="s">
        <v>68</v>
      </c>
      <c r="BL14" s="14" t="str">
        <f t="shared" si="40"/>
        <v>1 fois par semaine</v>
      </c>
      <c r="BM14" s="13" t="s">
        <v>68</v>
      </c>
      <c r="BN14" s="13" t="s">
        <v>68</v>
      </c>
      <c r="BO14" s="13" t="s">
        <v>69</v>
      </c>
      <c r="BP14" s="13" t="s">
        <v>68</v>
      </c>
      <c r="BQ14" s="13" t="s">
        <v>68</v>
      </c>
      <c r="BR14" s="13" t="s">
        <v>68</v>
      </c>
      <c r="BS14" s="13" t="str">
        <f t="shared" si="41"/>
        <v>1 fois par semaine</v>
      </c>
      <c r="BT14" s="14" t="s">
        <v>68</v>
      </c>
      <c r="BU14" s="14" t="s">
        <v>68</v>
      </c>
      <c r="BV14" s="14" t="s">
        <v>68</v>
      </c>
      <c r="BW14" s="14" t="s">
        <v>68</v>
      </c>
      <c r="BX14" s="14" t="s">
        <v>68</v>
      </c>
      <c r="BY14" s="14" t="s">
        <v>68</v>
      </c>
      <c r="BZ14" s="14" t="str">
        <f t="shared" si="42"/>
        <v>-</v>
      </c>
      <c r="CA14" s="13" t="s">
        <v>68</v>
      </c>
      <c r="CB14" s="13" t="s">
        <v>68</v>
      </c>
      <c r="CC14" s="13" t="s">
        <v>69</v>
      </c>
      <c r="CD14" s="13" t="s">
        <v>68</v>
      </c>
      <c r="CE14" s="13" t="s">
        <v>68</v>
      </c>
      <c r="CF14" s="13" t="s">
        <v>68</v>
      </c>
      <c r="CG14" s="44" t="str">
        <f t="shared" si="43"/>
        <v>1 fois par mois</v>
      </c>
      <c r="CH14" s="14" t="s">
        <v>68</v>
      </c>
      <c r="CI14" s="14" t="s">
        <v>68</v>
      </c>
      <c r="CJ14" s="14" t="s">
        <v>69</v>
      </c>
      <c r="CK14" s="14" t="s">
        <v>68</v>
      </c>
      <c r="CL14" s="14" t="s">
        <v>68</v>
      </c>
      <c r="CM14" s="14" t="s">
        <v>68</v>
      </c>
      <c r="CN14" s="44" t="str">
        <f t="shared" si="44"/>
        <v>1 fois par semaine</v>
      </c>
      <c r="CO14" s="13" t="s">
        <v>68</v>
      </c>
      <c r="CP14" s="13" t="s">
        <v>68</v>
      </c>
      <c r="CQ14" s="13" t="s">
        <v>69</v>
      </c>
      <c r="CR14" s="13" t="s">
        <v>68</v>
      </c>
      <c r="CS14" s="13" t="s">
        <v>68</v>
      </c>
      <c r="CT14" s="13" t="s">
        <v>68</v>
      </c>
      <c r="CU14" s="13" t="str">
        <f t="shared" si="45"/>
        <v>1 fois par semaine</v>
      </c>
      <c r="CV14" s="14" t="s">
        <v>68</v>
      </c>
      <c r="CW14" s="14" t="s">
        <v>68</v>
      </c>
      <c r="CX14" s="14" t="s">
        <v>69</v>
      </c>
      <c r="CY14" s="14" t="s">
        <v>68</v>
      </c>
      <c r="CZ14" s="14" t="s">
        <v>68</v>
      </c>
      <c r="DA14" s="14" t="s">
        <v>68</v>
      </c>
      <c r="DB14" s="14" t="str">
        <f t="shared" si="46"/>
        <v>1 fois par semaine</v>
      </c>
      <c r="DC14" s="13" t="s">
        <v>68</v>
      </c>
      <c r="DD14" s="13" t="s">
        <v>68</v>
      </c>
      <c r="DE14" s="13" t="s">
        <v>69</v>
      </c>
      <c r="DF14" s="13" t="s">
        <v>68</v>
      </c>
      <c r="DG14" s="13" t="s">
        <v>68</v>
      </c>
      <c r="DH14" s="13" t="s">
        <v>68</v>
      </c>
      <c r="DI14" s="13" t="str">
        <f t="shared" si="47"/>
        <v>1 fois par semaine</v>
      </c>
      <c r="DJ14" s="14" t="s">
        <v>68</v>
      </c>
      <c r="DK14" s="14" t="s">
        <v>68</v>
      </c>
      <c r="DL14" s="14" t="s">
        <v>69</v>
      </c>
      <c r="DM14" s="14" t="s">
        <v>68</v>
      </c>
      <c r="DN14" s="14" t="s">
        <v>68</v>
      </c>
      <c r="DO14" s="14" t="s">
        <v>68</v>
      </c>
      <c r="DP14" s="44" t="str">
        <f t="shared" si="48"/>
        <v>1 fois par semaine</v>
      </c>
      <c r="DQ14" s="13" t="s">
        <v>68</v>
      </c>
      <c r="DR14" s="13" t="s">
        <v>68</v>
      </c>
      <c r="DS14" s="13" t="s">
        <v>69</v>
      </c>
      <c r="DT14" s="13" t="s">
        <v>68</v>
      </c>
      <c r="DU14" s="13" t="s">
        <v>68</v>
      </c>
      <c r="DV14" s="13" t="s">
        <v>68</v>
      </c>
      <c r="DW14" s="13" t="str">
        <f t="shared" si="49"/>
        <v>1 fois par semaine</v>
      </c>
      <c r="DX14" s="14" t="s">
        <v>68</v>
      </c>
      <c r="DY14" s="14" t="s">
        <v>68</v>
      </c>
      <c r="DZ14" s="14" t="s">
        <v>69</v>
      </c>
      <c r="EA14" s="14" t="s">
        <v>68</v>
      </c>
      <c r="EB14" s="14" t="s">
        <v>68</v>
      </c>
      <c r="EC14" s="14" t="s">
        <v>68</v>
      </c>
      <c r="ED14" s="14" t="str">
        <f t="shared" si="50"/>
        <v>1 fois par semaine</v>
      </c>
      <c r="EE14" s="13" t="s">
        <v>68</v>
      </c>
      <c r="EF14" s="13" t="s">
        <v>68</v>
      </c>
      <c r="EG14" s="13" t="s">
        <v>69</v>
      </c>
      <c r="EH14" s="13" t="s">
        <v>68</v>
      </c>
      <c r="EI14" s="13" t="s">
        <v>68</v>
      </c>
      <c r="EJ14" s="13" t="s">
        <v>68</v>
      </c>
      <c r="EK14" s="13" t="str">
        <f t="shared" si="51"/>
        <v>1 fois par semaine</v>
      </c>
      <c r="EL14" s="14" t="s">
        <v>68</v>
      </c>
      <c r="EM14" s="14" t="s">
        <v>68</v>
      </c>
      <c r="EN14" s="14" t="s">
        <v>68</v>
      </c>
      <c r="EO14" s="14" t="s">
        <v>68</v>
      </c>
      <c r="EP14" s="14" t="s">
        <v>68</v>
      </c>
      <c r="EQ14" s="14" t="s">
        <v>68</v>
      </c>
      <c r="ER14" s="44" t="str">
        <f t="shared" si="52"/>
        <v>-</v>
      </c>
      <c r="ES14" s="13" t="s">
        <v>68</v>
      </c>
      <c r="ET14" s="13" t="s">
        <v>68</v>
      </c>
      <c r="EU14" s="13" t="s">
        <v>68</v>
      </c>
      <c r="EV14" s="13" t="s">
        <v>68</v>
      </c>
      <c r="EW14" s="13" t="s">
        <v>68</v>
      </c>
      <c r="EX14" s="13" t="s">
        <v>68</v>
      </c>
      <c r="EY14" s="44" t="str">
        <f t="shared" si="53"/>
        <v>-</v>
      </c>
      <c r="EZ14" s="14" t="s">
        <v>68</v>
      </c>
      <c r="FA14" s="14" t="s">
        <v>68</v>
      </c>
      <c r="FB14" s="14" t="s">
        <v>68</v>
      </c>
      <c r="FC14" s="14" t="s">
        <v>68</v>
      </c>
      <c r="FD14" s="14" t="s">
        <v>68</v>
      </c>
      <c r="FE14" s="14" t="s">
        <v>68</v>
      </c>
      <c r="FF14" s="44" t="str">
        <f t="shared" si="54"/>
        <v>-</v>
      </c>
      <c r="FG14" s="13" t="s">
        <v>68</v>
      </c>
      <c r="FH14" s="13" t="s">
        <v>68</v>
      </c>
      <c r="FI14" s="13" t="s">
        <v>68</v>
      </c>
      <c r="FJ14" s="13" t="s">
        <v>68</v>
      </c>
      <c r="FK14" s="13" t="s">
        <v>68</v>
      </c>
      <c r="FL14" s="13" t="s">
        <v>68</v>
      </c>
      <c r="FM14" s="13" t="str">
        <f t="shared" si="55"/>
        <v>-</v>
      </c>
      <c r="FN14" s="14" t="s">
        <v>69</v>
      </c>
      <c r="FO14" s="14" t="s">
        <v>68</v>
      </c>
      <c r="FP14" s="14" t="s">
        <v>69</v>
      </c>
      <c r="FQ14" s="14" t="s">
        <v>68</v>
      </c>
      <c r="FR14" s="14" t="s">
        <v>69</v>
      </c>
      <c r="FS14" s="14" t="s">
        <v>68</v>
      </c>
      <c r="FT14" s="44" t="str">
        <f t="shared" si="56"/>
        <v>3 fois par semaine</v>
      </c>
      <c r="FU14" s="13" t="s">
        <v>68</v>
      </c>
      <c r="FV14" s="13" t="s">
        <v>68</v>
      </c>
      <c r="FW14" s="13" t="s">
        <v>68</v>
      </c>
      <c r="FX14" s="13" t="s">
        <v>68</v>
      </c>
      <c r="FY14" s="13" t="s">
        <v>69</v>
      </c>
      <c r="FZ14" s="13" t="s">
        <v>68</v>
      </c>
      <c r="GA14" s="44" t="str">
        <f t="shared" si="57"/>
        <v>1 fois par semaine</v>
      </c>
      <c r="GB14" s="14" t="s">
        <v>68</v>
      </c>
      <c r="GC14" s="14" t="s">
        <v>68</v>
      </c>
      <c r="GD14" s="14" t="s">
        <v>68</v>
      </c>
      <c r="GE14" s="14" t="s">
        <v>68</v>
      </c>
      <c r="GF14" s="14" t="s">
        <v>69</v>
      </c>
      <c r="GG14" s="14" t="s">
        <v>68</v>
      </c>
      <c r="GH14" s="14" t="str">
        <f t="shared" si="58"/>
        <v>1 fois par semaine</v>
      </c>
      <c r="GI14" s="13" t="s">
        <v>68</v>
      </c>
      <c r="GJ14" s="13" t="s">
        <v>68</v>
      </c>
      <c r="GK14" s="13" t="s">
        <v>68</v>
      </c>
      <c r="GL14" s="13" t="s">
        <v>68</v>
      </c>
      <c r="GM14" s="13" t="s">
        <v>68</v>
      </c>
      <c r="GN14" s="13" t="s">
        <v>68</v>
      </c>
      <c r="GO14" s="13" t="str">
        <f t="shared" si="59"/>
        <v>-</v>
      </c>
      <c r="GP14" s="14" t="s">
        <v>68</v>
      </c>
      <c r="GQ14" s="14" t="s">
        <v>68</v>
      </c>
      <c r="GR14" s="14" t="s">
        <v>68</v>
      </c>
      <c r="GS14" s="14" t="s">
        <v>68</v>
      </c>
      <c r="GT14" s="14" t="s">
        <v>68</v>
      </c>
      <c r="GU14" s="14" t="s">
        <v>68</v>
      </c>
      <c r="GV14" s="14" t="str">
        <f t="shared" si="60"/>
        <v>-</v>
      </c>
      <c r="GW14" s="13" t="s">
        <v>68</v>
      </c>
      <c r="GX14" s="13" t="s">
        <v>68</v>
      </c>
      <c r="GY14" s="13" t="s">
        <v>68</v>
      </c>
      <c r="GZ14" s="13" t="s">
        <v>68</v>
      </c>
      <c r="HA14" s="13" t="s">
        <v>68</v>
      </c>
      <c r="HB14" s="13" t="s">
        <v>68</v>
      </c>
      <c r="HC14" s="44" t="str">
        <f t="shared" si="61"/>
        <v>-</v>
      </c>
      <c r="HD14" s="14" t="s">
        <v>68</v>
      </c>
      <c r="HE14" s="14" t="s">
        <v>68</v>
      </c>
      <c r="HF14" s="14" t="s">
        <v>68</v>
      </c>
      <c r="HG14" s="14" t="s">
        <v>68</v>
      </c>
      <c r="HH14" s="14" t="s">
        <v>68</v>
      </c>
      <c r="HI14" s="14" t="s">
        <v>68</v>
      </c>
      <c r="HJ14" s="44" t="str">
        <f t="shared" si="62"/>
        <v>-</v>
      </c>
      <c r="HK14" s="13" t="s">
        <v>68</v>
      </c>
      <c r="HL14" s="13" t="s">
        <v>68</v>
      </c>
      <c r="HM14" s="13" t="s">
        <v>68</v>
      </c>
      <c r="HN14" s="13" t="s">
        <v>68</v>
      </c>
      <c r="HO14" s="13" t="s">
        <v>68</v>
      </c>
      <c r="HP14" s="13" t="s">
        <v>68</v>
      </c>
      <c r="HQ14" s="44" t="str">
        <f t="shared" si="63"/>
        <v>-</v>
      </c>
      <c r="HR14" s="14" t="s">
        <v>68</v>
      </c>
      <c r="HS14" s="14" t="s">
        <v>68</v>
      </c>
      <c r="HT14" s="14" t="s">
        <v>68</v>
      </c>
      <c r="HU14" s="14" t="s">
        <v>68</v>
      </c>
      <c r="HV14" s="14" t="s">
        <v>68</v>
      </c>
      <c r="HW14" s="14" t="s">
        <v>68</v>
      </c>
      <c r="HX14" s="14" t="str">
        <f t="shared" si="64"/>
        <v>-</v>
      </c>
    </row>
    <row r="15" spans="1:232" ht="27.95" customHeight="1" x14ac:dyDescent="0.2">
      <c r="A15" s="16">
        <v>6007</v>
      </c>
      <c r="B15" s="9" t="s">
        <v>79</v>
      </c>
      <c r="C15" s="51" t="s">
        <v>1908</v>
      </c>
      <c r="D15" s="11" t="s">
        <v>96</v>
      </c>
      <c r="E15" s="18" t="s">
        <v>90</v>
      </c>
      <c r="F15" s="18">
        <v>75018</v>
      </c>
      <c r="G15" s="18" t="s">
        <v>29</v>
      </c>
      <c r="H15" s="12">
        <v>36</v>
      </c>
      <c r="I15" s="13" t="s">
        <v>68</v>
      </c>
      <c r="J15" s="13" t="s">
        <v>68</v>
      </c>
      <c r="K15" s="13" t="s">
        <v>68</v>
      </c>
      <c r="L15" s="13" t="s">
        <v>68</v>
      </c>
      <c r="M15" s="13" t="s">
        <v>68</v>
      </c>
      <c r="N15" s="13" t="s">
        <v>68</v>
      </c>
      <c r="O15" s="13" t="str">
        <f t="shared" si="33"/>
        <v>-</v>
      </c>
      <c r="P15" s="14" t="s">
        <v>68</v>
      </c>
      <c r="Q15" s="14" t="s">
        <v>68</v>
      </c>
      <c r="R15" s="14" t="s">
        <v>68</v>
      </c>
      <c r="S15" s="14" t="s">
        <v>68</v>
      </c>
      <c r="T15" s="14" t="s">
        <v>68</v>
      </c>
      <c r="U15" s="14" t="s">
        <v>68</v>
      </c>
      <c r="V15" s="44" t="str">
        <f t="shared" si="34"/>
        <v>-</v>
      </c>
      <c r="W15" s="13" t="s">
        <v>68</v>
      </c>
      <c r="X15" s="13" t="s">
        <v>68</v>
      </c>
      <c r="Y15" s="13" t="s">
        <v>68</v>
      </c>
      <c r="Z15" s="13" t="s">
        <v>68</v>
      </c>
      <c r="AA15" s="13" t="s">
        <v>68</v>
      </c>
      <c r="AB15" s="13" t="s">
        <v>68</v>
      </c>
      <c r="AC15" s="13" t="str">
        <f t="shared" si="35"/>
        <v>-</v>
      </c>
      <c r="AD15" s="14" t="s">
        <v>68</v>
      </c>
      <c r="AE15" s="14" t="s">
        <v>68</v>
      </c>
      <c r="AF15" s="14" t="s">
        <v>68</v>
      </c>
      <c r="AG15" s="14" t="s">
        <v>68</v>
      </c>
      <c r="AH15" s="14" t="s">
        <v>68</v>
      </c>
      <c r="AI15" s="14" t="s">
        <v>68</v>
      </c>
      <c r="AJ15" s="44" t="str">
        <f t="shared" si="36"/>
        <v>-</v>
      </c>
      <c r="AK15" s="13" t="s">
        <v>68</v>
      </c>
      <c r="AL15" s="13" t="s">
        <v>68</v>
      </c>
      <c r="AM15" s="13" t="s">
        <v>68</v>
      </c>
      <c r="AN15" s="13" t="s">
        <v>68</v>
      </c>
      <c r="AO15" s="13" t="s">
        <v>68</v>
      </c>
      <c r="AP15" s="13" t="s">
        <v>68</v>
      </c>
      <c r="AQ15" s="13" t="str">
        <f t="shared" si="37"/>
        <v>-</v>
      </c>
      <c r="AR15" s="14" t="s">
        <v>68</v>
      </c>
      <c r="AS15" s="14" t="s">
        <v>68</v>
      </c>
      <c r="AT15" s="14" t="s">
        <v>68</v>
      </c>
      <c r="AU15" s="14" t="s">
        <v>68</v>
      </c>
      <c r="AV15" s="14" t="s">
        <v>68</v>
      </c>
      <c r="AW15" s="14" t="s">
        <v>68</v>
      </c>
      <c r="AX15" s="14" t="str">
        <f t="shared" si="38"/>
        <v>-</v>
      </c>
      <c r="AY15" s="13" t="s">
        <v>68</v>
      </c>
      <c r="AZ15" s="13" t="s">
        <v>68</v>
      </c>
      <c r="BA15" s="13" t="s">
        <v>68</v>
      </c>
      <c r="BB15" s="13" t="s">
        <v>68</v>
      </c>
      <c r="BC15" s="13" t="s">
        <v>68</v>
      </c>
      <c r="BD15" s="13" t="s">
        <v>68</v>
      </c>
      <c r="BE15" s="13" t="str">
        <f t="shared" si="39"/>
        <v>-</v>
      </c>
      <c r="BF15" s="14" t="s">
        <v>68</v>
      </c>
      <c r="BG15" s="14" t="s">
        <v>68</v>
      </c>
      <c r="BH15" s="14" t="s">
        <v>68</v>
      </c>
      <c r="BI15" s="14" t="s">
        <v>68</v>
      </c>
      <c r="BJ15" s="14" t="s">
        <v>68</v>
      </c>
      <c r="BK15" s="14" t="s">
        <v>68</v>
      </c>
      <c r="BL15" s="14" t="str">
        <f t="shared" si="40"/>
        <v>-</v>
      </c>
      <c r="BM15" s="13" t="s">
        <v>68</v>
      </c>
      <c r="BN15" s="13" t="s">
        <v>68</v>
      </c>
      <c r="BO15" s="13" t="s">
        <v>68</v>
      </c>
      <c r="BP15" s="13" t="s">
        <v>68</v>
      </c>
      <c r="BQ15" s="13" t="s">
        <v>68</v>
      </c>
      <c r="BR15" s="13" t="s">
        <v>68</v>
      </c>
      <c r="BS15" s="13" t="str">
        <f t="shared" si="41"/>
        <v>-</v>
      </c>
      <c r="BT15" s="14" t="s">
        <v>68</v>
      </c>
      <c r="BU15" s="14" t="s">
        <v>68</v>
      </c>
      <c r="BV15" s="14" t="s">
        <v>68</v>
      </c>
      <c r="BW15" s="14" t="s">
        <v>68</v>
      </c>
      <c r="BX15" s="14" t="s">
        <v>68</v>
      </c>
      <c r="BY15" s="14" t="s">
        <v>68</v>
      </c>
      <c r="BZ15" s="14" t="str">
        <f t="shared" si="42"/>
        <v>-</v>
      </c>
      <c r="CA15" s="13" t="s">
        <v>68</v>
      </c>
      <c r="CB15" s="13" t="s">
        <v>68</v>
      </c>
      <c r="CC15" s="13" t="s">
        <v>68</v>
      </c>
      <c r="CD15" s="13" t="s">
        <v>68</v>
      </c>
      <c r="CE15" s="13" t="s">
        <v>68</v>
      </c>
      <c r="CF15" s="13" t="s">
        <v>68</v>
      </c>
      <c r="CG15" s="44" t="str">
        <f t="shared" si="43"/>
        <v>-</v>
      </c>
      <c r="CH15" s="14" t="s">
        <v>68</v>
      </c>
      <c r="CI15" s="14" t="s">
        <v>68</v>
      </c>
      <c r="CJ15" s="14" t="s">
        <v>68</v>
      </c>
      <c r="CK15" s="14" t="s">
        <v>68</v>
      </c>
      <c r="CL15" s="14" t="s">
        <v>68</v>
      </c>
      <c r="CM15" s="14" t="s">
        <v>68</v>
      </c>
      <c r="CN15" s="44" t="str">
        <f t="shared" si="44"/>
        <v>-</v>
      </c>
      <c r="CO15" s="13" t="s">
        <v>68</v>
      </c>
      <c r="CP15" s="13" t="s">
        <v>68</v>
      </c>
      <c r="CQ15" s="13" t="s">
        <v>68</v>
      </c>
      <c r="CR15" s="13" t="s">
        <v>68</v>
      </c>
      <c r="CS15" s="13" t="s">
        <v>68</v>
      </c>
      <c r="CT15" s="13" t="s">
        <v>68</v>
      </c>
      <c r="CU15" s="13" t="str">
        <f t="shared" si="45"/>
        <v>-</v>
      </c>
      <c r="CV15" s="14" t="s">
        <v>68</v>
      </c>
      <c r="CW15" s="14" t="s">
        <v>68</v>
      </c>
      <c r="CX15" s="14" t="s">
        <v>68</v>
      </c>
      <c r="CY15" s="14" t="s">
        <v>68</v>
      </c>
      <c r="CZ15" s="14" t="s">
        <v>68</v>
      </c>
      <c r="DA15" s="14" t="s">
        <v>68</v>
      </c>
      <c r="DB15" s="14" t="str">
        <f t="shared" si="46"/>
        <v>-</v>
      </c>
      <c r="DC15" s="13" t="s">
        <v>68</v>
      </c>
      <c r="DD15" s="13" t="s">
        <v>68</v>
      </c>
      <c r="DE15" s="13" t="s">
        <v>68</v>
      </c>
      <c r="DF15" s="13" t="s">
        <v>68</v>
      </c>
      <c r="DG15" s="13" t="s">
        <v>68</v>
      </c>
      <c r="DH15" s="13" t="s">
        <v>68</v>
      </c>
      <c r="DI15" s="13" t="str">
        <f t="shared" si="47"/>
        <v>-</v>
      </c>
      <c r="DJ15" s="14" t="s">
        <v>68</v>
      </c>
      <c r="DK15" s="14" t="s">
        <v>68</v>
      </c>
      <c r="DL15" s="14" t="s">
        <v>68</v>
      </c>
      <c r="DM15" s="14" t="s">
        <v>68</v>
      </c>
      <c r="DN15" s="14" t="s">
        <v>68</v>
      </c>
      <c r="DO15" s="14" t="s">
        <v>68</v>
      </c>
      <c r="DP15" s="44" t="str">
        <f t="shared" si="48"/>
        <v>-</v>
      </c>
      <c r="DQ15" s="13" t="s">
        <v>68</v>
      </c>
      <c r="DR15" s="13" t="s">
        <v>68</v>
      </c>
      <c r="DS15" s="13" t="s">
        <v>68</v>
      </c>
      <c r="DT15" s="13" t="s">
        <v>68</v>
      </c>
      <c r="DU15" s="13" t="s">
        <v>68</v>
      </c>
      <c r="DV15" s="13" t="s">
        <v>68</v>
      </c>
      <c r="DW15" s="13" t="str">
        <f t="shared" si="49"/>
        <v>-</v>
      </c>
      <c r="DX15" s="14" t="s">
        <v>68</v>
      </c>
      <c r="DY15" s="14" t="s">
        <v>68</v>
      </c>
      <c r="DZ15" s="14" t="s">
        <v>68</v>
      </c>
      <c r="EA15" s="14" t="s">
        <v>68</v>
      </c>
      <c r="EB15" s="14" t="s">
        <v>68</v>
      </c>
      <c r="EC15" s="14" t="s">
        <v>68</v>
      </c>
      <c r="ED15" s="14" t="str">
        <f t="shared" si="50"/>
        <v>-</v>
      </c>
      <c r="EE15" s="13" t="s">
        <v>68</v>
      </c>
      <c r="EF15" s="13" t="s">
        <v>68</v>
      </c>
      <c r="EG15" s="13" t="s">
        <v>68</v>
      </c>
      <c r="EH15" s="13" t="s">
        <v>68</v>
      </c>
      <c r="EI15" s="13" t="s">
        <v>68</v>
      </c>
      <c r="EJ15" s="13" t="s">
        <v>68</v>
      </c>
      <c r="EK15" s="13" t="str">
        <f t="shared" si="51"/>
        <v>-</v>
      </c>
      <c r="EL15" s="14" t="s">
        <v>68</v>
      </c>
      <c r="EM15" s="14" t="s">
        <v>68</v>
      </c>
      <c r="EN15" s="14" t="s">
        <v>68</v>
      </c>
      <c r="EO15" s="14" t="s">
        <v>68</v>
      </c>
      <c r="EP15" s="14" t="s">
        <v>68</v>
      </c>
      <c r="EQ15" s="14" t="s">
        <v>68</v>
      </c>
      <c r="ER15" s="44" t="str">
        <f t="shared" si="52"/>
        <v>-</v>
      </c>
      <c r="ES15" s="13" t="s">
        <v>68</v>
      </c>
      <c r="ET15" s="13" t="s">
        <v>68</v>
      </c>
      <c r="EU15" s="13" t="s">
        <v>68</v>
      </c>
      <c r="EV15" s="13" t="s">
        <v>68</v>
      </c>
      <c r="EW15" s="13" t="s">
        <v>68</v>
      </c>
      <c r="EX15" s="13" t="s">
        <v>68</v>
      </c>
      <c r="EY15" s="44" t="str">
        <f t="shared" si="53"/>
        <v>-</v>
      </c>
      <c r="EZ15" s="14" t="s">
        <v>68</v>
      </c>
      <c r="FA15" s="14" t="s">
        <v>68</v>
      </c>
      <c r="FB15" s="14" t="s">
        <v>68</v>
      </c>
      <c r="FC15" s="14" t="s">
        <v>68</v>
      </c>
      <c r="FD15" s="14" t="s">
        <v>68</v>
      </c>
      <c r="FE15" s="14" t="s">
        <v>68</v>
      </c>
      <c r="FF15" s="44" t="str">
        <f t="shared" si="54"/>
        <v>-</v>
      </c>
      <c r="FG15" s="13" t="s">
        <v>68</v>
      </c>
      <c r="FH15" s="13" t="s">
        <v>68</v>
      </c>
      <c r="FI15" s="13" t="s">
        <v>68</v>
      </c>
      <c r="FJ15" s="13" t="s">
        <v>68</v>
      </c>
      <c r="FK15" s="13" t="s">
        <v>68</v>
      </c>
      <c r="FL15" s="13" t="s">
        <v>68</v>
      </c>
      <c r="FM15" s="13" t="str">
        <f t="shared" si="55"/>
        <v>-</v>
      </c>
      <c r="FN15" s="14" t="s">
        <v>69</v>
      </c>
      <c r="FO15" s="14" t="s">
        <v>69</v>
      </c>
      <c r="FP15" s="14" t="s">
        <v>69</v>
      </c>
      <c r="FQ15" s="14" t="s">
        <v>69</v>
      </c>
      <c r="FR15" s="14" t="s">
        <v>69</v>
      </c>
      <c r="FS15" s="14" t="s">
        <v>69</v>
      </c>
      <c r="FT15" s="44" t="str">
        <f t="shared" si="56"/>
        <v>6 fois par semaine</v>
      </c>
      <c r="FU15" s="13" t="s">
        <v>68</v>
      </c>
      <c r="FV15" s="13" t="s">
        <v>69</v>
      </c>
      <c r="FW15" s="13" t="s">
        <v>68</v>
      </c>
      <c r="FX15" s="13" t="s">
        <v>68</v>
      </c>
      <c r="FY15" s="13" t="s">
        <v>68</v>
      </c>
      <c r="FZ15" s="13" t="s">
        <v>68</v>
      </c>
      <c r="GA15" s="44" t="str">
        <f t="shared" si="57"/>
        <v>1 fois par semaine</v>
      </c>
      <c r="GB15" s="14" t="s">
        <v>68</v>
      </c>
      <c r="GC15" s="14" t="s">
        <v>69</v>
      </c>
      <c r="GD15" s="14" t="s">
        <v>68</v>
      </c>
      <c r="GE15" s="14" t="s">
        <v>68</v>
      </c>
      <c r="GF15" s="14" t="s">
        <v>68</v>
      </c>
      <c r="GG15" s="14" t="s">
        <v>68</v>
      </c>
      <c r="GH15" s="14" t="str">
        <f t="shared" si="58"/>
        <v>1 fois par semaine</v>
      </c>
      <c r="GI15" s="13" t="s">
        <v>68</v>
      </c>
      <c r="GJ15" s="13" t="s">
        <v>68</v>
      </c>
      <c r="GK15" s="13" t="s">
        <v>68</v>
      </c>
      <c r="GL15" s="13" t="s">
        <v>68</v>
      </c>
      <c r="GM15" s="13" t="s">
        <v>68</v>
      </c>
      <c r="GN15" s="13" t="s">
        <v>68</v>
      </c>
      <c r="GO15" s="13" t="str">
        <f t="shared" si="59"/>
        <v>-</v>
      </c>
      <c r="GP15" s="14" t="s">
        <v>68</v>
      </c>
      <c r="GQ15" s="14" t="s">
        <v>68</v>
      </c>
      <c r="GR15" s="14" t="s">
        <v>68</v>
      </c>
      <c r="GS15" s="14" t="s">
        <v>68</v>
      </c>
      <c r="GT15" s="14" t="s">
        <v>68</v>
      </c>
      <c r="GU15" s="14" t="s">
        <v>68</v>
      </c>
      <c r="GV15" s="14" t="str">
        <f t="shared" si="60"/>
        <v>-</v>
      </c>
      <c r="GW15" s="13" t="s">
        <v>68</v>
      </c>
      <c r="GX15" s="13" t="s">
        <v>68</v>
      </c>
      <c r="GY15" s="13" t="s">
        <v>68</v>
      </c>
      <c r="GZ15" s="13" t="s">
        <v>68</v>
      </c>
      <c r="HA15" s="13" t="s">
        <v>68</v>
      </c>
      <c r="HB15" s="13" t="s">
        <v>68</v>
      </c>
      <c r="HC15" s="44" t="str">
        <f t="shared" si="61"/>
        <v>-</v>
      </c>
      <c r="HD15" s="14" t="s">
        <v>68</v>
      </c>
      <c r="HE15" s="14" t="s">
        <v>68</v>
      </c>
      <c r="HF15" s="14" t="s">
        <v>68</v>
      </c>
      <c r="HG15" s="14" t="s">
        <v>68</v>
      </c>
      <c r="HH15" s="14" t="s">
        <v>68</v>
      </c>
      <c r="HI15" s="14" t="s">
        <v>68</v>
      </c>
      <c r="HJ15" s="44" t="str">
        <f t="shared" si="62"/>
        <v>-</v>
      </c>
      <c r="HK15" s="13" t="s">
        <v>68</v>
      </c>
      <c r="HL15" s="13" t="s">
        <v>68</v>
      </c>
      <c r="HM15" s="13" t="s">
        <v>68</v>
      </c>
      <c r="HN15" s="13" t="s">
        <v>68</v>
      </c>
      <c r="HO15" s="13" t="s">
        <v>68</v>
      </c>
      <c r="HP15" s="13" t="s">
        <v>68</v>
      </c>
      <c r="HQ15" s="44" t="str">
        <f t="shared" si="63"/>
        <v>-</v>
      </c>
      <c r="HR15" s="14" t="s">
        <v>68</v>
      </c>
      <c r="HS15" s="14" t="s">
        <v>68</v>
      </c>
      <c r="HT15" s="14" t="s">
        <v>68</v>
      </c>
      <c r="HU15" s="14" t="s">
        <v>68</v>
      </c>
      <c r="HV15" s="14" t="s">
        <v>68</v>
      </c>
      <c r="HW15" s="14" t="s">
        <v>68</v>
      </c>
      <c r="HX15" s="14" t="str">
        <f t="shared" si="64"/>
        <v>-</v>
      </c>
    </row>
    <row r="16" spans="1:232" ht="27.95" customHeight="1" x14ac:dyDescent="0.2">
      <c r="A16" s="16">
        <v>6008</v>
      </c>
      <c r="B16" s="9" t="s">
        <v>79</v>
      </c>
      <c r="C16" s="51" t="s">
        <v>1908</v>
      </c>
      <c r="D16" s="11" t="s">
        <v>96</v>
      </c>
      <c r="E16" s="18" t="s">
        <v>91</v>
      </c>
      <c r="F16" s="18">
        <v>75018</v>
      </c>
      <c r="G16" s="18" t="s">
        <v>29</v>
      </c>
      <c r="H16" s="12">
        <v>44</v>
      </c>
      <c r="I16" s="13" t="s">
        <v>68</v>
      </c>
      <c r="J16" s="13" t="s">
        <v>68</v>
      </c>
      <c r="K16" s="13" t="s">
        <v>68</v>
      </c>
      <c r="L16" s="13" t="s">
        <v>68</v>
      </c>
      <c r="M16" s="13" t="s">
        <v>68</v>
      </c>
      <c r="N16" s="13" t="s">
        <v>68</v>
      </c>
      <c r="O16" s="13" t="str">
        <f t="shared" si="33"/>
        <v>-</v>
      </c>
      <c r="P16" s="14" t="s">
        <v>68</v>
      </c>
      <c r="Q16" s="14" t="s">
        <v>68</v>
      </c>
      <c r="R16" s="14" t="s">
        <v>68</v>
      </c>
      <c r="S16" s="14" t="s">
        <v>68</v>
      </c>
      <c r="T16" s="14" t="s">
        <v>68</v>
      </c>
      <c r="U16" s="14" t="s">
        <v>68</v>
      </c>
      <c r="V16" s="44" t="str">
        <f t="shared" si="34"/>
        <v>-</v>
      </c>
      <c r="W16" s="13" t="s">
        <v>68</v>
      </c>
      <c r="X16" s="13" t="s">
        <v>68</v>
      </c>
      <c r="Y16" s="13" t="s">
        <v>68</v>
      </c>
      <c r="Z16" s="13" t="s">
        <v>68</v>
      </c>
      <c r="AA16" s="13" t="s">
        <v>68</v>
      </c>
      <c r="AB16" s="13" t="s">
        <v>68</v>
      </c>
      <c r="AC16" s="13" t="str">
        <f t="shared" si="35"/>
        <v>-</v>
      </c>
      <c r="AD16" s="14" t="s">
        <v>68</v>
      </c>
      <c r="AE16" s="14" t="s">
        <v>68</v>
      </c>
      <c r="AF16" s="14" t="s">
        <v>68</v>
      </c>
      <c r="AG16" s="14" t="s">
        <v>68</v>
      </c>
      <c r="AH16" s="14" t="s">
        <v>68</v>
      </c>
      <c r="AI16" s="14" t="s">
        <v>68</v>
      </c>
      <c r="AJ16" s="44" t="str">
        <f t="shared" si="36"/>
        <v>-</v>
      </c>
      <c r="AK16" s="13" t="s">
        <v>68</v>
      </c>
      <c r="AL16" s="13" t="s">
        <v>68</v>
      </c>
      <c r="AM16" s="13" t="s">
        <v>68</v>
      </c>
      <c r="AN16" s="13" t="s">
        <v>68</v>
      </c>
      <c r="AO16" s="13" t="s">
        <v>68</v>
      </c>
      <c r="AP16" s="13" t="s">
        <v>68</v>
      </c>
      <c r="AQ16" s="13" t="str">
        <f t="shared" si="37"/>
        <v>-</v>
      </c>
      <c r="AR16" s="14" t="s">
        <v>68</v>
      </c>
      <c r="AS16" s="14" t="s">
        <v>68</v>
      </c>
      <c r="AT16" s="14" t="s">
        <v>68</v>
      </c>
      <c r="AU16" s="14" t="s">
        <v>68</v>
      </c>
      <c r="AV16" s="14" t="s">
        <v>68</v>
      </c>
      <c r="AW16" s="14" t="s">
        <v>68</v>
      </c>
      <c r="AX16" s="14" t="str">
        <f t="shared" si="38"/>
        <v>-</v>
      </c>
      <c r="AY16" s="13" t="s">
        <v>68</v>
      </c>
      <c r="AZ16" s="13" t="s">
        <v>68</v>
      </c>
      <c r="BA16" s="13" t="s">
        <v>68</v>
      </c>
      <c r="BB16" s="13" t="s">
        <v>68</v>
      </c>
      <c r="BC16" s="13" t="s">
        <v>68</v>
      </c>
      <c r="BD16" s="13" t="s">
        <v>68</v>
      </c>
      <c r="BE16" s="13" t="str">
        <f t="shared" si="39"/>
        <v>-</v>
      </c>
      <c r="BF16" s="14" t="s">
        <v>68</v>
      </c>
      <c r="BG16" s="14" t="s">
        <v>68</v>
      </c>
      <c r="BH16" s="14" t="s">
        <v>68</v>
      </c>
      <c r="BI16" s="14" t="s">
        <v>68</v>
      </c>
      <c r="BJ16" s="14" t="s">
        <v>68</v>
      </c>
      <c r="BK16" s="14" t="s">
        <v>68</v>
      </c>
      <c r="BL16" s="14" t="str">
        <f t="shared" si="40"/>
        <v>-</v>
      </c>
      <c r="BM16" s="13" t="s">
        <v>68</v>
      </c>
      <c r="BN16" s="13" t="s">
        <v>68</v>
      </c>
      <c r="BO16" s="13" t="s">
        <v>68</v>
      </c>
      <c r="BP16" s="13" t="s">
        <v>68</v>
      </c>
      <c r="BQ16" s="13" t="s">
        <v>68</v>
      </c>
      <c r="BR16" s="13" t="s">
        <v>68</v>
      </c>
      <c r="BS16" s="13" t="str">
        <f t="shared" si="41"/>
        <v>-</v>
      </c>
      <c r="BT16" s="14" t="s">
        <v>68</v>
      </c>
      <c r="BU16" s="14" t="s">
        <v>68</v>
      </c>
      <c r="BV16" s="14" t="s">
        <v>68</v>
      </c>
      <c r="BW16" s="14" t="s">
        <v>68</v>
      </c>
      <c r="BX16" s="14" t="s">
        <v>68</v>
      </c>
      <c r="BY16" s="14" t="s">
        <v>68</v>
      </c>
      <c r="BZ16" s="14" t="str">
        <f t="shared" si="42"/>
        <v>-</v>
      </c>
      <c r="CA16" s="13" t="s">
        <v>68</v>
      </c>
      <c r="CB16" s="13" t="s">
        <v>68</v>
      </c>
      <c r="CC16" s="13" t="s">
        <v>68</v>
      </c>
      <c r="CD16" s="13" t="s">
        <v>68</v>
      </c>
      <c r="CE16" s="13" t="s">
        <v>68</v>
      </c>
      <c r="CF16" s="13" t="s">
        <v>68</v>
      </c>
      <c r="CG16" s="44" t="str">
        <f t="shared" si="43"/>
        <v>-</v>
      </c>
      <c r="CH16" s="14" t="s">
        <v>68</v>
      </c>
      <c r="CI16" s="14" t="s">
        <v>68</v>
      </c>
      <c r="CJ16" s="14" t="s">
        <v>68</v>
      </c>
      <c r="CK16" s="14" t="s">
        <v>68</v>
      </c>
      <c r="CL16" s="14" t="s">
        <v>68</v>
      </c>
      <c r="CM16" s="14" t="s">
        <v>68</v>
      </c>
      <c r="CN16" s="44" t="str">
        <f t="shared" si="44"/>
        <v>-</v>
      </c>
      <c r="CO16" s="13" t="s">
        <v>68</v>
      </c>
      <c r="CP16" s="13" t="s">
        <v>68</v>
      </c>
      <c r="CQ16" s="13" t="s">
        <v>68</v>
      </c>
      <c r="CR16" s="13" t="s">
        <v>68</v>
      </c>
      <c r="CS16" s="13" t="s">
        <v>68</v>
      </c>
      <c r="CT16" s="13" t="s">
        <v>68</v>
      </c>
      <c r="CU16" s="13" t="str">
        <f t="shared" si="45"/>
        <v>-</v>
      </c>
      <c r="CV16" s="14" t="s">
        <v>68</v>
      </c>
      <c r="CW16" s="14" t="s">
        <v>68</v>
      </c>
      <c r="CX16" s="14" t="s">
        <v>68</v>
      </c>
      <c r="CY16" s="14" t="s">
        <v>68</v>
      </c>
      <c r="CZ16" s="14" t="s">
        <v>68</v>
      </c>
      <c r="DA16" s="14" t="s">
        <v>68</v>
      </c>
      <c r="DB16" s="14" t="str">
        <f t="shared" si="46"/>
        <v>-</v>
      </c>
      <c r="DC16" s="13" t="s">
        <v>68</v>
      </c>
      <c r="DD16" s="13" t="s">
        <v>68</v>
      </c>
      <c r="DE16" s="13" t="s">
        <v>68</v>
      </c>
      <c r="DF16" s="13" t="s">
        <v>68</v>
      </c>
      <c r="DG16" s="13" t="s">
        <v>68</v>
      </c>
      <c r="DH16" s="13" t="s">
        <v>68</v>
      </c>
      <c r="DI16" s="13" t="str">
        <f t="shared" si="47"/>
        <v>-</v>
      </c>
      <c r="DJ16" s="14" t="s">
        <v>68</v>
      </c>
      <c r="DK16" s="14" t="s">
        <v>68</v>
      </c>
      <c r="DL16" s="14" t="s">
        <v>68</v>
      </c>
      <c r="DM16" s="14" t="s">
        <v>68</v>
      </c>
      <c r="DN16" s="14" t="s">
        <v>68</v>
      </c>
      <c r="DO16" s="14" t="s">
        <v>68</v>
      </c>
      <c r="DP16" s="44" t="str">
        <f t="shared" si="48"/>
        <v>-</v>
      </c>
      <c r="DQ16" s="13" t="s">
        <v>68</v>
      </c>
      <c r="DR16" s="13" t="s">
        <v>68</v>
      </c>
      <c r="DS16" s="13" t="s">
        <v>68</v>
      </c>
      <c r="DT16" s="13" t="s">
        <v>68</v>
      </c>
      <c r="DU16" s="13" t="s">
        <v>68</v>
      </c>
      <c r="DV16" s="13" t="s">
        <v>68</v>
      </c>
      <c r="DW16" s="13" t="str">
        <f t="shared" si="49"/>
        <v>-</v>
      </c>
      <c r="DX16" s="14" t="s">
        <v>68</v>
      </c>
      <c r="DY16" s="14" t="s">
        <v>68</v>
      </c>
      <c r="DZ16" s="14" t="s">
        <v>68</v>
      </c>
      <c r="EA16" s="14" t="s">
        <v>68</v>
      </c>
      <c r="EB16" s="14" t="s">
        <v>68</v>
      </c>
      <c r="EC16" s="14" t="s">
        <v>68</v>
      </c>
      <c r="ED16" s="14" t="str">
        <f t="shared" si="50"/>
        <v>-</v>
      </c>
      <c r="EE16" s="13" t="s">
        <v>68</v>
      </c>
      <c r="EF16" s="13" t="s">
        <v>68</v>
      </c>
      <c r="EG16" s="13" t="s">
        <v>68</v>
      </c>
      <c r="EH16" s="13" t="s">
        <v>68</v>
      </c>
      <c r="EI16" s="13" t="s">
        <v>68</v>
      </c>
      <c r="EJ16" s="13" t="s">
        <v>68</v>
      </c>
      <c r="EK16" s="13" t="str">
        <f t="shared" si="51"/>
        <v>-</v>
      </c>
      <c r="EL16" s="14" t="s">
        <v>68</v>
      </c>
      <c r="EM16" s="14" t="s">
        <v>68</v>
      </c>
      <c r="EN16" s="14" t="s">
        <v>68</v>
      </c>
      <c r="EO16" s="14" t="s">
        <v>68</v>
      </c>
      <c r="EP16" s="14" t="s">
        <v>68</v>
      </c>
      <c r="EQ16" s="14" t="s">
        <v>68</v>
      </c>
      <c r="ER16" s="44" t="str">
        <f t="shared" si="52"/>
        <v>-</v>
      </c>
      <c r="ES16" s="13" t="s">
        <v>68</v>
      </c>
      <c r="ET16" s="13" t="s">
        <v>68</v>
      </c>
      <c r="EU16" s="13" t="s">
        <v>68</v>
      </c>
      <c r="EV16" s="13" t="s">
        <v>68</v>
      </c>
      <c r="EW16" s="13" t="s">
        <v>68</v>
      </c>
      <c r="EX16" s="13" t="s">
        <v>68</v>
      </c>
      <c r="EY16" s="44" t="str">
        <f t="shared" si="53"/>
        <v>-</v>
      </c>
      <c r="EZ16" s="14" t="s">
        <v>68</v>
      </c>
      <c r="FA16" s="14" t="s">
        <v>68</v>
      </c>
      <c r="FB16" s="14" t="s">
        <v>68</v>
      </c>
      <c r="FC16" s="14" t="s">
        <v>68</v>
      </c>
      <c r="FD16" s="14" t="s">
        <v>68</v>
      </c>
      <c r="FE16" s="14" t="s">
        <v>68</v>
      </c>
      <c r="FF16" s="44" t="str">
        <f t="shared" si="54"/>
        <v>-</v>
      </c>
      <c r="FG16" s="13" t="s">
        <v>68</v>
      </c>
      <c r="FH16" s="13" t="s">
        <v>68</v>
      </c>
      <c r="FI16" s="13" t="s">
        <v>68</v>
      </c>
      <c r="FJ16" s="13" t="s">
        <v>68</v>
      </c>
      <c r="FK16" s="13" t="s">
        <v>68</v>
      </c>
      <c r="FL16" s="13" t="s">
        <v>68</v>
      </c>
      <c r="FM16" s="13" t="str">
        <f t="shared" si="55"/>
        <v>-</v>
      </c>
      <c r="FN16" s="14" t="s">
        <v>68</v>
      </c>
      <c r="FO16" s="14" t="s">
        <v>68</v>
      </c>
      <c r="FP16" s="14" t="s">
        <v>68</v>
      </c>
      <c r="FQ16" s="14" t="s">
        <v>68</v>
      </c>
      <c r="FR16" s="14" t="s">
        <v>68</v>
      </c>
      <c r="FS16" s="14" t="s">
        <v>68</v>
      </c>
      <c r="FT16" s="44" t="str">
        <f t="shared" si="56"/>
        <v>-</v>
      </c>
      <c r="FU16" s="13" t="s">
        <v>68</v>
      </c>
      <c r="FV16" s="13" t="s">
        <v>68</v>
      </c>
      <c r="FW16" s="13" t="s">
        <v>68</v>
      </c>
      <c r="FX16" s="13" t="s">
        <v>68</v>
      </c>
      <c r="FY16" s="13" t="s">
        <v>68</v>
      </c>
      <c r="FZ16" s="13" t="s">
        <v>68</v>
      </c>
      <c r="GA16" s="44" t="str">
        <f t="shared" si="57"/>
        <v>-</v>
      </c>
      <c r="GB16" s="14" t="s">
        <v>68</v>
      </c>
      <c r="GC16" s="14" t="s">
        <v>68</v>
      </c>
      <c r="GD16" s="14" t="s">
        <v>68</v>
      </c>
      <c r="GE16" s="14" t="s">
        <v>68</v>
      </c>
      <c r="GF16" s="14" t="s">
        <v>68</v>
      </c>
      <c r="GG16" s="14" t="s">
        <v>68</v>
      </c>
      <c r="GH16" s="14" t="str">
        <f t="shared" si="58"/>
        <v>-</v>
      </c>
      <c r="GI16" s="13" t="s">
        <v>68</v>
      </c>
      <c r="GJ16" s="13" t="s">
        <v>68</v>
      </c>
      <c r="GK16" s="13" t="s">
        <v>68</v>
      </c>
      <c r="GL16" s="13" t="s">
        <v>68</v>
      </c>
      <c r="GM16" s="13" t="s">
        <v>68</v>
      </c>
      <c r="GN16" s="13" t="s">
        <v>68</v>
      </c>
      <c r="GO16" s="13" t="str">
        <f t="shared" si="59"/>
        <v>-</v>
      </c>
      <c r="GP16" s="14" t="s">
        <v>68</v>
      </c>
      <c r="GQ16" s="14" t="s">
        <v>68</v>
      </c>
      <c r="GR16" s="14" t="s">
        <v>68</v>
      </c>
      <c r="GS16" s="14" t="s">
        <v>68</v>
      </c>
      <c r="GT16" s="14" t="s">
        <v>68</v>
      </c>
      <c r="GU16" s="14" t="s">
        <v>68</v>
      </c>
      <c r="GV16" s="14" t="str">
        <f t="shared" si="60"/>
        <v>-</v>
      </c>
      <c r="GW16" s="13" t="s">
        <v>68</v>
      </c>
      <c r="GX16" s="13" t="s">
        <v>68</v>
      </c>
      <c r="GY16" s="13" t="s">
        <v>68</v>
      </c>
      <c r="GZ16" s="13" t="s">
        <v>68</v>
      </c>
      <c r="HA16" s="13" t="s">
        <v>68</v>
      </c>
      <c r="HB16" s="13" t="s">
        <v>68</v>
      </c>
      <c r="HC16" s="44" t="str">
        <f t="shared" si="61"/>
        <v>-</v>
      </c>
      <c r="HD16" s="14" t="s">
        <v>68</v>
      </c>
      <c r="HE16" s="14" t="s">
        <v>68</v>
      </c>
      <c r="HF16" s="14" t="s">
        <v>68</v>
      </c>
      <c r="HG16" s="14" t="s">
        <v>68</v>
      </c>
      <c r="HH16" s="14" t="s">
        <v>68</v>
      </c>
      <c r="HI16" s="14" t="s">
        <v>68</v>
      </c>
      <c r="HJ16" s="44" t="str">
        <f t="shared" si="62"/>
        <v>-</v>
      </c>
      <c r="HK16" s="13" t="s">
        <v>68</v>
      </c>
      <c r="HL16" s="13" t="s">
        <v>68</v>
      </c>
      <c r="HM16" s="13" t="s">
        <v>68</v>
      </c>
      <c r="HN16" s="13" t="s">
        <v>68</v>
      </c>
      <c r="HO16" s="13" t="s">
        <v>68</v>
      </c>
      <c r="HP16" s="13" t="s">
        <v>68</v>
      </c>
      <c r="HQ16" s="44" t="str">
        <f t="shared" si="63"/>
        <v>-</v>
      </c>
      <c r="HR16" s="14" t="s">
        <v>68</v>
      </c>
      <c r="HS16" s="14" t="s">
        <v>68</v>
      </c>
      <c r="HT16" s="14" t="s">
        <v>68</v>
      </c>
      <c r="HU16" s="14" t="s">
        <v>68</v>
      </c>
      <c r="HV16" s="14" t="s">
        <v>68</v>
      </c>
      <c r="HW16" s="14" t="s">
        <v>68</v>
      </c>
      <c r="HX16" s="14" t="str">
        <f t="shared" si="64"/>
        <v>-</v>
      </c>
    </row>
    <row r="17" spans="1:232" ht="27.95" customHeight="1" x14ac:dyDescent="0.2">
      <c r="A17" s="16">
        <v>6009</v>
      </c>
      <c r="B17" s="9" t="s">
        <v>79</v>
      </c>
      <c r="C17" s="51" t="s">
        <v>1908</v>
      </c>
      <c r="D17" s="11" t="s">
        <v>96</v>
      </c>
      <c r="E17" s="18" t="s">
        <v>92</v>
      </c>
      <c r="F17" s="18">
        <v>75018</v>
      </c>
      <c r="G17" s="18" t="s">
        <v>29</v>
      </c>
      <c r="H17" s="12">
        <v>13</v>
      </c>
      <c r="I17" s="13" t="s">
        <v>68</v>
      </c>
      <c r="J17" s="13" t="s">
        <v>68</v>
      </c>
      <c r="K17" s="13" t="s">
        <v>68</v>
      </c>
      <c r="L17" s="13" t="s">
        <v>68</v>
      </c>
      <c r="M17" s="13" t="s">
        <v>68</v>
      </c>
      <c r="N17" s="13" t="s">
        <v>68</v>
      </c>
      <c r="O17" s="13" t="str">
        <f t="shared" si="33"/>
        <v>-</v>
      </c>
      <c r="P17" s="14" t="s">
        <v>68</v>
      </c>
      <c r="Q17" s="14" t="s">
        <v>68</v>
      </c>
      <c r="R17" s="14" t="s">
        <v>68</v>
      </c>
      <c r="S17" s="14" t="s">
        <v>68</v>
      </c>
      <c r="T17" s="14" t="s">
        <v>68</v>
      </c>
      <c r="U17" s="14" t="s">
        <v>68</v>
      </c>
      <c r="V17" s="44" t="str">
        <f t="shared" si="34"/>
        <v>-</v>
      </c>
      <c r="W17" s="13" t="s">
        <v>68</v>
      </c>
      <c r="X17" s="13" t="s">
        <v>68</v>
      </c>
      <c r="Y17" s="13" t="s">
        <v>68</v>
      </c>
      <c r="Z17" s="13" t="s">
        <v>68</v>
      </c>
      <c r="AA17" s="13" t="s">
        <v>68</v>
      </c>
      <c r="AB17" s="13" t="s">
        <v>68</v>
      </c>
      <c r="AC17" s="13" t="str">
        <f t="shared" si="35"/>
        <v>-</v>
      </c>
      <c r="AD17" s="14" t="s">
        <v>68</v>
      </c>
      <c r="AE17" s="14" t="s">
        <v>68</v>
      </c>
      <c r="AF17" s="14" t="s">
        <v>68</v>
      </c>
      <c r="AG17" s="14" t="s">
        <v>68</v>
      </c>
      <c r="AH17" s="14" t="s">
        <v>68</v>
      </c>
      <c r="AI17" s="14" t="s">
        <v>68</v>
      </c>
      <c r="AJ17" s="44" t="str">
        <f t="shared" si="36"/>
        <v>-</v>
      </c>
      <c r="AK17" s="13" t="s">
        <v>68</v>
      </c>
      <c r="AL17" s="13" t="s">
        <v>68</v>
      </c>
      <c r="AM17" s="13" t="s">
        <v>68</v>
      </c>
      <c r="AN17" s="13" t="s">
        <v>68</v>
      </c>
      <c r="AO17" s="13" t="s">
        <v>68</v>
      </c>
      <c r="AP17" s="13" t="s">
        <v>68</v>
      </c>
      <c r="AQ17" s="13" t="str">
        <f t="shared" si="37"/>
        <v>-</v>
      </c>
      <c r="AR17" s="14" t="s">
        <v>68</v>
      </c>
      <c r="AS17" s="14" t="s">
        <v>68</v>
      </c>
      <c r="AT17" s="14" t="s">
        <v>68</v>
      </c>
      <c r="AU17" s="14" t="s">
        <v>68</v>
      </c>
      <c r="AV17" s="14" t="s">
        <v>68</v>
      </c>
      <c r="AW17" s="14" t="s">
        <v>68</v>
      </c>
      <c r="AX17" s="14" t="str">
        <f t="shared" si="38"/>
        <v>-</v>
      </c>
      <c r="AY17" s="13" t="s">
        <v>68</v>
      </c>
      <c r="AZ17" s="13" t="s">
        <v>68</v>
      </c>
      <c r="BA17" s="13" t="s">
        <v>68</v>
      </c>
      <c r="BB17" s="13" t="s">
        <v>68</v>
      </c>
      <c r="BC17" s="13" t="s">
        <v>68</v>
      </c>
      <c r="BD17" s="13" t="s">
        <v>68</v>
      </c>
      <c r="BE17" s="13" t="str">
        <f t="shared" si="39"/>
        <v>-</v>
      </c>
      <c r="BF17" s="14" t="s">
        <v>68</v>
      </c>
      <c r="BG17" s="14" t="s">
        <v>68</v>
      </c>
      <c r="BH17" s="14" t="s">
        <v>68</v>
      </c>
      <c r="BI17" s="14" t="s">
        <v>68</v>
      </c>
      <c r="BJ17" s="14" t="s">
        <v>68</v>
      </c>
      <c r="BK17" s="14" t="s">
        <v>68</v>
      </c>
      <c r="BL17" s="14" t="str">
        <f t="shared" si="40"/>
        <v>-</v>
      </c>
      <c r="BM17" s="13" t="s">
        <v>68</v>
      </c>
      <c r="BN17" s="13" t="s">
        <v>68</v>
      </c>
      <c r="BO17" s="13" t="s">
        <v>68</v>
      </c>
      <c r="BP17" s="13" t="s">
        <v>68</v>
      </c>
      <c r="BQ17" s="13" t="s">
        <v>68</v>
      </c>
      <c r="BR17" s="13" t="s">
        <v>68</v>
      </c>
      <c r="BS17" s="13" t="str">
        <f t="shared" si="41"/>
        <v>-</v>
      </c>
      <c r="BT17" s="14" t="s">
        <v>68</v>
      </c>
      <c r="BU17" s="14" t="s">
        <v>68</v>
      </c>
      <c r="BV17" s="14" t="s">
        <v>68</v>
      </c>
      <c r="BW17" s="14" t="s">
        <v>68</v>
      </c>
      <c r="BX17" s="14" t="s">
        <v>68</v>
      </c>
      <c r="BY17" s="14" t="s">
        <v>68</v>
      </c>
      <c r="BZ17" s="14" t="str">
        <f t="shared" si="42"/>
        <v>-</v>
      </c>
      <c r="CA17" s="13" t="s">
        <v>68</v>
      </c>
      <c r="CB17" s="13" t="s">
        <v>68</v>
      </c>
      <c r="CC17" s="13" t="s">
        <v>68</v>
      </c>
      <c r="CD17" s="13" t="s">
        <v>68</v>
      </c>
      <c r="CE17" s="13" t="s">
        <v>68</v>
      </c>
      <c r="CF17" s="13" t="s">
        <v>68</v>
      </c>
      <c r="CG17" s="44" t="str">
        <f t="shared" si="43"/>
        <v>-</v>
      </c>
      <c r="CH17" s="14" t="s">
        <v>68</v>
      </c>
      <c r="CI17" s="14" t="s">
        <v>68</v>
      </c>
      <c r="CJ17" s="14" t="s">
        <v>68</v>
      </c>
      <c r="CK17" s="14" t="s">
        <v>68</v>
      </c>
      <c r="CL17" s="14" t="s">
        <v>68</v>
      </c>
      <c r="CM17" s="14" t="s">
        <v>68</v>
      </c>
      <c r="CN17" s="44" t="str">
        <f t="shared" si="44"/>
        <v>-</v>
      </c>
      <c r="CO17" s="13" t="s">
        <v>68</v>
      </c>
      <c r="CP17" s="13" t="s">
        <v>68</v>
      </c>
      <c r="CQ17" s="13" t="s">
        <v>68</v>
      </c>
      <c r="CR17" s="13" t="s">
        <v>68</v>
      </c>
      <c r="CS17" s="13" t="s">
        <v>68</v>
      </c>
      <c r="CT17" s="13" t="s">
        <v>68</v>
      </c>
      <c r="CU17" s="13" t="str">
        <f t="shared" si="45"/>
        <v>-</v>
      </c>
      <c r="CV17" s="14" t="s">
        <v>68</v>
      </c>
      <c r="CW17" s="14" t="s">
        <v>68</v>
      </c>
      <c r="CX17" s="14" t="s">
        <v>68</v>
      </c>
      <c r="CY17" s="14" t="s">
        <v>68</v>
      </c>
      <c r="CZ17" s="14" t="s">
        <v>68</v>
      </c>
      <c r="DA17" s="14" t="s">
        <v>68</v>
      </c>
      <c r="DB17" s="14" t="str">
        <f t="shared" si="46"/>
        <v>-</v>
      </c>
      <c r="DC17" s="13" t="s">
        <v>68</v>
      </c>
      <c r="DD17" s="13" t="s">
        <v>68</v>
      </c>
      <c r="DE17" s="13" t="s">
        <v>68</v>
      </c>
      <c r="DF17" s="13" t="s">
        <v>68</v>
      </c>
      <c r="DG17" s="13" t="s">
        <v>68</v>
      </c>
      <c r="DH17" s="13" t="s">
        <v>68</v>
      </c>
      <c r="DI17" s="13" t="str">
        <f t="shared" si="47"/>
        <v>-</v>
      </c>
      <c r="DJ17" s="14" t="s">
        <v>68</v>
      </c>
      <c r="DK17" s="14" t="s">
        <v>68</v>
      </c>
      <c r="DL17" s="14" t="s">
        <v>68</v>
      </c>
      <c r="DM17" s="14" t="s">
        <v>68</v>
      </c>
      <c r="DN17" s="14" t="s">
        <v>68</v>
      </c>
      <c r="DO17" s="14" t="s">
        <v>68</v>
      </c>
      <c r="DP17" s="44" t="str">
        <f t="shared" si="48"/>
        <v>-</v>
      </c>
      <c r="DQ17" s="13" t="s">
        <v>68</v>
      </c>
      <c r="DR17" s="13" t="s">
        <v>68</v>
      </c>
      <c r="DS17" s="13" t="s">
        <v>68</v>
      </c>
      <c r="DT17" s="13" t="s">
        <v>68</v>
      </c>
      <c r="DU17" s="13" t="s">
        <v>68</v>
      </c>
      <c r="DV17" s="13" t="s">
        <v>68</v>
      </c>
      <c r="DW17" s="13" t="str">
        <f t="shared" si="49"/>
        <v>-</v>
      </c>
      <c r="DX17" s="14" t="s">
        <v>68</v>
      </c>
      <c r="DY17" s="14" t="s">
        <v>68</v>
      </c>
      <c r="DZ17" s="14" t="s">
        <v>68</v>
      </c>
      <c r="EA17" s="14" t="s">
        <v>68</v>
      </c>
      <c r="EB17" s="14" t="s">
        <v>68</v>
      </c>
      <c r="EC17" s="14" t="s">
        <v>68</v>
      </c>
      <c r="ED17" s="14" t="str">
        <f t="shared" si="50"/>
        <v>-</v>
      </c>
      <c r="EE17" s="13" t="s">
        <v>68</v>
      </c>
      <c r="EF17" s="13" t="s">
        <v>68</v>
      </c>
      <c r="EG17" s="13" t="s">
        <v>68</v>
      </c>
      <c r="EH17" s="13" t="s">
        <v>68</v>
      </c>
      <c r="EI17" s="13" t="s">
        <v>68</v>
      </c>
      <c r="EJ17" s="13" t="s">
        <v>68</v>
      </c>
      <c r="EK17" s="13" t="str">
        <f t="shared" si="51"/>
        <v>-</v>
      </c>
      <c r="EL17" s="14" t="s">
        <v>68</v>
      </c>
      <c r="EM17" s="14" t="s">
        <v>68</v>
      </c>
      <c r="EN17" s="14" t="s">
        <v>68</v>
      </c>
      <c r="EO17" s="14" t="s">
        <v>68</v>
      </c>
      <c r="EP17" s="14" t="s">
        <v>68</v>
      </c>
      <c r="EQ17" s="14" t="s">
        <v>68</v>
      </c>
      <c r="ER17" s="44" t="str">
        <f t="shared" si="52"/>
        <v>-</v>
      </c>
      <c r="ES17" s="13" t="s">
        <v>68</v>
      </c>
      <c r="ET17" s="13" t="s">
        <v>68</v>
      </c>
      <c r="EU17" s="13" t="s">
        <v>68</v>
      </c>
      <c r="EV17" s="13" t="s">
        <v>68</v>
      </c>
      <c r="EW17" s="13" t="s">
        <v>68</v>
      </c>
      <c r="EX17" s="13" t="s">
        <v>68</v>
      </c>
      <c r="EY17" s="44" t="str">
        <f t="shared" si="53"/>
        <v>-</v>
      </c>
      <c r="EZ17" s="14" t="s">
        <v>68</v>
      </c>
      <c r="FA17" s="14" t="s">
        <v>68</v>
      </c>
      <c r="FB17" s="14" t="s">
        <v>68</v>
      </c>
      <c r="FC17" s="14" t="s">
        <v>68</v>
      </c>
      <c r="FD17" s="14" t="s">
        <v>68</v>
      </c>
      <c r="FE17" s="14" t="s">
        <v>68</v>
      </c>
      <c r="FF17" s="44" t="str">
        <f t="shared" si="54"/>
        <v>-</v>
      </c>
      <c r="FG17" s="13" t="s">
        <v>68</v>
      </c>
      <c r="FH17" s="13" t="s">
        <v>68</v>
      </c>
      <c r="FI17" s="13" t="s">
        <v>68</v>
      </c>
      <c r="FJ17" s="13" t="s">
        <v>68</v>
      </c>
      <c r="FK17" s="13" t="s">
        <v>68</v>
      </c>
      <c r="FL17" s="13" t="s">
        <v>68</v>
      </c>
      <c r="FM17" s="13" t="str">
        <f t="shared" si="55"/>
        <v>-</v>
      </c>
      <c r="FN17" s="14" t="s">
        <v>68</v>
      </c>
      <c r="FO17" s="14" t="s">
        <v>68</v>
      </c>
      <c r="FP17" s="14" t="s">
        <v>68</v>
      </c>
      <c r="FQ17" s="14" t="s">
        <v>68</v>
      </c>
      <c r="FR17" s="14" t="s">
        <v>68</v>
      </c>
      <c r="FS17" s="14" t="s">
        <v>68</v>
      </c>
      <c r="FT17" s="44" t="str">
        <f t="shared" si="56"/>
        <v>-</v>
      </c>
      <c r="FU17" s="13" t="s">
        <v>68</v>
      </c>
      <c r="FV17" s="13" t="s">
        <v>68</v>
      </c>
      <c r="FW17" s="13" t="s">
        <v>68</v>
      </c>
      <c r="FX17" s="13" t="s">
        <v>68</v>
      </c>
      <c r="FY17" s="13" t="s">
        <v>68</v>
      </c>
      <c r="FZ17" s="13" t="s">
        <v>68</v>
      </c>
      <c r="GA17" s="44" t="str">
        <f t="shared" si="57"/>
        <v>-</v>
      </c>
      <c r="GB17" s="14" t="s">
        <v>68</v>
      </c>
      <c r="GC17" s="14" t="s">
        <v>68</v>
      </c>
      <c r="GD17" s="14" t="s">
        <v>68</v>
      </c>
      <c r="GE17" s="14" t="s">
        <v>68</v>
      </c>
      <c r="GF17" s="14" t="s">
        <v>68</v>
      </c>
      <c r="GG17" s="14" t="s">
        <v>68</v>
      </c>
      <c r="GH17" s="14" t="str">
        <f t="shared" si="58"/>
        <v>-</v>
      </c>
      <c r="GI17" s="13" t="s">
        <v>68</v>
      </c>
      <c r="GJ17" s="13" t="s">
        <v>68</v>
      </c>
      <c r="GK17" s="13" t="s">
        <v>68</v>
      </c>
      <c r="GL17" s="13" t="s">
        <v>68</v>
      </c>
      <c r="GM17" s="13" t="s">
        <v>68</v>
      </c>
      <c r="GN17" s="13" t="s">
        <v>68</v>
      </c>
      <c r="GO17" s="13" t="str">
        <f t="shared" si="59"/>
        <v>-</v>
      </c>
      <c r="GP17" s="14" t="s">
        <v>68</v>
      </c>
      <c r="GQ17" s="14" t="s">
        <v>68</v>
      </c>
      <c r="GR17" s="14" t="s">
        <v>68</v>
      </c>
      <c r="GS17" s="14" t="s">
        <v>68</v>
      </c>
      <c r="GT17" s="14" t="s">
        <v>68</v>
      </c>
      <c r="GU17" s="14" t="s">
        <v>68</v>
      </c>
      <c r="GV17" s="14" t="str">
        <f t="shared" si="60"/>
        <v>-</v>
      </c>
      <c r="GW17" s="13" t="s">
        <v>68</v>
      </c>
      <c r="GX17" s="13" t="s">
        <v>68</v>
      </c>
      <c r="GY17" s="13" t="s">
        <v>68</v>
      </c>
      <c r="GZ17" s="13" t="s">
        <v>68</v>
      </c>
      <c r="HA17" s="13" t="s">
        <v>68</v>
      </c>
      <c r="HB17" s="13" t="s">
        <v>68</v>
      </c>
      <c r="HC17" s="44" t="str">
        <f t="shared" si="61"/>
        <v>-</v>
      </c>
      <c r="HD17" s="14" t="s">
        <v>68</v>
      </c>
      <c r="HE17" s="14" t="s">
        <v>68</v>
      </c>
      <c r="HF17" s="14" t="s">
        <v>68</v>
      </c>
      <c r="HG17" s="14" t="s">
        <v>68</v>
      </c>
      <c r="HH17" s="14" t="s">
        <v>68</v>
      </c>
      <c r="HI17" s="14" t="s">
        <v>68</v>
      </c>
      <c r="HJ17" s="44" t="str">
        <f t="shared" si="62"/>
        <v>-</v>
      </c>
      <c r="HK17" s="13" t="s">
        <v>68</v>
      </c>
      <c r="HL17" s="13" t="s">
        <v>68</v>
      </c>
      <c r="HM17" s="13" t="s">
        <v>68</v>
      </c>
      <c r="HN17" s="13" t="s">
        <v>68</v>
      </c>
      <c r="HO17" s="13" t="s">
        <v>68</v>
      </c>
      <c r="HP17" s="13" t="s">
        <v>68</v>
      </c>
      <c r="HQ17" s="44" t="str">
        <f t="shared" si="63"/>
        <v>-</v>
      </c>
      <c r="HR17" s="14" t="s">
        <v>68</v>
      </c>
      <c r="HS17" s="14" t="s">
        <v>68</v>
      </c>
      <c r="HT17" s="14" t="s">
        <v>68</v>
      </c>
      <c r="HU17" s="14" t="s">
        <v>68</v>
      </c>
      <c r="HV17" s="14" t="s">
        <v>68</v>
      </c>
      <c r="HW17" s="14" t="s">
        <v>68</v>
      </c>
      <c r="HX17" s="14" t="str">
        <f t="shared" si="64"/>
        <v>-</v>
      </c>
    </row>
    <row r="18" spans="1:232" ht="27.95" customHeight="1" x14ac:dyDescent="0.2">
      <c r="A18" s="16">
        <v>6010</v>
      </c>
      <c r="B18" s="9" t="s">
        <v>79</v>
      </c>
      <c r="C18" s="51" t="s">
        <v>1908</v>
      </c>
      <c r="D18" s="11" t="s">
        <v>96</v>
      </c>
      <c r="E18" s="18" t="s">
        <v>93</v>
      </c>
      <c r="F18" s="18">
        <v>75018</v>
      </c>
      <c r="G18" s="18" t="s">
        <v>29</v>
      </c>
      <c r="H18" s="12">
        <v>10</v>
      </c>
      <c r="I18" s="13" t="s">
        <v>69</v>
      </c>
      <c r="J18" s="13" t="s">
        <v>68</v>
      </c>
      <c r="K18" s="13" t="s">
        <v>68</v>
      </c>
      <c r="L18" s="13" t="s">
        <v>69</v>
      </c>
      <c r="M18" s="13" t="s">
        <v>68</v>
      </c>
      <c r="N18" s="13" t="s">
        <v>68</v>
      </c>
      <c r="O18" s="13" t="str">
        <f t="shared" si="33"/>
        <v>2 fois par semaine</v>
      </c>
      <c r="P18" s="14" t="s">
        <v>69</v>
      </c>
      <c r="Q18" s="14" t="s">
        <v>68</v>
      </c>
      <c r="R18" s="14" t="s">
        <v>68</v>
      </c>
      <c r="S18" s="14" t="s">
        <v>69</v>
      </c>
      <c r="T18" s="14" t="s">
        <v>68</v>
      </c>
      <c r="U18" s="14" t="s">
        <v>68</v>
      </c>
      <c r="V18" s="44" t="str">
        <f t="shared" si="34"/>
        <v>2 fois par semaine</v>
      </c>
      <c r="W18" s="13" t="s">
        <v>69</v>
      </c>
      <c r="X18" s="13" t="s">
        <v>68</v>
      </c>
      <c r="Y18" s="13" t="s">
        <v>68</v>
      </c>
      <c r="Z18" s="13" t="s">
        <v>69</v>
      </c>
      <c r="AA18" s="13" t="s">
        <v>68</v>
      </c>
      <c r="AB18" s="13" t="s">
        <v>68</v>
      </c>
      <c r="AC18" s="13" t="str">
        <f t="shared" si="35"/>
        <v>2 fois par semaine</v>
      </c>
      <c r="AD18" s="14" t="s">
        <v>69</v>
      </c>
      <c r="AE18" s="14" t="s">
        <v>68</v>
      </c>
      <c r="AF18" s="14" t="s">
        <v>68</v>
      </c>
      <c r="AG18" s="14" t="s">
        <v>69</v>
      </c>
      <c r="AH18" s="14" t="s">
        <v>68</v>
      </c>
      <c r="AI18" s="14" t="s">
        <v>68</v>
      </c>
      <c r="AJ18" s="44" t="str">
        <f t="shared" si="36"/>
        <v>2 fois par semaine</v>
      </c>
      <c r="AK18" s="13" t="s">
        <v>69</v>
      </c>
      <c r="AL18" s="13" t="s">
        <v>68</v>
      </c>
      <c r="AM18" s="13" t="s">
        <v>68</v>
      </c>
      <c r="AN18" s="13" t="s">
        <v>69</v>
      </c>
      <c r="AO18" s="13" t="s">
        <v>68</v>
      </c>
      <c r="AP18" s="13" t="s">
        <v>68</v>
      </c>
      <c r="AQ18" s="13" t="str">
        <f t="shared" si="37"/>
        <v>2 fois par semaine</v>
      </c>
      <c r="AR18" s="14" t="s">
        <v>69</v>
      </c>
      <c r="AS18" s="14" t="s">
        <v>68</v>
      </c>
      <c r="AT18" s="14" t="s">
        <v>68</v>
      </c>
      <c r="AU18" s="14" t="s">
        <v>69</v>
      </c>
      <c r="AV18" s="14" t="s">
        <v>68</v>
      </c>
      <c r="AW18" s="14" t="s">
        <v>68</v>
      </c>
      <c r="AX18" s="14" t="str">
        <f t="shared" si="38"/>
        <v>2 fois par semaine</v>
      </c>
      <c r="AY18" s="13" t="s">
        <v>69</v>
      </c>
      <c r="AZ18" s="13" t="s">
        <v>68</v>
      </c>
      <c r="BA18" s="13" t="s">
        <v>68</v>
      </c>
      <c r="BB18" s="13" t="s">
        <v>69</v>
      </c>
      <c r="BC18" s="13" t="s">
        <v>68</v>
      </c>
      <c r="BD18" s="13" t="s">
        <v>68</v>
      </c>
      <c r="BE18" s="13" t="str">
        <f t="shared" si="39"/>
        <v>2 fois par semaine</v>
      </c>
      <c r="BF18" s="14" t="s">
        <v>69</v>
      </c>
      <c r="BG18" s="14" t="s">
        <v>68</v>
      </c>
      <c r="BH18" s="14" t="s">
        <v>68</v>
      </c>
      <c r="BI18" s="14" t="s">
        <v>69</v>
      </c>
      <c r="BJ18" s="14" t="s">
        <v>68</v>
      </c>
      <c r="BK18" s="14" t="s">
        <v>68</v>
      </c>
      <c r="BL18" s="14" t="str">
        <f t="shared" si="40"/>
        <v>2 fois par semaine</v>
      </c>
      <c r="BM18" s="13" t="s">
        <v>69</v>
      </c>
      <c r="BN18" s="13" t="s">
        <v>68</v>
      </c>
      <c r="BO18" s="13" t="s">
        <v>68</v>
      </c>
      <c r="BP18" s="13" t="s">
        <v>69</v>
      </c>
      <c r="BQ18" s="13" t="s">
        <v>68</v>
      </c>
      <c r="BR18" s="13" t="s">
        <v>68</v>
      </c>
      <c r="BS18" s="13" t="str">
        <f t="shared" si="41"/>
        <v>2 fois par semaine</v>
      </c>
      <c r="BT18" s="14" t="s">
        <v>68</v>
      </c>
      <c r="BU18" s="14" t="s">
        <v>68</v>
      </c>
      <c r="BV18" s="14" t="s">
        <v>68</v>
      </c>
      <c r="BW18" s="14" t="s">
        <v>68</v>
      </c>
      <c r="BX18" s="14" t="s">
        <v>68</v>
      </c>
      <c r="BY18" s="14" t="s">
        <v>68</v>
      </c>
      <c r="BZ18" s="14" t="str">
        <f t="shared" si="42"/>
        <v>-</v>
      </c>
      <c r="CA18" s="13" t="s">
        <v>69</v>
      </c>
      <c r="CB18" s="13" t="s">
        <v>68</v>
      </c>
      <c r="CC18" s="13" t="s">
        <v>68</v>
      </c>
      <c r="CD18" s="13" t="s">
        <v>68</v>
      </c>
      <c r="CE18" s="13" t="s">
        <v>68</v>
      </c>
      <c r="CF18" s="13" t="s">
        <v>68</v>
      </c>
      <c r="CG18" s="44" t="str">
        <f t="shared" si="43"/>
        <v>1 fois par mois</v>
      </c>
      <c r="CH18" s="14" t="s">
        <v>69</v>
      </c>
      <c r="CI18" s="14" t="s">
        <v>68</v>
      </c>
      <c r="CJ18" s="14" t="s">
        <v>68</v>
      </c>
      <c r="CK18" s="14" t="s">
        <v>68</v>
      </c>
      <c r="CL18" s="14" t="s">
        <v>68</v>
      </c>
      <c r="CM18" s="14" t="s">
        <v>68</v>
      </c>
      <c r="CN18" s="44" t="str">
        <f t="shared" si="44"/>
        <v>1 fois par semaine</v>
      </c>
      <c r="CO18" s="13" t="s">
        <v>69</v>
      </c>
      <c r="CP18" s="13" t="s">
        <v>68</v>
      </c>
      <c r="CQ18" s="13" t="s">
        <v>68</v>
      </c>
      <c r="CR18" s="13" t="s">
        <v>68</v>
      </c>
      <c r="CS18" s="13" t="s">
        <v>68</v>
      </c>
      <c r="CT18" s="13" t="s">
        <v>68</v>
      </c>
      <c r="CU18" s="13" t="str">
        <f t="shared" si="45"/>
        <v>1 fois par semaine</v>
      </c>
      <c r="CV18" s="14" t="s">
        <v>69</v>
      </c>
      <c r="CW18" s="14" t="s">
        <v>68</v>
      </c>
      <c r="CX18" s="14" t="s">
        <v>68</v>
      </c>
      <c r="CY18" s="14" t="s">
        <v>68</v>
      </c>
      <c r="CZ18" s="14" t="s">
        <v>68</v>
      </c>
      <c r="DA18" s="14" t="s">
        <v>68</v>
      </c>
      <c r="DB18" s="14" t="str">
        <f t="shared" si="46"/>
        <v>1 fois par semaine</v>
      </c>
      <c r="DC18" s="13" t="s">
        <v>69</v>
      </c>
      <c r="DD18" s="13" t="s">
        <v>68</v>
      </c>
      <c r="DE18" s="13" t="s">
        <v>68</v>
      </c>
      <c r="DF18" s="13" t="s">
        <v>68</v>
      </c>
      <c r="DG18" s="13" t="s">
        <v>68</v>
      </c>
      <c r="DH18" s="13" t="s">
        <v>68</v>
      </c>
      <c r="DI18" s="13" t="str">
        <f t="shared" si="47"/>
        <v>1 fois par semaine</v>
      </c>
      <c r="DJ18" s="14" t="s">
        <v>68</v>
      </c>
      <c r="DK18" s="14" t="s">
        <v>68</v>
      </c>
      <c r="DL18" s="14" t="s">
        <v>68</v>
      </c>
      <c r="DM18" s="14" t="s">
        <v>68</v>
      </c>
      <c r="DN18" s="14" t="s">
        <v>68</v>
      </c>
      <c r="DO18" s="14" t="s">
        <v>68</v>
      </c>
      <c r="DP18" s="44" t="str">
        <f t="shared" si="48"/>
        <v>-</v>
      </c>
      <c r="DQ18" s="13" t="s">
        <v>68</v>
      </c>
      <c r="DR18" s="13" t="s">
        <v>68</v>
      </c>
      <c r="DS18" s="13" t="s">
        <v>68</v>
      </c>
      <c r="DT18" s="13" t="s">
        <v>68</v>
      </c>
      <c r="DU18" s="13" t="s">
        <v>68</v>
      </c>
      <c r="DV18" s="13" t="s">
        <v>68</v>
      </c>
      <c r="DW18" s="13" t="str">
        <f t="shared" si="49"/>
        <v>-</v>
      </c>
      <c r="DX18" s="14" t="s">
        <v>68</v>
      </c>
      <c r="DY18" s="14" t="s">
        <v>68</v>
      </c>
      <c r="DZ18" s="14" t="s">
        <v>68</v>
      </c>
      <c r="EA18" s="14" t="s">
        <v>68</v>
      </c>
      <c r="EB18" s="14" t="s">
        <v>68</v>
      </c>
      <c r="EC18" s="14" t="s">
        <v>68</v>
      </c>
      <c r="ED18" s="14" t="str">
        <f t="shared" si="50"/>
        <v>-</v>
      </c>
      <c r="EE18" s="13" t="s">
        <v>68</v>
      </c>
      <c r="EF18" s="13" t="s">
        <v>68</v>
      </c>
      <c r="EG18" s="13" t="s">
        <v>68</v>
      </c>
      <c r="EH18" s="13" t="s">
        <v>68</v>
      </c>
      <c r="EI18" s="13" t="s">
        <v>68</v>
      </c>
      <c r="EJ18" s="13" t="s">
        <v>68</v>
      </c>
      <c r="EK18" s="13" t="str">
        <f t="shared" si="51"/>
        <v>-</v>
      </c>
      <c r="EL18" s="14" t="s">
        <v>69</v>
      </c>
      <c r="EM18" s="14" t="s">
        <v>68</v>
      </c>
      <c r="EN18" s="14" t="s">
        <v>68</v>
      </c>
      <c r="EO18" s="14" t="s">
        <v>68</v>
      </c>
      <c r="EP18" s="14" t="s">
        <v>68</v>
      </c>
      <c r="EQ18" s="14" t="s">
        <v>68</v>
      </c>
      <c r="ER18" s="44" t="str">
        <f t="shared" si="52"/>
        <v>1 fois par mois</v>
      </c>
      <c r="ES18" s="13" t="s">
        <v>68</v>
      </c>
      <c r="ET18" s="13" t="s">
        <v>68</v>
      </c>
      <c r="EU18" s="13" t="s">
        <v>68</v>
      </c>
      <c r="EV18" s="13" t="s">
        <v>68</v>
      </c>
      <c r="EW18" s="13" t="s">
        <v>68</v>
      </c>
      <c r="EX18" s="13" t="s">
        <v>68</v>
      </c>
      <c r="EY18" s="44" t="str">
        <f t="shared" si="53"/>
        <v>-</v>
      </c>
      <c r="EZ18" s="14" t="s">
        <v>69</v>
      </c>
      <c r="FA18" s="14" t="s">
        <v>68</v>
      </c>
      <c r="FB18" s="14" t="s">
        <v>68</v>
      </c>
      <c r="FC18" s="14" t="s">
        <v>68</v>
      </c>
      <c r="FD18" s="14" t="s">
        <v>68</v>
      </c>
      <c r="FE18" s="14" t="s">
        <v>68</v>
      </c>
      <c r="FF18" s="44" t="str">
        <f t="shared" si="54"/>
        <v>1 fois par semaine</v>
      </c>
      <c r="FG18" s="13" t="s">
        <v>69</v>
      </c>
      <c r="FH18" s="13" t="s">
        <v>68</v>
      </c>
      <c r="FI18" s="13" t="s">
        <v>68</v>
      </c>
      <c r="FJ18" s="13" t="s">
        <v>68</v>
      </c>
      <c r="FK18" s="13" t="s">
        <v>68</v>
      </c>
      <c r="FL18" s="13" t="s">
        <v>68</v>
      </c>
      <c r="FM18" s="13" t="str">
        <f t="shared" si="55"/>
        <v>1 fois par mois</v>
      </c>
      <c r="FN18" s="14" t="s">
        <v>69</v>
      </c>
      <c r="FO18" s="14" t="s">
        <v>68</v>
      </c>
      <c r="FP18" s="14" t="s">
        <v>68</v>
      </c>
      <c r="FQ18" s="14" t="s">
        <v>69</v>
      </c>
      <c r="FR18" s="14" t="s">
        <v>68</v>
      </c>
      <c r="FS18" s="14" t="s">
        <v>68</v>
      </c>
      <c r="FT18" s="44" t="str">
        <f t="shared" si="56"/>
        <v>2 fois par semaine</v>
      </c>
      <c r="FU18" s="13" t="s">
        <v>69</v>
      </c>
      <c r="FV18" s="13" t="s">
        <v>68</v>
      </c>
      <c r="FW18" s="13" t="s">
        <v>68</v>
      </c>
      <c r="FX18" s="13" t="s">
        <v>68</v>
      </c>
      <c r="FY18" s="13" t="s">
        <v>68</v>
      </c>
      <c r="FZ18" s="13" t="s">
        <v>68</v>
      </c>
      <c r="GA18" s="44" t="str">
        <f t="shared" si="57"/>
        <v>1 fois par semaine</v>
      </c>
      <c r="GB18" s="14" t="s">
        <v>69</v>
      </c>
      <c r="GC18" s="14" t="s">
        <v>68</v>
      </c>
      <c r="GD18" s="14" t="s">
        <v>68</v>
      </c>
      <c r="GE18" s="14" t="s">
        <v>68</v>
      </c>
      <c r="GF18" s="14" t="s">
        <v>68</v>
      </c>
      <c r="GG18" s="14" t="s">
        <v>68</v>
      </c>
      <c r="GH18" s="14" t="str">
        <f t="shared" si="58"/>
        <v>1 fois par semaine</v>
      </c>
      <c r="GI18" s="13" t="s">
        <v>68</v>
      </c>
      <c r="GJ18" s="13" t="s">
        <v>68</v>
      </c>
      <c r="GK18" s="13" t="s">
        <v>68</v>
      </c>
      <c r="GL18" s="13" t="s">
        <v>68</v>
      </c>
      <c r="GM18" s="13" t="s">
        <v>68</v>
      </c>
      <c r="GN18" s="13" t="s">
        <v>68</v>
      </c>
      <c r="GO18" s="13" t="str">
        <f t="shared" si="59"/>
        <v>-</v>
      </c>
      <c r="GP18" s="14" t="s">
        <v>68</v>
      </c>
      <c r="GQ18" s="14" t="s">
        <v>68</v>
      </c>
      <c r="GR18" s="14" t="s">
        <v>68</v>
      </c>
      <c r="GS18" s="14" t="s">
        <v>68</v>
      </c>
      <c r="GT18" s="14" t="s">
        <v>68</v>
      </c>
      <c r="GU18" s="14" t="s">
        <v>68</v>
      </c>
      <c r="GV18" s="14" t="str">
        <f t="shared" si="60"/>
        <v>-</v>
      </c>
      <c r="GW18" s="13" t="s">
        <v>68</v>
      </c>
      <c r="GX18" s="13" t="s">
        <v>68</v>
      </c>
      <c r="GY18" s="13" t="s">
        <v>68</v>
      </c>
      <c r="GZ18" s="13" t="s">
        <v>68</v>
      </c>
      <c r="HA18" s="13" t="s">
        <v>68</v>
      </c>
      <c r="HB18" s="13" t="s">
        <v>68</v>
      </c>
      <c r="HC18" s="44" t="str">
        <f t="shared" si="61"/>
        <v>-</v>
      </c>
      <c r="HD18" s="14" t="s">
        <v>68</v>
      </c>
      <c r="HE18" s="14" t="s">
        <v>68</v>
      </c>
      <c r="HF18" s="14" t="s">
        <v>68</v>
      </c>
      <c r="HG18" s="14" t="s">
        <v>68</v>
      </c>
      <c r="HH18" s="14" t="s">
        <v>68</v>
      </c>
      <c r="HI18" s="14" t="s">
        <v>68</v>
      </c>
      <c r="HJ18" s="44" t="str">
        <f t="shared" si="62"/>
        <v>-</v>
      </c>
      <c r="HK18" s="13" t="s">
        <v>68</v>
      </c>
      <c r="HL18" s="13" t="s">
        <v>68</v>
      </c>
      <c r="HM18" s="13" t="s">
        <v>68</v>
      </c>
      <c r="HN18" s="13" t="s">
        <v>68</v>
      </c>
      <c r="HO18" s="13" t="s">
        <v>68</v>
      </c>
      <c r="HP18" s="13" t="s">
        <v>68</v>
      </c>
      <c r="HQ18" s="44" t="str">
        <f t="shared" si="63"/>
        <v>-</v>
      </c>
      <c r="HR18" s="14" t="s">
        <v>68</v>
      </c>
      <c r="HS18" s="14" t="s">
        <v>68</v>
      </c>
      <c r="HT18" s="14" t="s">
        <v>68</v>
      </c>
      <c r="HU18" s="14" t="s">
        <v>68</v>
      </c>
      <c r="HV18" s="14" t="s">
        <v>68</v>
      </c>
      <c r="HW18" s="14" t="s">
        <v>68</v>
      </c>
      <c r="HX18" s="14" t="str">
        <f t="shared" si="64"/>
        <v>-</v>
      </c>
    </row>
    <row r="19" spans="1:232" ht="27.95" customHeight="1" x14ac:dyDescent="0.2">
      <c r="A19" s="16">
        <v>6012</v>
      </c>
      <c r="B19" s="9" t="s">
        <v>79</v>
      </c>
      <c r="C19" s="51" t="s">
        <v>1908</v>
      </c>
      <c r="D19" s="18"/>
      <c r="E19" s="18" t="s">
        <v>94</v>
      </c>
      <c r="F19" s="18">
        <v>75019</v>
      </c>
      <c r="G19" s="18" t="s">
        <v>29</v>
      </c>
      <c r="H19" s="12"/>
      <c r="I19" s="13" t="s">
        <v>68</v>
      </c>
      <c r="J19" s="13" t="s">
        <v>68</v>
      </c>
      <c r="K19" s="13" t="s">
        <v>68</v>
      </c>
      <c r="L19" s="13" t="s">
        <v>68</v>
      </c>
      <c r="M19" s="13" t="s">
        <v>68</v>
      </c>
      <c r="N19" s="13" t="s">
        <v>68</v>
      </c>
      <c r="O19" s="13" t="str">
        <f t="shared" si="33"/>
        <v>-</v>
      </c>
      <c r="P19" s="14" t="s">
        <v>68</v>
      </c>
      <c r="Q19" s="14" t="s">
        <v>68</v>
      </c>
      <c r="R19" s="14" t="s">
        <v>68</v>
      </c>
      <c r="S19" s="14" t="s">
        <v>68</v>
      </c>
      <c r="T19" s="14" t="s">
        <v>68</v>
      </c>
      <c r="U19" s="14" t="s">
        <v>68</v>
      </c>
      <c r="V19" s="44" t="str">
        <f t="shared" si="34"/>
        <v>-</v>
      </c>
      <c r="W19" s="13" t="s">
        <v>68</v>
      </c>
      <c r="X19" s="13" t="s">
        <v>68</v>
      </c>
      <c r="Y19" s="13" t="s">
        <v>68</v>
      </c>
      <c r="Z19" s="13" t="s">
        <v>68</v>
      </c>
      <c r="AA19" s="13" t="s">
        <v>68</v>
      </c>
      <c r="AB19" s="13" t="s">
        <v>68</v>
      </c>
      <c r="AC19" s="13" t="str">
        <f t="shared" si="35"/>
        <v>-</v>
      </c>
      <c r="AD19" s="14" t="s">
        <v>68</v>
      </c>
      <c r="AE19" s="14" t="s">
        <v>68</v>
      </c>
      <c r="AF19" s="14" t="s">
        <v>68</v>
      </c>
      <c r="AG19" s="14" t="s">
        <v>68</v>
      </c>
      <c r="AH19" s="14" t="s">
        <v>68</v>
      </c>
      <c r="AI19" s="14" t="s">
        <v>68</v>
      </c>
      <c r="AJ19" s="44" t="str">
        <f t="shared" si="36"/>
        <v>-</v>
      </c>
      <c r="AK19" s="13" t="s">
        <v>68</v>
      </c>
      <c r="AL19" s="13" t="s">
        <v>68</v>
      </c>
      <c r="AM19" s="13" t="s">
        <v>68</v>
      </c>
      <c r="AN19" s="13" t="s">
        <v>68</v>
      </c>
      <c r="AO19" s="13" t="s">
        <v>68</v>
      </c>
      <c r="AP19" s="13" t="s">
        <v>68</v>
      </c>
      <c r="AQ19" s="13" t="str">
        <f t="shared" si="37"/>
        <v>-</v>
      </c>
      <c r="AR19" s="14" t="s">
        <v>68</v>
      </c>
      <c r="AS19" s="14" t="s">
        <v>68</v>
      </c>
      <c r="AT19" s="14" t="s">
        <v>68</v>
      </c>
      <c r="AU19" s="14" t="s">
        <v>68</v>
      </c>
      <c r="AV19" s="14" t="s">
        <v>68</v>
      </c>
      <c r="AW19" s="14" t="s">
        <v>68</v>
      </c>
      <c r="AX19" s="14" t="str">
        <f t="shared" si="38"/>
        <v>-</v>
      </c>
      <c r="AY19" s="13" t="s">
        <v>68</v>
      </c>
      <c r="AZ19" s="13" t="s">
        <v>68</v>
      </c>
      <c r="BA19" s="13" t="s">
        <v>68</v>
      </c>
      <c r="BB19" s="13" t="s">
        <v>68</v>
      </c>
      <c r="BC19" s="13" t="s">
        <v>68</v>
      </c>
      <c r="BD19" s="13" t="s">
        <v>68</v>
      </c>
      <c r="BE19" s="13" t="str">
        <f t="shared" si="39"/>
        <v>-</v>
      </c>
      <c r="BF19" s="14" t="s">
        <v>68</v>
      </c>
      <c r="BG19" s="14" t="s">
        <v>68</v>
      </c>
      <c r="BH19" s="14" t="s">
        <v>68</v>
      </c>
      <c r="BI19" s="14" t="s">
        <v>68</v>
      </c>
      <c r="BJ19" s="14" t="s">
        <v>68</v>
      </c>
      <c r="BK19" s="14" t="s">
        <v>68</v>
      </c>
      <c r="BL19" s="14" t="str">
        <f t="shared" si="40"/>
        <v>-</v>
      </c>
      <c r="BM19" s="13" t="s">
        <v>68</v>
      </c>
      <c r="BN19" s="13" t="s">
        <v>68</v>
      </c>
      <c r="BO19" s="13" t="s">
        <v>68</v>
      </c>
      <c r="BP19" s="13" t="s">
        <v>68</v>
      </c>
      <c r="BQ19" s="13" t="s">
        <v>68</v>
      </c>
      <c r="BR19" s="13" t="s">
        <v>68</v>
      </c>
      <c r="BS19" s="13" t="str">
        <f t="shared" si="41"/>
        <v>-</v>
      </c>
      <c r="BT19" s="14" t="s">
        <v>68</v>
      </c>
      <c r="BU19" s="14" t="s">
        <v>68</v>
      </c>
      <c r="BV19" s="14" t="s">
        <v>68</v>
      </c>
      <c r="BW19" s="14" t="s">
        <v>68</v>
      </c>
      <c r="BX19" s="14" t="s">
        <v>68</v>
      </c>
      <c r="BY19" s="14" t="s">
        <v>68</v>
      </c>
      <c r="BZ19" s="14" t="str">
        <f t="shared" si="42"/>
        <v>-</v>
      </c>
      <c r="CA19" s="13" t="s">
        <v>68</v>
      </c>
      <c r="CB19" s="13" t="s">
        <v>68</v>
      </c>
      <c r="CC19" s="13" t="s">
        <v>68</v>
      </c>
      <c r="CD19" s="13" t="s">
        <v>68</v>
      </c>
      <c r="CE19" s="13" t="s">
        <v>68</v>
      </c>
      <c r="CF19" s="13" t="s">
        <v>68</v>
      </c>
      <c r="CG19" s="44" t="str">
        <f t="shared" si="43"/>
        <v>-</v>
      </c>
      <c r="CH19" s="14" t="s">
        <v>68</v>
      </c>
      <c r="CI19" s="14" t="s">
        <v>68</v>
      </c>
      <c r="CJ19" s="14" t="s">
        <v>68</v>
      </c>
      <c r="CK19" s="14" t="s">
        <v>68</v>
      </c>
      <c r="CL19" s="14" t="s">
        <v>68</v>
      </c>
      <c r="CM19" s="14" t="s">
        <v>68</v>
      </c>
      <c r="CN19" s="44" t="str">
        <f t="shared" si="44"/>
        <v>-</v>
      </c>
      <c r="CO19" s="13" t="s">
        <v>68</v>
      </c>
      <c r="CP19" s="13" t="s">
        <v>68</v>
      </c>
      <c r="CQ19" s="13" t="s">
        <v>68</v>
      </c>
      <c r="CR19" s="13" t="s">
        <v>68</v>
      </c>
      <c r="CS19" s="13" t="s">
        <v>68</v>
      </c>
      <c r="CT19" s="13" t="s">
        <v>68</v>
      </c>
      <c r="CU19" s="13" t="str">
        <f t="shared" si="45"/>
        <v>-</v>
      </c>
      <c r="CV19" s="14" t="s">
        <v>68</v>
      </c>
      <c r="CW19" s="14" t="s">
        <v>68</v>
      </c>
      <c r="CX19" s="14" t="s">
        <v>68</v>
      </c>
      <c r="CY19" s="14" t="s">
        <v>68</v>
      </c>
      <c r="CZ19" s="14" t="s">
        <v>68</v>
      </c>
      <c r="DA19" s="14" t="s">
        <v>68</v>
      </c>
      <c r="DB19" s="14" t="str">
        <f t="shared" si="46"/>
        <v>-</v>
      </c>
      <c r="DC19" s="13" t="s">
        <v>68</v>
      </c>
      <c r="DD19" s="13" t="s">
        <v>68</v>
      </c>
      <c r="DE19" s="13" t="s">
        <v>68</v>
      </c>
      <c r="DF19" s="13" t="s">
        <v>68</v>
      </c>
      <c r="DG19" s="13" t="s">
        <v>68</v>
      </c>
      <c r="DH19" s="13" t="s">
        <v>68</v>
      </c>
      <c r="DI19" s="13" t="str">
        <f t="shared" si="47"/>
        <v>-</v>
      </c>
      <c r="DJ19" s="14" t="s">
        <v>68</v>
      </c>
      <c r="DK19" s="14" t="s">
        <v>68</v>
      </c>
      <c r="DL19" s="14" t="s">
        <v>68</v>
      </c>
      <c r="DM19" s="14" t="s">
        <v>68</v>
      </c>
      <c r="DN19" s="14" t="s">
        <v>68</v>
      </c>
      <c r="DO19" s="14" t="s">
        <v>68</v>
      </c>
      <c r="DP19" s="44" t="str">
        <f t="shared" si="48"/>
        <v>-</v>
      </c>
      <c r="DQ19" s="13" t="s">
        <v>68</v>
      </c>
      <c r="DR19" s="13" t="s">
        <v>68</v>
      </c>
      <c r="DS19" s="13" t="s">
        <v>68</v>
      </c>
      <c r="DT19" s="13" t="s">
        <v>68</v>
      </c>
      <c r="DU19" s="13" t="s">
        <v>68</v>
      </c>
      <c r="DV19" s="13" t="s">
        <v>68</v>
      </c>
      <c r="DW19" s="13" t="str">
        <f t="shared" si="49"/>
        <v>-</v>
      </c>
      <c r="DX19" s="14" t="s">
        <v>68</v>
      </c>
      <c r="DY19" s="14" t="s">
        <v>68</v>
      </c>
      <c r="DZ19" s="14" t="s">
        <v>68</v>
      </c>
      <c r="EA19" s="14" t="s">
        <v>68</v>
      </c>
      <c r="EB19" s="14" t="s">
        <v>68</v>
      </c>
      <c r="EC19" s="14" t="s">
        <v>68</v>
      </c>
      <c r="ED19" s="14" t="str">
        <f t="shared" si="50"/>
        <v>-</v>
      </c>
      <c r="EE19" s="13" t="s">
        <v>68</v>
      </c>
      <c r="EF19" s="13" t="s">
        <v>68</v>
      </c>
      <c r="EG19" s="13" t="s">
        <v>68</v>
      </c>
      <c r="EH19" s="13" t="s">
        <v>68</v>
      </c>
      <c r="EI19" s="13" t="s">
        <v>68</v>
      </c>
      <c r="EJ19" s="13" t="s">
        <v>68</v>
      </c>
      <c r="EK19" s="13" t="str">
        <f t="shared" si="51"/>
        <v>-</v>
      </c>
      <c r="EL19" s="14" t="s">
        <v>68</v>
      </c>
      <c r="EM19" s="14" t="s">
        <v>68</v>
      </c>
      <c r="EN19" s="14" t="s">
        <v>68</v>
      </c>
      <c r="EO19" s="14" t="s">
        <v>68</v>
      </c>
      <c r="EP19" s="14" t="s">
        <v>68</v>
      </c>
      <c r="EQ19" s="14" t="s">
        <v>68</v>
      </c>
      <c r="ER19" s="44" t="str">
        <f t="shared" si="52"/>
        <v>-</v>
      </c>
      <c r="ES19" s="13" t="s">
        <v>68</v>
      </c>
      <c r="ET19" s="13" t="s">
        <v>68</v>
      </c>
      <c r="EU19" s="13" t="s">
        <v>68</v>
      </c>
      <c r="EV19" s="13" t="s">
        <v>68</v>
      </c>
      <c r="EW19" s="13" t="s">
        <v>68</v>
      </c>
      <c r="EX19" s="13" t="s">
        <v>68</v>
      </c>
      <c r="EY19" s="44" t="str">
        <f t="shared" si="53"/>
        <v>-</v>
      </c>
      <c r="EZ19" s="14" t="s">
        <v>68</v>
      </c>
      <c r="FA19" s="14" t="s">
        <v>68</v>
      </c>
      <c r="FB19" s="14" t="s">
        <v>68</v>
      </c>
      <c r="FC19" s="14" t="s">
        <v>68</v>
      </c>
      <c r="FD19" s="14" t="s">
        <v>68</v>
      </c>
      <c r="FE19" s="14" t="s">
        <v>68</v>
      </c>
      <c r="FF19" s="44" t="str">
        <f t="shared" si="54"/>
        <v>-</v>
      </c>
      <c r="FG19" s="13" t="s">
        <v>68</v>
      </c>
      <c r="FH19" s="13" t="s">
        <v>68</v>
      </c>
      <c r="FI19" s="13" t="s">
        <v>68</v>
      </c>
      <c r="FJ19" s="13" t="s">
        <v>68</v>
      </c>
      <c r="FK19" s="13" t="s">
        <v>68</v>
      </c>
      <c r="FL19" s="13" t="s">
        <v>68</v>
      </c>
      <c r="FM19" s="13" t="str">
        <f t="shared" si="55"/>
        <v>-</v>
      </c>
      <c r="FN19" s="14" t="s">
        <v>68</v>
      </c>
      <c r="FO19" s="14" t="s">
        <v>68</v>
      </c>
      <c r="FP19" s="14" t="s">
        <v>68</v>
      </c>
      <c r="FQ19" s="14" t="s">
        <v>68</v>
      </c>
      <c r="FR19" s="14" t="s">
        <v>68</v>
      </c>
      <c r="FS19" s="14" t="s">
        <v>69</v>
      </c>
      <c r="FT19" s="44" t="str">
        <f t="shared" si="56"/>
        <v>1 fois par semaine</v>
      </c>
      <c r="FU19" s="13" t="s">
        <v>68</v>
      </c>
      <c r="FV19" s="13" t="s">
        <v>68</v>
      </c>
      <c r="FW19" s="13" t="s">
        <v>68</v>
      </c>
      <c r="FX19" s="13" t="s">
        <v>68</v>
      </c>
      <c r="FY19" s="13" t="s">
        <v>68</v>
      </c>
      <c r="FZ19" s="13" t="s">
        <v>68</v>
      </c>
      <c r="GA19" s="44" t="str">
        <f t="shared" si="57"/>
        <v>-</v>
      </c>
      <c r="GB19" s="14" t="s">
        <v>68</v>
      </c>
      <c r="GC19" s="14" t="s">
        <v>68</v>
      </c>
      <c r="GD19" s="14" t="s">
        <v>68</v>
      </c>
      <c r="GE19" s="14" t="s">
        <v>68</v>
      </c>
      <c r="GF19" s="14" t="s">
        <v>68</v>
      </c>
      <c r="GG19" s="14" t="s">
        <v>68</v>
      </c>
      <c r="GH19" s="14" t="str">
        <f t="shared" si="58"/>
        <v>-</v>
      </c>
      <c r="GI19" s="13" t="s">
        <v>68</v>
      </c>
      <c r="GJ19" s="13" t="s">
        <v>68</v>
      </c>
      <c r="GK19" s="13" t="s">
        <v>68</v>
      </c>
      <c r="GL19" s="13" t="s">
        <v>68</v>
      </c>
      <c r="GM19" s="13" t="s">
        <v>68</v>
      </c>
      <c r="GN19" s="13" t="s">
        <v>68</v>
      </c>
      <c r="GO19" s="13" t="str">
        <f t="shared" si="59"/>
        <v>-</v>
      </c>
      <c r="GP19" s="14" t="s">
        <v>68</v>
      </c>
      <c r="GQ19" s="14" t="s">
        <v>68</v>
      </c>
      <c r="GR19" s="14" t="s">
        <v>68</v>
      </c>
      <c r="GS19" s="14" t="s">
        <v>68</v>
      </c>
      <c r="GT19" s="14" t="s">
        <v>68</v>
      </c>
      <c r="GU19" s="14" t="s">
        <v>68</v>
      </c>
      <c r="GV19" s="14" t="str">
        <f t="shared" si="60"/>
        <v>-</v>
      </c>
      <c r="GW19" s="13" t="s">
        <v>68</v>
      </c>
      <c r="GX19" s="13" t="s">
        <v>68</v>
      </c>
      <c r="GY19" s="13" t="s">
        <v>68</v>
      </c>
      <c r="GZ19" s="13" t="s">
        <v>68</v>
      </c>
      <c r="HA19" s="13" t="s">
        <v>68</v>
      </c>
      <c r="HB19" s="13" t="s">
        <v>68</v>
      </c>
      <c r="HC19" s="44" t="str">
        <f t="shared" si="61"/>
        <v>-</v>
      </c>
      <c r="HD19" s="14" t="s">
        <v>68</v>
      </c>
      <c r="HE19" s="14" t="s">
        <v>68</v>
      </c>
      <c r="HF19" s="14" t="s">
        <v>68</v>
      </c>
      <c r="HG19" s="14" t="s">
        <v>68</v>
      </c>
      <c r="HH19" s="14" t="s">
        <v>68</v>
      </c>
      <c r="HI19" s="14" t="s">
        <v>68</v>
      </c>
      <c r="HJ19" s="44" t="str">
        <f t="shared" si="62"/>
        <v>-</v>
      </c>
      <c r="HK19" s="13" t="s">
        <v>68</v>
      </c>
      <c r="HL19" s="13" t="s">
        <v>68</v>
      </c>
      <c r="HM19" s="13" t="s">
        <v>68</v>
      </c>
      <c r="HN19" s="13" t="s">
        <v>68</v>
      </c>
      <c r="HO19" s="13" t="s">
        <v>68</v>
      </c>
      <c r="HP19" s="13" t="s">
        <v>68</v>
      </c>
      <c r="HQ19" s="44" t="str">
        <f t="shared" si="63"/>
        <v>-</v>
      </c>
      <c r="HR19" s="14" t="s">
        <v>68</v>
      </c>
      <c r="HS19" s="14" t="s">
        <v>68</v>
      </c>
      <c r="HT19" s="14" t="s">
        <v>68</v>
      </c>
      <c r="HU19" s="14" t="s">
        <v>68</v>
      </c>
      <c r="HV19" s="14" t="s">
        <v>68</v>
      </c>
      <c r="HW19" s="14" t="s">
        <v>68</v>
      </c>
      <c r="HX19" s="14" t="str">
        <f t="shared" si="64"/>
        <v>-</v>
      </c>
    </row>
    <row r="20" spans="1:232" ht="27.95" customHeight="1" x14ac:dyDescent="0.2">
      <c r="A20" s="16">
        <v>6013</v>
      </c>
      <c r="B20" s="9" t="s">
        <v>79</v>
      </c>
      <c r="C20" s="51" t="s">
        <v>1908</v>
      </c>
      <c r="D20" s="11" t="s">
        <v>96</v>
      </c>
      <c r="E20" s="18" t="s">
        <v>95</v>
      </c>
      <c r="F20" s="18">
        <v>75019</v>
      </c>
      <c r="G20" s="18" t="s">
        <v>29</v>
      </c>
      <c r="H20" s="12">
        <v>79</v>
      </c>
      <c r="I20" s="13" t="s">
        <v>68</v>
      </c>
      <c r="J20" s="13" t="s">
        <v>68</v>
      </c>
      <c r="K20" s="13" t="s">
        <v>68</v>
      </c>
      <c r="L20" s="13" t="s">
        <v>68</v>
      </c>
      <c r="M20" s="13" t="s">
        <v>68</v>
      </c>
      <c r="N20" s="13" t="s">
        <v>68</v>
      </c>
      <c r="O20" s="13" t="str">
        <f t="shared" si="33"/>
        <v>-</v>
      </c>
      <c r="P20" s="14" t="s">
        <v>68</v>
      </c>
      <c r="Q20" s="14" t="s">
        <v>68</v>
      </c>
      <c r="R20" s="14" t="s">
        <v>68</v>
      </c>
      <c r="S20" s="14" t="s">
        <v>68</v>
      </c>
      <c r="T20" s="14" t="s">
        <v>68</v>
      </c>
      <c r="U20" s="14" t="s">
        <v>68</v>
      </c>
      <c r="V20" s="44" t="str">
        <f t="shared" si="34"/>
        <v>-</v>
      </c>
      <c r="W20" s="13" t="s">
        <v>68</v>
      </c>
      <c r="X20" s="13" t="s">
        <v>68</v>
      </c>
      <c r="Y20" s="13" t="s">
        <v>68</v>
      </c>
      <c r="Z20" s="13" t="s">
        <v>68</v>
      </c>
      <c r="AA20" s="13" t="s">
        <v>68</v>
      </c>
      <c r="AB20" s="13" t="s">
        <v>68</v>
      </c>
      <c r="AC20" s="13" t="str">
        <f t="shared" si="35"/>
        <v>-</v>
      </c>
      <c r="AD20" s="14" t="s">
        <v>68</v>
      </c>
      <c r="AE20" s="14" t="s">
        <v>68</v>
      </c>
      <c r="AF20" s="14" t="s">
        <v>68</v>
      </c>
      <c r="AG20" s="14" t="s">
        <v>68</v>
      </c>
      <c r="AH20" s="14" t="s">
        <v>68</v>
      </c>
      <c r="AI20" s="14" t="s">
        <v>68</v>
      </c>
      <c r="AJ20" s="44" t="str">
        <f t="shared" si="36"/>
        <v>-</v>
      </c>
      <c r="AK20" s="13" t="s">
        <v>68</v>
      </c>
      <c r="AL20" s="13" t="s">
        <v>68</v>
      </c>
      <c r="AM20" s="13" t="s">
        <v>68</v>
      </c>
      <c r="AN20" s="13" t="s">
        <v>68</v>
      </c>
      <c r="AO20" s="13" t="s">
        <v>68</v>
      </c>
      <c r="AP20" s="13" t="s">
        <v>68</v>
      </c>
      <c r="AQ20" s="13" t="str">
        <f t="shared" si="37"/>
        <v>-</v>
      </c>
      <c r="AR20" s="14" t="s">
        <v>68</v>
      </c>
      <c r="AS20" s="14" t="s">
        <v>68</v>
      </c>
      <c r="AT20" s="14" t="s">
        <v>68</v>
      </c>
      <c r="AU20" s="14" t="s">
        <v>68</v>
      </c>
      <c r="AV20" s="14" t="s">
        <v>68</v>
      </c>
      <c r="AW20" s="14" t="s">
        <v>68</v>
      </c>
      <c r="AX20" s="14" t="str">
        <f t="shared" si="38"/>
        <v>-</v>
      </c>
      <c r="AY20" s="13" t="s">
        <v>68</v>
      </c>
      <c r="AZ20" s="13" t="s">
        <v>68</v>
      </c>
      <c r="BA20" s="13" t="s">
        <v>68</v>
      </c>
      <c r="BB20" s="13" t="s">
        <v>68</v>
      </c>
      <c r="BC20" s="13" t="s">
        <v>68</v>
      </c>
      <c r="BD20" s="13" t="s">
        <v>68</v>
      </c>
      <c r="BE20" s="13" t="str">
        <f t="shared" si="39"/>
        <v>-</v>
      </c>
      <c r="BF20" s="14" t="s">
        <v>68</v>
      </c>
      <c r="BG20" s="14" t="s">
        <v>68</v>
      </c>
      <c r="BH20" s="14" t="s">
        <v>68</v>
      </c>
      <c r="BI20" s="14" t="s">
        <v>68</v>
      </c>
      <c r="BJ20" s="14" t="s">
        <v>68</v>
      </c>
      <c r="BK20" s="14" t="s">
        <v>68</v>
      </c>
      <c r="BL20" s="14" t="str">
        <f t="shared" si="40"/>
        <v>-</v>
      </c>
      <c r="BM20" s="13" t="s">
        <v>68</v>
      </c>
      <c r="BN20" s="13" t="s">
        <v>68</v>
      </c>
      <c r="BO20" s="13" t="s">
        <v>68</v>
      </c>
      <c r="BP20" s="13" t="s">
        <v>68</v>
      </c>
      <c r="BQ20" s="13" t="s">
        <v>68</v>
      </c>
      <c r="BR20" s="13" t="s">
        <v>68</v>
      </c>
      <c r="BS20" s="13" t="str">
        <f t="shared" si="41"/>
        <v>-</v>
      </c>
      <c r="BT20" s="14" t="s">
        <v>68</v>
      </c>
      <c r="BU20" s="14" t="s">
        <v>68</v>
      </c>
      <c r="BV20" s="14" t="s">
        <v>68</v>
      </c>
      <c r="BW20" s="14" t="s">
        <v>68</v>
      </c>
      <c r="BX20" s="14" t="s">
        <v>68</v>
      </c>
      <c r="BY20" s="14" t="s">
        <v>68</v>
      </c>
      <c r="BZ20" s="14" t="str">
        <f t="shared" si="42"/>
        <v>-</v>
      </c>
      <c r="CA20" s="13" t="s">
        <v>68</v>
      </c>
      <c r="CB20" s="13" t="s">
        <v>68</v>
      </c>
      <c r="CC20" s="13" t="s">
        <v>68</v>
      </c>
      <c r="CD20" s="13" t="s">
        <v>68</v>
      </c>
      <c r="CE20" s="13" t="s">
        <v>68</v>
      </c>
      <c r="CF20" s="13" t="s">
        <v>68</v>
      </c>
      <c r="CG20" s="44" t="str">
        <f t="shared" si="43"/>
        <v>-</v>
      </c>
      <c r="CH20" s="14" t="s">
        <v>68</v>
      </c>
      <c r="CI20" s="14" t="s">
        <v>68</v>
      </c>
      <c r="CJ20" s="14" t="s">
        <v>68</v>
      </c>
      <c r="CK20" s="14" t="s">
        <v>68</v>
      </c>
      <c r="CL20" s="14" t="s">
        <v>68</v>
      </c>
      <c r="CM20" s="14" t="s">
        <v>68</v>
      </c>
      <c r="CN20" s="44" t="str">
        <f t="shared" si="44"/>
        <v>-</v>
      </c>
      <c r="CO20" s="13" t="s">
        <v>68</v>
      </c>
      <c r="CP20" s="13" t="s">
        <v>68</v>
      </c>
      <c r="CQ20" s="13" t="s">
        <v>68</v>
      </c>
      <c r="CR20" s="13" t="s">
        <v>68</v>
      </c>
      <c r="CS20" s="13" t="s">
        <v>68</v>
      </c>
      <c r="CT20" s="13" t="s">
        <v>68</v>
      </c>
      <c r="CU20" s="13" t="str">
        <f t="shared" si="45"/>
        <v>-</v>
      </c>
      <c r="CV20" s="14" t="s">
        <v>68</v>
      </c>
      <c r="CW20" s="14" t="s">
        <v>68</v>
      </c>
      <c r="CX20" s="14" t="s">
        <v>68</v>
      </c>
      <c r="CY20" s="14" t="s">
        <v>68</v>
      </c>
      <c r="CZ20" s="14" t="s">
        <v>68</v>
      </c>
      <c r="DA20" s="14" t="s">
        <v>68</v>
      </c>
      <c r="DB20" s="14" t="str">
        <f t="shared" si="46"/>
        <v>-</v>
      </c>
      <c r="DC20" s="13" t="s">
        <v>68</v>
      </c>
      <c r="DD20" s="13" t="s">
        <v>68</v>
      </c>
      <c r="DE20" s="13" t="s">
        <v>68</v>
      </c>
      <c r="DF20" s="13" t="s">
        <v>68</v>
      </c>
      <c r="DG20" s="13" t="s">
        <v>68</v>
      </c>
      <c r="DH20" s="13" t="s">
        <v>68</v>
      </c>
      <c r="DI20" s="13" t="str">
        <f t="shared" si="47"/>
        <v>-</v>
      </c>
      <c r="DJ20" s="14" t="s">
        <v>68</v>
      </c>
      <c r="DK20" s="14" t="s">
        <v>68</v>
      </c>
      <c r="DL20" s="14" t="s">
        <v>68</v>
      </c>
      <c r="DM20" s="14" t="s">
        <v>68</v>
      </c>
      <c r="DN20" s="14" t="s">
        <v>68</v>
      </c>
      <c r="DO20" s="14" t="s">
        <v>68</v>
      </c>
      <c r="DP20" s="44" t="str">
        <f t="shared" si="48"/>
        <v>-</v>
      </c>
      <c r="DQ20" s="13" t="s">
        <v>68</v>
      </c>
      <c r="DR20" s="13" t="s">
        <v>68</v>
      </c>
      <c r="DS20" s="13" t="s">
        <v>68</v>
      </c>
      <c r="DT20" s="13" t="s">
        <v>68</v>
      </c>
      <c r="DU20" s="13" t="s">
        <v>68</v>
      </c>
      <c r="DV20" s="13" t="s">
        <v>68</v>
      </c>
      <c r="DW20" s="13" t="str">
        <f t="shared" si="49"/>
        <v>-</v>
      </c>
      <c r="DX20" s="14" t="s">
        <v>68</v>
      </c>
      <c r="DY20" s="14" t="s">
        <v>68</v>
      </c>
      <c r="DZ20" s="14" t="s">
        <v>68</v>
      </c>
      <c r="EA20" s="14" t="s">
        <v>68</v>
      </c>
      <c r="EB20" s="14" t="s">
        <v>68</v>
      </c>
      <c r="EC20" s="14" t="s">
        <v>68</v>
      </c>
      <c r="ED20" s="14" t="str">
        <f t="shared" si="50"/>
        <v>-</v>
      </c>
      <c r="EE20" s="13" t="s">
        <v>68</v>
      </c>
      <c r="EF20" s="13" t="s">
        <v>68</v>
      </c>
      <c r="EG20" s="13" t="s">
        <v>68</v>
      </c>
      <c r="EH20" s="13" t="s">
        <v>68</v>
      </c>
      <c r="EI20" s="13" t="s">
        <v>68</v>
      </c>
      <c r="EJ20" s="13" t="s">
        <v>68</v>
      </c>
      <c r="EK20" s="13" t="str">
        <f t="shared" si="51"/>
        <v>-</v>
      </c>
      <c r="EL20" s="14" t="s">
        <v>68</v>
      </c>
      <c r="EM20" s="14" t="s">
        <v>68</v>
      </c>
      <c r="EN20" s="14" t="s">
        <v>68</v>
      </c>
      <c r="EO20" s="14" t="s">
        <v>68</v>
      </c>
      <c r="EP20" s="14" t="s">
        <v>68</v>
      </c>
      <c r="EQ20" s="14" t="s">
        <v>68</v>
      </c>
      <c r="ER20" s="44" t="str">
        <f t="shared" si="52"/>
        <v>-</v>
      </c>
      <c r="ES20" s="13" t="s">
        <v>68</v>
      </c>
      <c r="ET20" s="13" t="s">
        <v>68</v>
      </c>
      <c r="EU20" s="13" t="s">
        <v>68</v>
      </c>
      <c r="EV20" s="13" t="s">
        <v>68</v>
      </c>
      <c r="EW20" s="13" t="s">
        <v>68</v>
      </c>
      <c r="EX20" s="13" t="s">
        <v>68</v>
      </c>
      <c r="EY20" s="44" t="str">
        <f t="shared" si="53"/>
        <v>-</v>
      </c>
      <c r="EZ20" s="14" t="s">
        <v>68</v>
      </c>
      <c r="FA20" s="14" t="s">
        <v>68</v>
      </c>
      <c r="FB20" s="14" t="s">
        <v>68</v>
      </c>
      <c r="FC20" s="14" t="s">
        <v>68</v>
      </c>
      <c r="FD20" s="14" t="s">
        <v>68</v>
      </c>
      <c r="FE20" s="14" t="s">
        <v>68</v>
      </c>
      <c r="FF20" s="44" t="str">
        <f t="shared" si="54"/>
        <v>-</v>
      </c>
      <c r="FG20" s="13" t="s">
        <v>68</v>
      </c>
      <c r="FH20" s="13" t="s">
        <v>68</v>
      </c>
      <c r="FI20" s="13" t="s">
        <v>68</v>
      </c>
      <c r="FJ20" s="13" t="s">
        <v>68</v>
      </c>
      <c r="FK20" s="13" t="s">
        <v>68</v>
      </c>
      <c r="FL20" s="13" t="s">
        <v>68</v>
      </c>
      <c r="FM20" s="13" t="str">
        <f t="shared" si="55"/>
        <v>-</v>
      </c>
      <c r="FN20" s="14" t="s">
        <v>68</v>
      </c>
      <c r="FO20" s="14" t="s">
        <v>68</v>
      </c>
      <c r="FP20" s="14" t="s">
        <v>68</v>
      </c>
      <c r="FQ20" s="14" t="s">
        <v>68</v>
      </c>
      <c r="FR20" s="14" t="s">
        <v>68</v>
      </c>
      <c r="FS20" s="14" t="s">
        <v>69</v>
      </c>
      <c r="FT20" s="44" t="str">
        <f t="shared" si="56"/>
        <v>1 fois par semaine</v>
      </c>
      <c r="FU20" s="13" t="s">
        <v>68</v>
      </c>
      <c r="FV20" s="13" t="s">
        <v>68</v>
      </c>
      <c r="FW20" s="13" t="s">
        <v>68</v>
      </c>
      <c r="FX20" s="13" t="s">
        <v>68</v>
      </c>
      <c r="FY20" s="13" t="s">
        <v>68</v>
      </c>
      <c r="FZ20" s="13" t="s">
        <v>68</v>
      </c>
      <c r="GA20" s="44" t="str">
        <f t="shared" si="57"/>
        <v>-</v>
      </c>
      <c r="GB20" s="14" t="s">
        <v>68</v>
      </c>
      <c r="GC20" s="14" t="s">
        <v>68</v>
      </c>
      <c r="GD20" s="14" t="s">
        <v>68</v>
      </c>
      <c r="GE20" s="14" t="s">
        <v>68</v>
      </c>
      <c r="GF20" s="14" t="s">
        <v>68</v>
      </c>
      <c r="GG20" s="14" t="s">
        <v>68</v>
      </c>
      <c r="GH20" s="14" t="str">
        <f t="shared" si="58"/>
        <v>-</v>
      </c>
      <c r="GI20" s="13" t="s">
        <v>68</v>
      </c>
      <c r="GJ20" s="13" t="s">
        <v>68</v>
      </c>
      <c r="GK20" s="13" t="s">
        <v>68</v>
      </c>
      <c r="GL20" s="13" t="s">
        <v>68</v>
      </c>
      <c r="GM20" s="13" t="s">
        <v>68</v>
      </c>
      <c r="GN20" s="13" t="s">
        <v>68</v>
      </c>
      <c r="GO20" s="13" t="str">
        <f t="shared" si="59"/>
        <v>-</v>
      </c>
      <c r="GP20" s="14" t="s">
        <v>68</v>
      </c>
      <c r="GQ20" s="14" t="s">
        <v>68</v>
      </c>
      <c r="GR20" s="14" t="s">
        <v>68</v>
      </c>
      <c r="GS20" s="14" t="s">
        <v>68</v>
      </c>
      <c r="GT20" s="14" t="s">
        <v>68</v>
      </c>
      <c r="GU20" s="14" t="s">
        <v>68</v>
      </c>
      <c r="GV20" s="14" t="str">
        <f t="shared" si="60"/>
        <v>-</v>
      </c>
      <c r="GW20" s="13" t="s">
        <v>68</v>
      </c>
      <c r="GX20" s="13" t="s">
        <v>68</v>
      </c>
      <c r="GY20" s="13" t="s">
        <v>68</v>
      </c>
      <c r="GZ20" s="13" t="s">
        <v>68</v>
      </c>
      <c r="HA20" s="13" t="s">
        <v>68</v>
      </c>
      <c r="HB20" s="13" t="s">
        <v>68</v>
      </c>
      <c r="HC20" s="44" t="str">
        <f t="shared" si="61"/>
        <v>-</v>
      </c>
      <c r="HD20" s="14" t="s">
        <v>68</v>
      </c>
      <c r="HE20" s="14" t="s">
        <v>68</v>
      </c>
      <c r="HF20" s="14" t="s">
        <v>68</v>
      </c>
      <c r="HG20" s="14" t="s">
        <v>68</v>
      </c>
      <c r="HH20" s="14" t="s">
        <v>68</v>
      </c>
      <c r="HI20" s="14" t="s">
        <v>69</v>
      </c>
      <c r="HJ20" s="44" t="str">
        <f t="shared" si="62"/>
        <v>1 fois par semestre</v>
      </c>
      <c r="HK20" s="13" t="s">
        <v>68</v>
      </c>
      <c r="HL20" s="13" t="s">
        <v>68</v>
      </c>
      <c r="HM20" s="13" t="s">
        <v>68</v>
      </c>
      <c r="HN20" s="13" t="s">
        <v>68</v>
      </c>
      <c r="HO20" s="13" t="s">
        <v>68</v>
      </c>
      <c r="HP20" s="13" t="s">
        <v>68</v>
      </c>
      <c r="HQ20" s="44" t="str">
        <f t="shared" si="63"/>
        <v>-</v>
      </c>
      <c r="HR20" s="14" t="s">
        <v>68</v>
      </c>
      <c r="HS20" s="14" t="s">
        <v>68</v>
      </c>
      <c r="HT20" s="14" t="s">
        <v>68</v>
      </c>
      <c r="HU20" s="14" t="s">
        <v>68</v>
      </c>
      <c r="HV20" s="14" t="s">
        <v>68</v>
      </c>
      <c r="HW20" s="14" t="s">
        <v>68</v>
      </c>
      <c r="HX20" s="14" t="str">
        <f t="shared" si="64"/>
        <v>-</v>
      </c>
    </row>
    <row r="21" spans="1:232" ht="27.95" customHeight="1" x14ac:dyDescent="0.2">
      <c r="A21" s="16">
        <v>6015</v>
      </c>
      <c r="B21" s="9" t="s">
        <v>79</v>
      </c>
      <c r="C21" s="51" t="s">
        <v>1908</v>
      </c>
      <c r="D21" s="11" t="s">
        <v>96</v>
      </c>
      <c r="E21" s="18" t="s">
        <v>97</v>
      </c>
      <c r="F21" s="18">
        <v>75019</v>
      </c>
      <c r="G21" s="18" t="s">
        <v>29</v>
      </c>
      <c r="H21" s="12">
        <v>22</v>
      </c>
      <c r="I21" s="13" t="s">
        <v>69</v>
      </c>
      <c r="J21" s="13" t="s">
        <v>68</v>
      </c>
      <c r="K21" s="13" t="s">
        <v>69</v>
      </c>
      <c r="L21" s="13" t="s">
        <v>68</v>
      </c>
      <c r="M21" s="13" t="s">
        <v>69</v>
      </c>
      <c r="N21" s="13" t="s">
        <v>68</v>
      </c>
      <c r="O21" s="13" t="str">
        <f t="shared" si="33"/>
        <v>3 fois par semaine</v>
      </c>
      <c r="P21" s="14" t="s">
        <v>69</v>
      </c>
      <c r="Q21" s="14" t="s">
        <v>68</v>
      </c>
      <c r="R21" s="14" t="s">
        <v>69</v>
      </c>
      <c r="S21" s="14" t="s">
        <v>68</v>
      </c>
      <c r="T21" s="14" t="s">
        <v>69</v>
      </c>
      <c r="U21" s="14" t="s">
        <v>68</v>
      </c>
      <c r="V21" s="44" t="str">
        <f t="shared" si="34"/>
        <v>3 fois par semaine</v>
      </c>
      <c r="W21" s="13" t="s">
        <v>69</v>
      </c>
      <c r="X21" s="13" t="s">
        <v>68</v>
      </c>
      <c r="Y21" s="13" t="s">
        <v>69</v>
      </c>
      <c r="Z21" s="13" t="s">
        <v>68</v>
      </c>
      <c r="AA21" s="13" t="s">
        <v>69</v>
      </c>
      <c r="AB21" s="13" t="s">
        <v>68</v>
      </c>
      <c r="AC21" s="13" t="str">
        <f t="shared" si="35"/>
        <v>3 fois par semaine</v>
      </c>
      <c r="AD21" s="14" t="s">
        <v>69</v>
      </c>
      <c r="AE21" s="14" t="s">
        <v>68</v>
      </c>
      <c r="AF21" s="14" t="s">
        <v>69</v>
      </c>
      <c r="AG21" s="14" t="s">
        <v>68</v>
      </c>
      <c r="AH21" s="14" t="s">
        <v>69</v>
      </c>
      <c r="AI21" s="14" t="s">
        <v>68</v>
      </c>
      <c r="AJ21" s="44" t="str">
        <f t="shared" si="36"/>
        <v>3 fois par semaine</v>
      </c>
      <c r="AK21" s="13" t="s">
        <v>69</v>
      </c>
      <c r="AL21" s="13" t="s">
        <v>68</v>
      </c>
      <c r="AM21" s="13" t="s">
        <v>69</v>
      </c>
      <c r="AN21" s="13" t="s">
        <v>68</v>
      </c>
      <c r="AO21" s="13" t="s">
        <v>69</v>
      </c>
      <c r="AP21" s="13" t="s">
        <v>68</v>
      </c>
      <c r="AQ21" s="13" t="str">
        <f t="shared" si="37"/>
        <v>3 fois par semaine</v>
      </c>
      <c r="AR21" s="14" t="s">
        <v>69</v>
      </c>
      <c r="AS21" s="14" t="s">
        <v>68</v>
      </c>
      <c r="AT21" s="14" t="s">
        <v>69</v>
      </c>
      <c r="AU21" s="14" t="s">
        <v>68</v>
      </c>
      <c r="AV21" s="14" t="s">
        <v>69</v>
      </c>
      <c r="AW21" s="14" t="s">
        <v>68</v>
      </c>
      <c r="AX21" s="14" t="str">
        <f t="shared" si="38"/>
        <v>3 fois par semaine</v>
      </c>
      <c r="AY21" s="13" t="s">
        <v>69</v>
      </c>
      <c r="AZ21" s="13" t="s">
        <v>68</v>
      </c>
      <c r="BA21" s="13" t="s">
        <v>69</v>
      </c>
      <c r="BB21" s="13" t="s">
        <v>68</v>
      </c>
      <c r="BC21" s="13" t="s">
        <v>69</v>
      </c>
      <c r="BD21" s="13" t="s">
        <v>68</v>
      </c>
      <c r="BE21" s="13" t="str">
        <f t="shared" si="39"/>
        <v>3 fois par semaine</v>
      </c>
      <c r="BF21" s="14" t="s">
        <v>69</v>
      </c>
      <c r="BG21" s="14" t="s">
        <v>68</v>
      </c>
      <c r="BH21" s="14" t="s">
        <v>69</v>
      </c>
      <c r="BI21" s="14" t="s">
        <v>68</v>
      </c>
      <c r="BJ21" s="14" t="s">
        <v>69</v>
      </c>
      <c r="BK21" s="14" t="s">
        <v>68</v>
      </c>
      <c r="BL21" s="14" t="str">
        <f t="shared" si="40"/>
        <v>3 fois par semaine</v>
      </c>
      <c r="BM21" s="13" t="s">
        <v>69</v>
      </c>
      <c r="BN21" s="13" t="s">
        <v>68</v>
      </c>
      <c r="BO21" s="13" t="s">
        <v>69</v>
      </c>
      <c r="BP21" s="13" t="s">
        <v>68</v>
      </c>
      <c r="BQ21" s="13" t="s">
        <v>69</v>
      </c>
      <c r="BR21" s="13" t="s">
        <v>68</v>
      </c>
      <c r="BS21" s="13" t="str">
        <f t="shared" si="41"/>
        <v>3 fois par semaine</v>
      </c>
      <c r="BT21" s="14" t="s">
        <v>68</v>
      </c>
      <c r="BU21" s="14" t="s">
        <v>68</v>
      </c>
      <c r="BV21" s="14" t="s">
        <v>68</v>
      </c>
      <c r="BW21" s="14" t="s">
        <v>68</v>
      </c>
      <c r="BX21" s="14" t="s">
        <v>68</v>
      </c>
      <c r="BY21" s="14" t="s">
        <v>68</v>
      </c>
      <c r="BZ21" s="14" t="str">
        <f t="shared" si="42"/>
        <v>-</v>
      </c>
      <c r="CA21" s="13" t="s">
        <v>68</v>
      </c>
      <c r="CB21" s="13" t="s">
        <v>68</v>
      </c>
      <c r="CC21" s="13" t="s">
        <v>68</v>
      </c>
      <c r="CD21" s="13" t="s">
        <v>68</v>
      </c>
      <c r="CE21" s="13" t="s">
        <v>68</v>
      </c>
      <c r="CF21" s="13" t="s">
        <v>68</v>
      </c>
      <c r="CG21" s="44" t="str">
        <f t="shared" ref="CG21:CG54" si="65">IF(COUNTIF(CA21:CF21,"X")&gt;0,COUNTIF(CA21:CF21,"X")&amp;" fois par mois","-")</f>
        <v>-</v>
      </c>
      <c r="CH21" s="14" t="s">
        <v>69</v>
      </c>
      <c r="CI21" s="14" t="s">
        <v>68</v>
      </c>
      <c r="CJ21" s="14" t="s">
        <v>68</v>
      </c>
      <c r="CK21" s="14" t="s">
        <v>68</v>
      </c>
      <c r="CL21" s="14" t="s">
        <v>68</v>
      </c>
      <c r="CM21" s="14" t="s">
        <v>68</v>
      </c>
      <c r="CN21" s="44" t="str">
        <f t="shared" si="44"/>
        <v>1 fois par semaine</v>
      </c>
      <c r="CO21" s="13" t="s">
        <v>69</v>
      </c>
      <c r="CP21" s="13" t="s">
        <v>68</v>
      </c>
      <c r="CQ21" s="13" t="s">
        <v>68</v>
      </c>
      <c r="CR21" s="13" t="s">
        <v>68</v>
      </c>
      <c r="CS21" s="13" t="s">
        <v>68</v>
      </c>
      <c r="CT21" s="13" t="s">
        <v>68</v>
      </c>
      <c r="CU21" s="13" t="str">
        <f t="shared" si="45"/>
        <v>1 fois par semaine</v>
      </c>
      <c r="CV21" s="14" t="s">
        <v>69</v>
      </c>
      <c r="CW21" s="14" t="s">
        <v>68</v>
      </c>
      <c r="CX21" s="14" t="s">
        <v>68</v>
      </c>
      <c r="CY21" s="14" t="s">
        <v>68</v>
      </c>
      <c r="CZ21" s="14" t="s">
        <v>68</v>
      </c>
      <c r="DA21" s="14" t="s">
        <v>68</v>
      </c>
      <c r="DB21" s="14" t="str">
        <f t="shared" si="46"/>
        <v>1 fois par semaine</v>
      </c>
      <c r="DC21" s="13" t="s">
        <v>69</v>
      </c>
      <c r="DD21" s="13" t="s">
        <v>68</v>
      </c>
      <c r="DE21" s="13" t="s">
        <v>68</v>
      </c>
      <c r="DF21" s="13" t="s">
        <v>68</v>
      </c>
      <c r="DG21" s="13" t="s">
        <v>68</v>
      </c>
      <c r="DH21" s="13" t="s">
        <v>68</v>
      </c>
      <c r="DI21" s="13" t="str">
        <f t="shared" si="47"/>
        <v>1 fois par semaine</v>
      </c>
      <c r="DJ21" s="14" t="s">
        <v>69</v>
      </c>
      <c r="DK21" s="14" t="s">
        <v>68</v>
      </c>
      <c r="DL21" s="14" t="s">
        <v>69</v>
      </c>
      <c r="DM21" s="14" t="s">
        <v>68</v>
      </c>
      <c r="DN21" s="14" t="s">
        <v>69</v>
      </c>
      <c r="DO21" s="14" t="s">
        <v>68</v>
      </c>
      <c r="DP21" s="44" t="str">
        <f t="shared" si="48"/>
        <v>3 fois par semaine</v>
      </c>
      <c r="DQ21" s="13" t="s">
        <v>69</v>
      </c>
      <c r="DR21" s="13" t="s">
        <v>68</v>
      </c>
      <c r="DS21" s="13" t="s">
        <v>69</v>
      </c>
      <c r="DT21" s="13" t="s">
        <v>68</v>
      </c>
      <c r="DU21" s="13" t="s">
        <v>69</v>
      </c>
      <c r="DV21" s="13" t="s">
        <v>68</v>
      </c>
      <c r="DW21" s="13" t="str">
        <f t="shared" si="49"/>
        <v>3 fois par semaine</v>
      </c>
      <c r="DX21" s="14" t="s">
        <v>69</v>
      </c>
      <c r="DY21" s="14" t="s">
        <v>68</v>
      </c>
      <c r="DZ21" s="14" t="s">
        <v>69</v>
      </c>
      <c r="EA21" s="14" t="s">
        <v>68</v>
      </c>
      <c r="EB21" s="14" t="s">
        <v>69</v>
      </c>
      <c r="EC21" s="14" t="s">
        <v>68</v>
      </c>
      <c r="ED21" s="14" t="str">
        <f t="shared" si="50"/>
        <v>3 fois par semaine</v>
      </c>
      <c r="EE21" s="13" t="s">
        <v>69</v>
      </c>
      <c r="EF21" s="13" t="s">
        <v>68</v>
      </c>
      <c r="EG21" s="13" t="s">
        <v>69</v>
      </c>
      <c r="EH21" s="13" t="s">
        <v>68</v>
      </c>
      <c r="EI21" s="13" t="s">
        <v>69</v>
      </c>
      <c r="EJ21" s="13" t="s">
        <v>68</v>
      </c>
      <c r="EK21" s="13" t="str">
        <f t="shared" si="51"/>
        <v>3 fois par semaine</v>
      </c>
      <c r="EL21" s="14" t="s">
        <v>69</v>
      </c>
      <c r="EM21" s="14" t="s">
        <v>68</v>
      </c>
      <c r="EN21" s="14" t="s">
        <v>68</v>
      </c>
      <c r="EO21" s="14" t="s">
        <v>68</v>
      </c>
      <c r="EP21" s="14" t="s">
        <v>68</v>
      </c>
      <c r="EQ21" s="14" t="s">
        <v>68</v>
      </c>
      <c r="ER21" s="44" t="str">
        <f t="shared" si="52"/>
        <v>1 fois par mois</v>
      </c>
      <c r="ES21" s="13" t="s">
        <v>68</v>
      </c>
      <c r="ET21" s="13" t="s">
        <v>68</v>
      </c>
      <c r="EU21" s="13" t="s">
        <v>68</v>
      </c>
      <c r="EV21" s="13" t="s">
        <v>68</v>
      </c>
      <c r="EW21" s="13" t="s">
        <v>68</v>
      </c>
      <c r="EX21" s="13" t="s">
        <v>68</v>
      </c>
      <c r="EY21" s="44" t="str">
        <f t="shared" ref="EY21:EY54" si="66">IF(COUNTIF(ES21:EX21,"X")&gt;0,COUNTIF(ES21:EX21,"X")&amp;" fois par mois","-")</f>
        <v>-</v>
      </c>
      <c r="EZ21" s="14" t="s">
        <v>69</v>
      </c>
      <c r="FA21" s="14" t="s">
        <v>68</v>
      </c>
      <c r="FB21" s="14" t="s">
        <v>68</v>
      </c>
      <c r="FC21" s="14" t="s">
        <v>68</v>
      </c>
      <c r="FD21" s="14" t="s">
        <v>68</v>
      </c>
      <c r="FE21" s="14" t="s">
        <v>68</v>
      </c>
      <c r="FF21" s="44" t="str">
        <f t="shared" si="54"/>
        <v>1 fois par semaine</v>
      </c>
      <c r="FG21" s="13" t="s">
        <v>69</v>
      </c>
      <c r="FH21" s="13" t="s">
        <v>68</v>
      </c>
      <c r="FI21" s="13" t="s">
        <v>68</v>
      </c>
      <c r="FJ21" s="13" t="s">
        <v>68</v>
      </c>
      <c r="FK21" s="13" t="s">
        <v>68</v>
      </c>
      <c r="FL21" s="13" t="s">
        <v>68</v>
      </c>
      <c r="FM21" s="13" t="str">
        <f t="shared" si="55"/>
        <v>1 fois par mois</v>
      </c>
      <c r="FN21" s="14" t="s">
        <v>69</v>
      </c>
      <c r="FO21" s="14" t="s">
        <v>68</v>
      </c>
      <c r="FP21" s="14" t="s">
        <v>69</v>
      </c>
      <c r="FQ21" s="14" t="s">
        <v>68</v>
      </c>
      <c r="FR21" s="14" t="s">
        <v>69</v>
      </c>
      <c r="FS21" s="14" t="s">
        <v>68</v>
      </c>
      <c r="FT21" s="44" t="str">
        <f t="shared" si="56"/>
        <v>3 fois par semaine</v>
      </c>
      <c r="FU21" s="13" t="s">
        <v>69</v>
      </c>
      <c r="FV21" s="13" t="s">
        <v>68</v>
      </c>
      <c r="FW21" s="13" t="s">
        <v>68</v>
      </c>
      <c r="FX21" s="13" t="s">
        <v>68</v>
      </c>
      <c r="FY21" s="13" t="s">
        <v>68</v>
      </c>
      <c r="FZ21" s="13" t="s">
        <v>68</v>
      </c>
      <c r="GA21" s="44" t="str">
        <f t="shared" si="57"/>
        <v>1 fois par semaine</v>
      </c>
      <c r="GB21" s="14" t="s">
        <v>69</v>
      </c>
      <c r="GC21" s="14" t="s">
        <v>68</v>
      </c>
      <c r="GD21" s="14" t="s">
        <v>68</v>
      </c>
      <c r="GE21" s="14" t="s">
        <v>68</v>
      </c>
      <c r="GF21" s="14" t="s">
        <v>68</v>
      </c>
      <c r="GG21" s="14" t="s">
        <v>68</v>
      </c>
      <c r="GH21" s="14" t="str">
        <f t="shared" si="58"/>
        <v>1 fois par semaine</v>
      </c>
      <c r="GI21" s="13" t="s">
        <v>68</v>
      </c>
      <c r="GJ21" s="13" t="s">
        <v>68</v>
      </c>
      <c r="GK21" s="13" t="s">
        <v>68</v>
      </c>
      <c r="GL21" s="13" t="s">
        <v>68</v>
      </c>
      <c r="GM21" s="13" t="s">
        <v>68</v>
      </c>
      <c r="GN21" s="13" t="s">
        <v>68</v>
      </c>
      <c r="GO21" s="13" t="str">
        <f t="shared" si="59"/>
        <v>-</v>
      </c>
      <c r="GP21" s="14" t="s">
        <v>68</v>
      </c>
      <c r="GQ21" s="14" t="s">
        <v>68</v>
      </c>
      <c r="GR21" s="14" t="s">
        <v>68</v>
      </c>
      <c r="GS21" s="14" t="s">
        <v>68</v>
      </c>
      <c r="GT21" s="14" t="s">
        <v>68</v>
      </c>
      <c r="GU21" s="14" t="s">
        <v>68</v>
      </c>
      <c r="GV21" s="14" t="str">
        <f t="shared" si="60"/>
        <v>-</v>
      </c>
      <c r="GW21" s="13" t="s">
        <v>68</v>
      </c>
      <c r="GX21" s="13" t="s">
        <v>68</v>
      </c>
      <c r="GY21" s="13" t="s">
        <v>68</v>
      </c>
      <c r="GZ21" s="13" t="s">
        <v>68</v>
      </c>
      <c r="HA21" s="13" t="s">
        <v>68</v>
      </c>
      <c r="HB21" s="13" t="s">
        <v>68</v>
      </c>
      <c r="HC21" s="44" t="str">
        <f t="shared" si="61"/>
        <v>-</v>
      </c>
      <c r="HD21" s="14" t="s">
        <v>68</v>
      </c>
      <c r="HE21" s="14" t="s">
        <v>68</v>
      </c>
      <c r="HF21" s="14" t="s">
        <v>68</v>
      </c>
      <c r="HG21" s="14" t="s">
        <v>68</v>
      </c>
      <c r="HH21" s="14" t="s">
        <v>68</v>
      </c>
      <c r="HI21" s="14" t="s">
        <v>68</v>
      </c>
      <c r="HJ21" s="44" t="str">
        <f t="shared" si="62"/>
        <v>-</v>
      </c>
      <c r="HK21" s="13" t="s">
        <v>68</v>
      </c>
      <c r="HL21" s="13" t="s">
        <v>68</v>
      </c>
      <c r="HM21" s="13" t="s">
        <v>68</v>
      </c>
      <c r="HN21" s="13" t="s">
        <v>68</v>
      </c>
      <c r="HO21" s="13" t="s">
        <v>68</v>
      </c>
      <c r="HP21" s="13" t="s">
        <v>68</v>
      </c>
      <c r="HQ21" s="44" t="str">
        <f t="shared" si="63"/>
        <v>-</v>
      </c>
      <c r="HR21" s="14" t="s">
        <v>68</v>
      </c>
      <c r="HS21" s="14" t="s">
        <v>68</v>
      </c>
      <c r="HT21" s="14" t="s">
        <v>68</v>
      </c>
      <c r="HU21" s="14" t="s">
        <v>68</v>
      </c>
      <c r="HV21" s="14" t="s">
        <v>68</v>
      </c>
      <c r="HW21" s="14" t="s">
        <v>68</v>
      </c>
      <c r="HX21" s="14" t="str">
        <f t="shared" si="64"/>
        <v>-</v>
      </c>
    </row>
    <row r="22" spans="1:232" ht="27.95" customHeight="1" x14ac:dyDescent="0.2">
      <c r="A22" s="8">
        <v>6017</v>
      </c>
      <c r="B22" s="9" t="s">
        <v>66</v>
      </c>
      <c r="C22" s="50" t="s">
        <v>1906</v>
      </c>
      <c r="D22" s="11" t="s">
        <v>96</v>
      </c>
      <c r="E22" s="11" t="s">
        <v>98</v>
      </c>
      <c r="F22" s="11">
        <v>75020</v>
      </c>
      <c r="G22" s="11" t="s">
        <v>29</v>
      </c>
      <c r="H22" s="12">
        <v>32</v>
      </c>
      <c r="I22" s="13" t="s">
        <v>68</v>
      </c>
      <c r="J22" s="13" t="s">
        <v>68</v>
      </c>
      <c r="K22" s="13" t="s">
        <v>68</v>
      </c>
      <c r="L22" s="13" t="s">
        <v>68</v>
      </c>
      <c r="M22" s="13" t="s">
        <v>68</v>
      </c>
      <c r="N22" s="13" t="s">
        <v>68</v>
      </c>
      <c r="O22" s="13" t="str">
        <f t="shared" si="33"/>
        <v>-</v>
      </c>
      <c r="P22" s="14" t="s">
        <v>68</v>
      </c>
      <c r="Q22" s="14" t="s">
        <v>68</v>
      </c>
      <c r="R22" s="14" t="s">
        <v>68</v>
      </c>
      <c r="S22" s="14" t="s">
        <v>68</v>
      </c>
      <c r="T22" s="14" t="s">
        <v>68</v>
      </c>
      <c r="U22" s="14" t="s">
        <v>68</v>
      </c>
      <c r="V22" s="44" t="str">
        <f t="shared" si="34"/>
        <v>-</v>
      </c>
      <c r="W22" s="13" t="s">
        <v>68</v>
      </c>
      <c r="X22" s="13" t="s">
        <v>68</v>
      </c>
      <c r="Y22" s="13" t="s">
        <v>68</v>
      </c>
      <c r="Z22" s="13" t="s">
        <v>68</v>
      </c>
      <c r="AA22" s="13" t="s">
        <v>68</v>
      </c>
      <c r="AB22" s="13" t="s">
        <v>68</v>
      </c>
      <c r="AC22" s="13" t="str">
        <f t="shared" si="35"/>
        <v>-</v>
      </c>
      <c r="AD22" s="14" t="s">
        <v>68</v>
      </c>
      <c r="AE22" s="14" t="s">
        <v>68</v>
      </c>
      <c r="AF22" s="14" t="s">
        <v>68</v>
      </c>
      <c r="AG22" s="14" t="s">
        <v>68</v>
      </c>
      <c r="AH22" s="14" t="s">
        <v>68</v>
      </c>
      <c r="AI22" s="14" t="s">
        <v>68</v>
      </c>
      <c r="AJ22" s="44" t="str">
        <f t="shared" si="36"/>
        <v>-</v>
      </c>
      <c r="AK22" s="13" t="s">
        <v>68</v>
      </c>
      <c r="AL22" s="13" t="s">
        <v>68</v>
      </c>
      <c r="AM22" s="13" t="s">
        <v>68</v>
      </c>
      <c r="AN22" s="13" t="s">
        <v>68</v>
      </c>
      <c r="AO22" s="13" t="s">
        <v>68</v>
      </c>
      <c r="AP22" s="13" t="s">
        <v>68</v>
      </c>
      <c r="AQ22" s="13" t="str">
        <f t="shared" si="37"/>
        <v>-</v>
      </c>
      <c r="AR22" s="14" t="s">
        <v>68</v>
      </c>
      <c r="AS22" s="14" t="s">
        <v>68</v>
      </c>
      <c r="AT22" s="14" t="s">
        <v>68</v>
      </c>
      <c r="AU22" s="14" t="s">
        <v>68</v>
      </c>
      <c r="AV22" s="14" t="s">
        <v>68</v>
      </c>
      <c r="AW22" s="14" t="s">
        <v>68</v>
      </c>
      <c r="AX22" s="14" t="str">
        <f t="shared" si="38"/>
        <v>-</v>
      </c>
      <c r="AY22" s="13" t="s">
        <v>68</v>
      </c>
      <c r="AZ22" s="13" t="s">
        <v>68</v>
      </c>
      <c r="BA22" s="13" t="s">
        <v>68</v>
      </c>
      <c r="BB22" s="13" t="s">
        <v>68</v>
      </c>
      <c r="BC22" s="13" t="s">
        <v>68</v>
      </c>
      <c r="BD22" s="13" t="s">
        <v>68</v>
      </c>
      <c r="BE22" s="13" t="str">
        <f t="shared" si="39"/>
        <v>-</v>
      </c>
      <c r="BF22" s="14" t="s">
        <v>68</v>
      </c>
      <c r="BG22" s="14" t="s">
        <v>68</v>
      </c>
      <c r="BH22" s="14" t="s">
        <v>68</v>
      </c>
      <c r="BI22" s="14" t="s">
        <v>68</v>
      </c>
      <c r="BJ22" s="14" t="s">
        <v>68</v>
      </c>
      <c r="BK22" s="14" t="s">
        <v>68</v>
      </c>
      <c r="BL22" s="14" t="str">
        <f t="shared" si="40"/>
        <v>-</v>
      </c>
      <c r="BM22" s="13" t="s">
        <v>68</v>
      </c>
      <c r="BN22" s="13" t="s">
        <v>68</v>
      </c>
      <c r="BO22" s="13" t="s">
        <v>68</v>
      </c>
      <c r="BP22" s="13" t="s">
        <v>68</v>
      </c>
      <c r="BQ22" s="13" t="s">
        <v>68</v>
      </c>
      <c r="BR22" s="13" t="s">
        <v>68</v>
      </c>
      <c r="BS22" s="13" t="str">
        <f t="shared" si="41"/>
        <v>-</v>
      </c>
      <c r="BT22" s="14" t="s">
        <v>68</v>
      </c>
      <c r="BU22" s="14" t="s">
        <v>68</v>
      </c>
      <c r="BV22" s="14" t="s">
        <v>68</v>
      </c>
      <c r="BW22" s="14" t="s">
        <v>68</v>
      </c>
      <c r="BX22" s="14" t="s">
        <v>68</v>
      </c>
      <c r="BY22" s="14" t="s">
        <v>68</v>
      </c>
      <c r="BZ22" s="14" t="str">
        <f t="shared" si="42"/>
        <v>-</v>
      </c>
      <c r="CA22" s="13" t="s">
        <v>68</v>
      </c>
      <c r="CB22" s="13" t="s">
        <v>68</v>
      </c>
      <c r="CC22" s="13" t="s">
        <v>68</v>
      </c>
      <c r="CD22" s="13" t="s">
        <v>68</v>
      </c>
      <c r="CE22" s="13" t="s">
        <v>68</v>
      </c>
      <c r="CF22" s="13" t="s">
        <v>68</v>
      </c>
      <c r="CG22" s="44" t="str">
        <f t="shared" si="65"/>
        <v>-</v>
      </c>
      <c r="CH22" s="14" t="s">
        <v>68</v>
      </c>
      <c r="CI22" s="14" t="s">
        <v>68</v>
      </c>
      <c r="CJ22" s="14" t="s">
        <v>68</v>
      </c>
      <c r="CK22" s="14" t="s">
        <v>68</v>
      </c>
      <c r="CL22" s="14" t="s">
        <v>68</v>
      </c>
      <c r="CM22" s="14" t="s">
        <v>68</v>
      </c>
      <c r="CN22" s="44" t="str">
        <f t="shared" si="44"/>
        <v>-</v>
      </c>
      <c r="CO22" s="13" t="s">
        <v>68</v>
      </c>
      <c r="CP22" s="13" t="s">
        <v>68</v>
      </c>
      <c r="CQ22" s="13" t="s">
        <v>68</v>
      </c>
      <c r="CR22" s="13" t="s">
        <v>68</v>
      </c>
      <c r="CS22" s="13" t="s">
        <v>68</v>
      </c>
      <c r="CT22" s="13" t="s">
        <v>68</v>
      </c>
      <c r="CU22" s="13" t="str">
        <f t="shared" si="45"/>
        <v>-</v>
      </c>
      <c r="CV22" s="14" t="s">
        <v>68</v>
      </c>
      <c r="CW22" s="14" t="s">
        <v>68</v>
      </c>
      <c r="CX22" s="14" t="s">
        <v>68</v>
      </c>
      <c r="CY22" s="14" t="s">
        <v>68</v>
      </c>
      <c r="CZ22" s="14" t="s">
        <v>68</v>
      </c>
      <c r="DA22" s="14" t="s">
        <v>68</v>
      </c>
      <c r="DB22" s="14" t="str">
        <f t="shared" si="46"/>
        <v>-</v>
      </c>
      <c r="DC22" s="13" t="s">
        <v>68</v>
      </c>
      <c r="DD22" s="13" t="s">
        <v>68</v>
      </c>
      <c r="DE22" s="13" t="s">
        <v>68</v>
      </c>
      <c r="DF22" s="13" t="s">
        <v>68</v>
      </c>
      <c r="DG22" s="13" t="s">
        <v>68</v>
      </c>
      <c r="DH22" s="13" t="s">
        <v>68</v>
      </c>
      <c r="DI22" s="13" t="str">
        <f t="shared" si="47"/>
        <v>-</v>
      </c>
      <c r="DJ22" s="14" t="s">
        <v>68</v>
      </c>
      <c r="DK22" s="14" t="s">
        <v>68</v>
      </c>
      <c r="DL22" s="14" t="s">
        <v>68</v>
      </c>
      <c r="DM22" s="14" t="s">
        <v>68</v>
      </c>
      <c r="DN22" s="14" t="s">
        <v>68</v>
      </c>
      <c r="DO22" s="14" t="s">
        <v>68</v>
      </c>
      <c r="DP22" s="44" t="str">
        <f t="shared" si="48"/>
        <v>-</v>
      </c>
      <c r="DQ22" s="13" t="s">
        <v>68</v>
      </c>
      <c r="DR22" s="13" t="s">
        <v>68</v>
      </c>
      <c r="DS22" s="13" t="s">
        <v>68</v>
      </c>
      <c r="DT22" s="13" t="s">
        <v>68</v>
      </c>
      <c r="DU22" s="13" t="s">
        <v>68</v>
      </c>
      <c r="DV22" s="13" t="s">
        <v>68</v>
      </c>
      <c r="DW22" s="13" t="str">
        <f t="shared" si="49"/>
        <v>-</v>
      </c>
      <c r="DX22" s="14" t="s">
        <v>68</v>
      </c>
      <c r="DY22" s="14" t="s">
        <v>68</v>
      </c>
      <c r="DZ22" s="14" t="s">
        <v>68</v>
      </c>
      <c r="EA22" s="14" t="s">
        <v>68</v>
      </c>
      <c r="EB22" s="14" t="s">
        <v>68</v>
      </c>
      <c r="EC22" s="14" t="s">
        <v>68</v>
      </c>
      <c r="ED22" s="14" t="str">
        <f t="shared" si="50"/>
        <v>-</v>
      </c>
      <c r="EE22" s="13" t="s">
        <v>68</v>
      </c>
      <c r="EF22" s="13" t="s">
        <v>68</v>
      </c>
      <c r="EG22" s="13" t="s">
        <v>68</v>
      </c>
      <c r="EH22" s="13" t="s">
        <v>68</v>
      </c>
      <c r="EI22" s="13" t="s">
        <v>68</v>
      </c>
      <c r="EJ22" s="13" t="s">
        <v>68</v>
      </c>
      <c r="EK22" s="13" t="str">
        <f t="shared" si="51"/>
        <v>-</v>
      </c>
      <c r="EL22" s="14" t="s">
        <v>68</v>
      </c>
      <c r="EM22" s="14" t="s">
        <v>68</v>
      </c>
      <c r="EN22" s="14" t="s">
        <v>68</v>
      </c>
      <c r="EO22" s="14" t="s">
        <v>68</v>
      </c>
      <c r="EP22" s="14" t="s">
        <v>68</v>
      </c>
      <c r="EQ22" s="14" t="s">
        <v>68</v>
      </c>
      <c r="ER22" s="44" t="str">
        <f t="shared" si="52"/>
        <v>-</v>
      </c>
      <c r="ES22" s="13" t="s">
        <v>68</v>
      </c>
      <c r="ET22" s="13" t="s">
        <v>68</v>
      </c>
      <c r="EU22" s="13" t="s">
        <v>68</v>
      </c>
      <c r="EV22" s="13" t="s">
        <v>68</v>
      </c>
      <c r="EW22" s="13" t="s">
        <v>68</v>
      </c>
      <c r="EX22" s="13" t="s">
        <v>68</v>
      </c>
      <c r="EY22" s="44" t="str">
        <f t="shared" si="66"/>
        <v>-</v>
      </c>
      <c r="EZ22" s="14" t="s">
        <v>68</v>
      </c>
      <c r="FA22" s="14" t="s">
        <v>68</v>
      </c>
      <c r="FB22" s="14" t="s">
        <v>68</v>
      </c>
      <c r="FC22" s="14" t="s">
        <v>68</v>
      </c>
      <c r="FD22" s="14" t="s">
        <v>68</v>
      </c>
      <c r="FE22" s="14" t="s">
        <v>68</v>
      </c>
      <c r="FF22" s="44" t="str">
        <f t="shared" si="54"/>
        <v>-</v>
      </c>
      <c r="FG22" s="13" t="s">
        <v>68</v>
      </c>
      <c r="FH22" s="13" t="s">
        <v>68</v>
      </c>
      <c r="FI22" s="13" t="s">
        <v>68</v>
      </c>
      <c r="FJ22" s="13" t="s">
        <v>68</v>
      </c>
      <c r="FK22" s="13" t="s">
        <v>68</v>
      </c>
      <c r="FL22" s="13" t="s">
        <v>68</v>
      </c>
      <c r="FM22" s="13" t="str">
        <f t="shared" si="55"/>
        <v>-</v>
      </c>
      <c r="FN22" s="14" t="s">
        <v>68</v>
      </c>
      <c r="FO22" s="14" t="s">
        <v>68</v>
      </c>
      <c r="FP22" s="14" t="s">
        <v>68</v>
      </c>
      <c r="FQ22" s="14" t="s">
        <v>68</v>
      </c>
      <c r="FR22" s="14" t="s">
        <v>68</v>
      </c>
      <c r="FS22" s="14" t="s">
        <v>69</v>
      </c>
      <c r="FT22" s="44" t="str">
        <f t="shared" si="56"/>
        <v>1 fois par semaine</v>
      </c>
      <c r="FU22" s="13" t="s">
        <v>68</v>
      </c>
      <c r="FV22" s="13" t="s">
        <v>68</v>
      </c>
      <c r="FW22" s="13" t="s">
        <v>68</v>
      </c>
      <c r="FX22" s="13" t="s">
        <v>68</v>
      </c>
      <c r="FY22" s="13" t="s">
        <v>68</v>
      </c>
      <c r="FZ22" s="13" t="s">
        <v>68</v>
      </c>
      <c r="GA22" s="44" t="str">
        <f t="shared" si="57"/>
        <v>-</v>
      </c>
      <c r="GB22" s="14" t="s">
        <v>68</v>
      </c>
      <c r="GC22" s="14" t="s">
        <v>68</v>
      </c>
      <c r="GD22" s="14" t="s">
        <v>68</v>
      </c>
      <c r="GE22" s="14" t="s">
        <v>68</v>
      </c>
      <c r="GF22" s="14" t="s">
        <v>68</v>
      </c>
      <c r="GG22" s="14" t="s">
        <v>68</v>
      </c>
      <c r="GH22" s="14" t="str">
        <f t="shared" si="58"/>
        <v>-</v>
      </c>
      <c r="GI22" s="13" t="s">
        <v>68</v>
      </c>
      <c r="GJ22" s="13" t="s">
        <v>68</v>
      </c>
      <c r="GK22" s="13" t="s">
        <v>68</v>
      </c>
      <c r="GL22" s="13" t="s">
        <v>68</v>
      </c>
      <c r="GM22" s="13" t="s">
        <v>68</v>
      </c>
      <c r="GN22" s="13" t="s">
        <v>68</v>
      </c>
      <c r="GO22" s="13" t="str">
        <f t="shared" si="59"/>
        <v>-</v>
      </c>
      <c r="GP22" s="14" t="s">
        <v>68</v>
      </c>
      <c r="GQ22" s="14" t="s">
        <v>68</v>
      </c>
      <c r="GR22" s="14" t="s">
        <v>68</v>
      </c>
      <c r="GS22" s="14" t="s">
        <v>68</v>
      </c>
      <c r="GT22" s="14" t="s">
        <v>68</v>
      </c>
      <c r="GU22" s="14" t="s">
        <v>68</v>
      </c>
      <c r="GV22" s="14" t="str">
        <f t="shared" si="60"/>
        <v>-</v>
      </c>
      <c r="GW22" s="13" t="s">
        <v>68</v>
      </c>
      <c r="GX22" s="13" t="s">
        <v>68</v>
      </c>
      <c r="GY22" s="13" t="s">
        <v>68</v>
      </c>
      <c r="GZ22" s="13" t="s">
        <v>68</v>
      </c>
      <c r="HA22" s="13" t="s">
        <v>68</v>
      </c>
      <c r="HB22" s="13" t="s">
        <v>68</v>
      </c>
      <c r="HC22" s="44" t="str">
        <f t="shared" si="61"/>
        <v>-</v>
      </c>
      <c r="HD22" s="14" t="s">
        <v>68</v>
      </c>
      <c r="HE22" s="14" t="s">
        <v>68</v>
      </c>
      <c r="HF22" s="14" t="s">
        <v>68</v>
      </c>
      <c r="HG22" s="14" t="s">
        <v>68</v>
      </c>
      <c r="HH22" s="14" t="s">
        <v>68</v>
      </c>
      <c r="HI22" s="14" t="s">
        <v>68</v>
      </c>
      <c r="HJ22" s="44" t="str">
        <f t="shared" si="62"/>
        <v>-</v>
      </c>
      <c r="HK22" s="13" t="s">
        <v>68</v>
      </c>
      <c r="HL22" s="13" t="s">
        <v>68</v>
      </c>
      <c r="HM22" s="13" t="s">
        <v>68</v>
      </c>
      <c r="HN22" s="13" t="s">
        <v>68</v>
      </c>
      <c r="HO22" s="13" t="s">
        <v>68</v>
      </c>
      <c r="HP22" s="13" t="s">
        <v>68</v>
      </c>
      <c r="HQ22" s="44" t="str">
        <f t="shared" si="63"/>
        <v>-</v>
      </c>
      <c r="HR22" s="14" t="s">
        <v>68</v>
      </c>
      <c r="HS22" s="14" t="s">
        <v>68</v>
      </c>
      <c r="HT22" s="14" t="s">
        <v>68</v>
      </c>
      <c r="HU22" s="14" t="s">
        <v>68</v>
      </c>
      <c r="HV22" s="14" t="s">
        <v>68</v>
      </c>
      <c r="HW22" s="14" t="s">
        <v>68</v>
      </c>
      <c r="HX22" s="14" t="str">
        <f t="shared" si="64"/>
        <v>-</v>
      </c>
    </row>
    <row r="23" spans="1:232" ht="27.95" customHeight="1" x14ac:dyDescent="0.2">
      <c r="A23" s="8">
        <v>6018</v>
      </c>
      <c r="B23" s="9" t="s">
        <v>66</v>
      </c>
      <c r="C23" s="50" t="s">
        <v>1906</v>
      </c>
      <c r="D23" s="11" t="s">
        <v>96</v>
      </c>
      <c r="E23" s="11" t="s">
        <v>99</v>
      </c>
      <c r="F23" s="11">
        <v>75020</v>
      </c>
      <c r="G23" s="11" t="s">
        <v>29</v>
      </c>
      <c r="H23" s="12">
        <v>121</v>
      </c>
      <c r="I23" s="13" t="s">
        <v>68</v>
      </c>
      <c r="J23" s="13" t="s">
        <v>68</v>
      </c>
      <c r="K23" s="13" t="s">
        <v>68</v>
      </c>
      <c r="L23" s="13" t="s">
        <v>68</v>
      </c>
      <c r="M23" s="13" t="s">
        <v>68</v>
      </c>
      <c r="N23" s="13" t="s">
        <v>68</v>
      </c>
      <c r="O23" s="13" t="str">
        <f t="shared" si="33"/>
        <v>-</v>
      </c>
      <c r="P23" s="14" t="s">
        <v>68</v>
      </c>
      <c r="Q23" s="14" t="s">
        <v>68</v>
      </c>
      <c r="R23" s="14" t="s">
        <v>68</v>
      </c>
      <c r="S23" s="14" t="s">
        <v>68</v>
      </c>
      <c r="T23" s="14" t="s">
        <v>68</v>
      </c>
      <c r="U23" s="14" t="s">
        <v>68</v>
      </c>
      <c r="V23" s="44" t="str">
        <f t="shared" si="34"/>
        <v>-</v>
      </c>
      <c r="W23" s="13" t="s">
        <v>68</v>
      </c>
      <c r="X23" s="13" t="s">
        <v>68</v>
      </c>
      <c r="Y23" s="13" t="s">
        <v>68</v>
      </c>
      <c r="Z23" s="13" t="s">
        <v>68</v>
      </c>
      <c r="AA23" s="13" t="s">
        <v>68</v>
      </c>
      <c r="AB23" s="13" t="s">
        <v>68</v>
      </c>
      <c r="AC23" s="13" t="str">
        <f t="shared" si="35"/>
        <v>-</v>
      </c>
      <c r="AD23" s="14" t="s">
        <v>68</v>
      </c>
      <c r="AE23" s="14" t="s">
        <v>68</v>
      </c>
      <c r="AF23" s="14" t="s">
        <v>68</v>
      </c>
      <c r="AG23" s="14" t="s">
        <v>68</v>
      </c>
      <c r="AH23" s="14" t="s">
        <v>68</v>
      </c>
      <c r="AI23" s="14" t="s">
        <v>68</v>
      </c>
      <c r="AJ23" s="44" t="str">
        <f t="shared" si="36"/>
        <v>-</v>
      </c>
      <c r="AK23" s="13" t="s">
        <v>68</v>
      </c>
      <c r="AL23" s="13" t="s">
        <v>68</v>
      </c>
      <c r="AM23" s="13" t="s">
        <v>68</v>
      </c>
      <c r="AN23" s="13" t="s">
        <v>68</v>
      </c>
      <c r="AO23" s="13" t="s">
        <v>68</v>
      </c>
      <c r="AP23" s="13" t="s">
        <v>68</v>
      </c>
      <c r="AQ23" s="13" t="str">
        <f t="shared" si="37"/>
        <v>-</v>
      </c>
      <c r="AR23" s="14" t="s">
        <v>68</v>
      </c>
      <c r="AS23" s="14" t="s">
        <v>68</v>
      </c>
      <c r="AT23" s="14" t="s">
        <v>68</v>
      </c>
      <c r="AU23" s="14" t="s">
        <v>68</v>
      </c>
      <c r="AV23" s="14" t="s">
        <v>68</v>
      </c>
      <c r="AW23" s="14" t="s">
        <v>68</v>
      </c>
      <c r="AX23" s="14" t="str">
        <f t="shared" si="38"/>
        <v>-</v>
      </c>
      <c r="AY23" s="13" t="s">
        <v>68</v>
      </c>
      <c r="AZ23" s="13" t="s">
        <v>68</v>
      </c>
      <c r="BA23" s="13" t="s">
        <v>68</v>
      </c>
      <c r="BB23" s="13" t="s">
        <v>68</v>
      </c>
      <c r="BC23" s="13" t="s">
        <v>68</v>
      </c>
      <c r="BD23" s="13" t="s">
        <v>68</v>
      </c>
      <c r="BE23" s="13" t="str">
        <f t="shared" si="39"/>
        <v>-</v>
      </c>
      <c r="BF23" s="14" t="s">
        <v>68</v>
      </c>
      <c r="BG23" s="14" t="s">
        <v>68</v>
      </c>
      <c r="BH23" s="14" t="s">
        <v>68</v>
      </c>
      <c r="BI23" s="14" t="s">
        <v>68</v>
      </c>
      <c r="BJ23" s="14" t="s">
        <v>68</v>
      </c>
      <c r="BK23" s="14" t="s">
        <v>68</v>
      </c>
      <c r="BL23" s="14" t="str">
        <f t="shared" si="40"/>
        <v>-</v>
      </c>
      <c r="BM23" s="13" t="s">
        <v>68</v>
      </c>
      <c r="BN23" s="13" t="s">
        <v>68</v>
      </c>
      <c r="BO23" s="13" t="s">
        <v>68</v>
      </c>
      <c r="BP23" s="13" t="s">
        <v>68</v>
      </c>
      <c r="BQ23" s="13" t="s">
        <v>68</v>
      </c>
      <c r="BR23" s="13" t="s">
        <v>68</v>
      </c>
      <c r="BS23" s="13" t="str">
        <f t="shared" si="41"/>
        <v>-</v>
      </c>
      <c r="BT23" s="14" t="s">
        <v>68</v>
      </c>
      <c r="BU23" s="14" t="s">
        <v>68</v>
      </c>
      <c r="BV23" s="14" t="s">
        <v>68</v>
      </c>
      <c r="BW23" s="14" t="s">
        <v>68</v>
      </c>
      <c r="BX23" s="14" t="s">
        <v>68</v>
      </c>
      <c r="BY23" s="14" t="s">
        <v>68</v>
      </c>
      <c r="BZ23" s="14" t="str">
        <f t="shared" si="42"/>
        <v>-</v>
      </c>
      <c r="CA23" s="13" t="s">
        <v>68</v>
      </c>
      <c r="CB23" s="13" t="s">
        <v>68</v>
      </c>
      <c r="CC23" s="13" t="s">
        <v>68</v>
      </c>
      <c r="CD23" s="13" t="s">
        <v>68</v>
      </c>
      <c r="CE23" s="13" t="s">
        <v>68</v>
      </c>
      <c r="CF23" s="13" t="s">
        <v>68</v>
      </c>
      <c r="CG23" s="44" t="str">
        <f t="shared" si="65"/>
        <v>-</v>
      </c>
      <c r="CH23" s="14" t="s">
        <v>68</v>
      </c>
      <c r="CI23" s="14" t="s">
        <v>68</v>
      </c>
      <c r="CJ23" s="14" t="s">
        <v>68</v>
      </c>
      <c r="CK23" s="14" t="s">
        <v>68</v>
      </c>
      <c r="CL23" s="14" t="s">
        <v>68</v>
      </c>
      <c r="CM23" s="14" t="s">
        <v>68</v>
      </c>
      <c r="CN23" s="44" t="str">
        <f t="shared" si="44"/>
        <v>-</v>
      </c>
      <c r="CO23" s="13" t="s">
        <v>68</v>
      </c>
      <c r="CP23" s="13" t="s">
        <v>68</v>
      </c>
      <c r="CQ23" s="13" t="s">
        <v>68</v>
      </c>
      <c r="CR23" s="13" t="s">
        <v>68</v>
      </c>
      <c r="CS23" s="13" t="s">
        <v>68</v>
      </c>
      <c r="CT23" s="13" t="s">
        <v>68</v>
      </c>
      <c r="CU23" s="13" t="str">
        <f t="shared" si="45"/>
        <v>-</v>
      </c>
      <c r="CV23" s="14" t="s">
        <v>68</v>
      </c>
      <c r="CW23" s="14" t="s">
        <v>68</v>
      </c>
      <c r="CX23" s="14" t="s">
        <v>68</v>
      </c>
      <c r="CY23" s="14" t="s">
        <v>68</v>
      </c>
      <c r="CZ23" s="14" t="s">
        <v>68</v>
      </c>
      <c r="DA23" s="14" t="s">
        <v>68</v>
      </c>
      <c r="DB23" s="14" t="str">
        <f t="shared" si="46"/>
        <v>-</v>
      </c>
      <c r="DC23" s="13" t="s">
        <v>68</v>
      </c>
      <c r="DD23" s="13" t="s">
        <v>68</v>
      </c>
      <c r="DE23" s="13" t="s">
        <v>68</v>
      </c>
      <c r="DF23" s="13" t="s">
        <v>68</v>
      </c>
      <c r="DG23" s="13" t="s">
        <v>68</v>
      </c>
      <c r="DH23" s="13" t="s">
        <v>68</v>
      </c>
      <c r="DI23" s="13" t="str">
        <f t="shared" si="47"/>
        <v>-</v>
      </c>
      <c r="DJ23" s="14" t="s">
        <v>68</v>
      </c>
      <c r="DK23" s="14" t="s">
        <v>68</v>
      </c>
      <c r="DL23" s="14" t="s">
        <v>68</v>
      </c>
      <c r="DM23" s="14" t="s">
        <v>68</v>
      </c>
      <c r="DN23" s="14" t="s">
        <v>68</v>
      </c>
      <c r="DO23" s="14" t="s">
        <v>68</v>
      </c>
      <c r="DP23" s="44" t="str">
        <f t="shared" si="48"/>
        <v>-</v>
      </c>
      <c r="DQ23" s="13" t="s">
        <v>68</v>
      </c>
      <c r="DR23" s="13" t="s">
        <v>68</v>
      </c>
      <c r="DS23" s="13" t="s">
        <v>68</v>
      </c>
      <c r="DT23" s="13" t="s">
        <v>68</v>
      </c>
      <c r="DU23" s="13" t="s">
        <v>68</v>
      </c>
      <c r="DV23" s="13" t="s">
        <v>68</v>
      </c>
      <c r="DW23" s="13" t="str">
        <f t="shared" si="49"/>
        <v>-</v>
      </c>
      <c r="DX23" s="14" t="s">
        <v>68</v>
      </c>
      <c r="DY23" s="14" t="s">
        <v>68</v>
      </c>
      <c r="DZ23" s="14" t="s">
        <v>68</v>
      </c>
      <c r="EA23" s="14" t="s">
        <v>68</v>
      </c>
      <c r="EB23" s="14" t="s">
        <v>68</v>
      </c>
      <c r="EC23" s="14" t="s">
        <v>68</v>
      </c>
      <c r="ED23" s="14" t="str">
        <f t="shared" si="50"/>
        <v>-</v>
      </c>
      <c r="EE23" s="13" t="s">
        <v>68</v>
      </c>
      <c r="EF23" s="13" t="s">
        <v>68</v>
      </c>
      <c r="EG23" s="13" t="s">
        <v>68</v>
      </c>
      <c r="EH23" s="13" t="s">
        <v>68</v>
      </c>
      <c r="EI23" s="13" t="s">
        <v>68</v>
      </c>
      <c r="EJ23" s="13" t="s">
        <v>68</v>
      </c>
      <c r="EK23" s="13" t="str">
        <f t="shared" si="51"/>
        <v>-</v>
      </c>
      <c r="EL23" s="14" t="s">
        <v>68</v>
      </c>
      <c r="EM23" s="14" t="s">
        <v>68</v>
      </c>
      <c r="EN23" s="14" t="s">
        <v>68</v>
      </c>
      <c r="EO23" s="14" t="s">
        <v>68</v>
      </c>
      <c r="EP23" s="14" t="s">
        <v>68</v>
      </c>
      <c r="EQ23" s="14" t="s">
        <v>68</v>
      </c>
      <c r="ER23" s="44" t="str">
        <f t="shared" si="52"/>
        <v>-</v>
      </c>
      <c r="ES23" s="13" t="s">
        <v>68</v>
      </c>
      <c r="ET23" s="13" t="s">
        <v>68</v>
      </c>
      <c r="EU23" s="13" t="s">
        <v>68</v>
      </c>
      <c r="EV23" s="13" t="s">
        <v>68</v>
      </c>
      <c r="EW23" s="13" t="s">
        <v>68</v>
      </c>
      <c r="EX23" s="13" t="s">
        <v>68</v>
      </c>
      <c r="EY23" s="44" t="str">
        <f t="shared" si="66"/>
        <v>-</v>
      </c>
      <c r="EZ23" s="14" t="s">
        <v>68</v>
      </c>
      <c r="FA23" s="14" t="s">
        <v>68</v>
      </c>
      <c r="FB23" s="14" t="s">
        <v>68</v>
      </c>
      <c r="FC23" s="14" t="s">
        <v>68</v>
      </c>
      <c r="FD23" s="14" t="s">
        <v>68</v>
      </c>
      <c r="FE23" s="14" t="s">
        <v>68</v>
      </c>
      <c r="FF23" s="44" t="str">
        <f t="shared" si="54"/>
        <v>-</v>
      </c>
      <c r="FG23" s="13" t="s">
        <v>68</v>
      </c>
      <c r="FH23" s="13" t="s">
        <v>68</v>
      </c>
      <c r="FI23" s="13" t="s">
        <v>68</v>
      </c>
      <c r="FJ23" s="13" t="s">
        <v>68</v>
      </c>
      <c r="FK23" s="13" t="s">
        <v>68</v>
      </c>
      <c r="FL23" s="13" t="s">
        <v>68</v>
      </c>
      <c r="FM23" s="13" t="str">
        <f t="shared" si="55"/>
        <v>-</v>
      </c>
      <c r="FN23" s="14" t="s">
        <v>68</v>
      </c>
      <c r="FO23" s="14" t="s">
        <v>68</v>
      </c>
      <c r="FP23" s="14" t="s">
        <v>68</v>
      </c>
      <c r="FQ23" s="14" t="s">
        <v>68</v>
      </c>
      <c r="FR23" s="14" t="s">
        <v>68</v>
      </c>
      <c r="FS23" s="14" t="s">
        <v>69</v>
      </c>
      <c r="FT23" s="44" t="str">
        <f t="shared" si="56"/>
        <v>1 fois par semaine</v>
      </c>
      <c r="FU23" s="13" t="s">
        <v>68</v>
      </c>
      <c r="FV23" s="13" t="s">
        <v>68</v>
      </c>
      <c r="FW23" s="13" t="s">
        <v>68</v>
      </c>
      <c r="FX23" s="13" t="s">
        <v>68</v>
      </c>
      <c r="FY23" s="13" t="s">
        <v>68</v>
      </c>
      <c r="FZ23" s="13" t="s">
        <v>68</v>
      </c>
      <c r="GA23" s="44" t="str">
        <f t="shared" si="57"/>
        <v>-</v>
      </c>
      <c r="GB23" s="14" t="s">
        <v>68</v>
      </c>
      <c r="GC23" s="14" t="s">
        <v>68</v>
      </c>
      <c r="GD23" s="14" t="s">
        <v>68</v>
      </c>
      <c r="GE23" s="14" t="s">
        <v>68</v>
      </c>
      <c r="GF23" s="14" t="s">
        <v>68</v>
      </c>
      <c r="GG23" s="14" t="s">
        <v>68</v>
      </c>
      <c r="GH23" s="14" t="str">
        <f t="shared" si="58"/>
        <v>-</v>
      </c>
      <c r="GI23" s="13" t="s">
        <v>68</v>
      </c>
      <c r="GJ23" s="13" t="s">
        <v>68</v>
      </c>
      <c r="GK23" s="13" t="s">
        <v>68</v>
      </c>
      <c r="GL23" s="13" t="s">
        <v>68</v>
      </c>
      <c r="GM23" s="13" t="s">
        <v>68</v>
      </c>
      <c r="GN23" s="13" t="s">
        <v>68</v>
      </c>
      <c r="GO23" s="13" t="str">
        <f t="shared" si="59"/>
        <v>-</v>
      </c>
      <c r="GP23" s="14" t="s">
        <v>68</v>
      </c>
      <c r="GQ23" s="14" t="s">
        <v>68</v>
      </c>
      <c r="GR23" s="14" t="s">
        <v>68</v>
      </c>
      <c r="GS23" s="14" t="s">
        <v>68</v>
      </c>
      <c r="GT23" s="14" t="s">
        <v>68</v>
      </c>
      <c r="GU23" s="14" t="s">
        <v>68</v>
      </c>
      <c r="GV23" s="14" t="str">
        <f t="shared" si="60"/>
        <v>-</v>
      </c>
      <c r="GW23" s="13" t="s">
        <v>68</v>
      </c>
      <c r="GX23" s="13" t="s">
        <v>68</v>
      </c>
      <c r="GY23" s="13" t="s">
        <v>68</v>
      </c>
      <c r="GZ23" s="13" t="s">
        <v>68</v>
      </c>
      <c r="HA23" s="13" t="s">
        <v>68</v>
      </c>
      <c r="HB23" s="13" t="s">
        <v>68</v>
      </c>
      <c r="HC23" s="44" t="str">
        <f t="shared" si="61"/>
        <v>-</v>
      </c>
      <c r="HD23" s="14" t="s">
        <v>68</v>
      </c>
      <c r="HE23" s="14" t="s">
        <v>68</v>
      </c>
      <c r="HF23" s="14" t="s">
        <v>68</v>
      </c>
      <c r="HG23" s="14" t="s">
        <v>68</v>
      </c>
      <c r="HH23" s="14" t="s">
        <v>68</v>
      </c>
      <c r="HI23" s="14" t="s">
        <v>68</v>
      </c>
      <c r="HJ23" s="44" t="str">
        <f t="shared" si="62"/>
        <v>-</v>
      </c>
      <c r="HK23" s="13" t="s">
        <v>68</v>
      </c>
      <c r="HL23" s="13" t="s">
        <v>68</v>
      </c>
      <c r="HM23" s="13" t="s">
        <v>68</v>
      </c>
      <c r="HN23" s="13" t="s">
        <v>68</v>
      </c>
      <c r="HO23" s="13" t="s">
        <v>68</v>
      </c>
      <c r="HP23" s="13" t="s">
        <v>68</v>
      </c>
      <c r="HQ23" s="44" t="str">
        <f t="shared" si="63"/>
        <v>-</v>
      </c>
      <c r="HR23" s="14" t="s">
        <v>68</v>
      </c>
      <c r="HS23" s="14" t="s">
        <v>68</v>
      </c>
      <c r="HT23" s="14" t="s">
        <v>68</v>
      </c>
      <c r="HU23" s="14" t="s">
        <v>68</v>
      </c>
      <c r="HV23" s="14" t="s">
        <v>68</v>
      </c>
      <c r="HW23" s="14" t="s">
        <v>68</v>
      </c>
      <c r="HX23" s="14" t="str">
        <f t="shared" si="64"/>
        <v>-</v>
      </c>
    </row>
    <row r="24" spans="1:232" ht="27.95" customHeight="1" x14ac:dyDescent="0.2">
      <c r="A24" s="8">
        <v>6019</v>
      </c>
      <c r="B24" s="9" t="s">
        <v>66</v>
      </c>
      <c r="C24" s="50" t="s">
        <v>1906</v>
      </c>
      <c r="D24" s="11" t="s">
        <v>96</v>
      </c>
      <c r="E24" s="11" t="s">
        <v>100</v>
      </c>
      <c r="F24" s="11">
        <v>75020</v>
      </c>
      <c r="G24" s="11" t="s">
        <v>29</v>
      </c>
      <c r="H24" s="12">
        <v>120</v>
      </c>
      <c r="I24" s="13" t="s">
        <v>68</v>
      </c>
      <c r="J24" s="13" t="s">
        <v>69</v>
      </c>
      <c r="K24" s="13" t="s">
        <v>68</v>
      </c>
      <c r="L24" s="13" t="s">
        <v>68</v>
      </c>
      <c r="M24" s="13" t="s">
        <v>68</v>
      </c>
      <c r="N24" s="13" t="s">
        <v>68</v>
      </c>
      <c r="O24" s="13" t="str">
        <f t="shared" si="33"/>
        <v>1 fois par semaine</v>
      </c>
      <c r="P24" s="14" t="s">
        <v>68</v>
      </c>
      <c r="Q24" s="14" t="s">
        <v>69</v>
      </c>
      <c r="R24" s="14" t="s">
        <v>68</v>
      </c>
      <c r="S24" s="14" t="s">
        <v>68</v>
      </c>
      <c r="T24" s="14" t="s">
        <v>68</v>
      </c>
      <c r="U24" s="14" t="s">
        <v>68</v>
      </c>
      <c r="V24" s="44" t="str">
        <f t="shared" si="34"/>
        <v>1 fois par semaine</v>
      </c>
      <c r="W24" s="13" t="s">
        <v>68</v>
      </c>
      <c r="X24" s="13" t="s">
        <v>69</v>
      </c>
      <c r="Y24" s="13" t="s">
        <v>68</v>
      </c>
      <c r="Z24" s="13" t="s">
        <v>68</v>
      </c>
      <c r="AA24" s="13" t="s">
        <v>68</v>
      </c>
      <c r="AB24" s="13" t="s">
        <v>68</v>
      </c>
      <c r="AC24" s="13" t="str">
        <f t="shared" si="35"/>
        <v>1 fois par semaine</v>
      </c>
      <c r="AD24" s="14" t="s">
        <v>68</v>
      </c>
      <c r="AE24" s="14" t="s">
        <v>69</v>
      </c>
      <c r="AF24" s="14" t="s">
        <v>68</v>
      </c>
      <c r="AG24" s="14" t="s">
        <v>68</v>
      </c>
      <c r="AH24" s="14" t="s">
        <v>68</v>
      </c>
      <c r="AI24" s="14" t="s">
        <v>68</v>
      </c>
      <c r="AJ24" s="44" t="str">
        <f t="shared" si="36"/>
        <v>1 fois par semaine</v>
      </c>
      <c r="AK24" s="13" t="s">
        <v>68</v>
      </c>
      <c r="AL24" s="13" t="s">
        <v>69</v>
      </c>
      <c r="AM24" s="13" t="s">
        <v>68</v>
      </c>
      <c r="AN24" s="13" t="s">
        <v>68</v>
      </c>
      <c r="AO24" s="13" t="s">
        <v>68</v>
      </c>
      <c r="AP24" s="13" t="s">
        <v>68</v>
      </c>
      <c r="AQ24" s="13" t="str">
        <f t="shared" si="37"/>
        <v>1 fois par semaine</v>
      </c>
      <c r="AR24" s="14" t="s">
        <v>68</v>
      </c>
      <c r="AS24" s="14" t="s">
        <v>69</v>
      </c>
      <c r="AT24" s="14" t="s">
        <v>68</v>
      </c>
      <c r="AU24" s="14" t="s">
        <v>68</v>
      </c>
      <c r="AV24" s="14" t="s">
        <v>68</v>
      </c>
      <c r="AW24" s="14" t="s">
        <v>68</v>
      </c>
      <c r="AX24" s="14" t="str">
        <f t="shared" si="38"/>
        <v>1 fois par semaine</v>
      </c>
      <c r="AY24" s="13" t="s">
        <v>68</v>
      </c>
      <c r="AZ24" s="13" t="s">
        <v>69</v>
      </c>
      <c r="BA24" s="13" t="s">
        <v>68</v>
      </c>
      <c r="BB24" s="13" t="s">
        <v>68</v>
      </c>
      <c r="BC24" s="13" t="s">
        <v>68</v>
      </c>
      <c r="BD24" s="13" t="s">
        <v>68</v>
      </c>
      <c r="BE24" s="13" t="str">
        <f t="shared" si="39"/>
        <v>1 fois par semaine</v>
      </c>
      <c r="BF24" s="14" t="s">
        <v>68</v>
      </c>
      <c r="BG24" s="14" t="s">
        <v>69</v>
      </c>
      <c r="BH24" s="14" t="s">
        <v>68</v>
      </c>
      <c r="BI24" s="14" t="s">
        <v>68</v>
      </c>
      <c r="BJ24" s="14" t="s">
        <v>68</v>
      </c>
      <c r="BK24" s="14" t="s">
        <v>68</v>
      </c>
      <c r="BL24" s="14" t="str">
        <f t="shared" si="40"/>
        <v>1 fois par semaine</v>
      </c>
      <c r="BM24" s="13" t="s">
        <v>68</v>
      </c>
      <c r="BN24" s="13" t="s">
        <v>69</v>
      </c>
      <c r="BO24" s="13" t="s">
        <v>68</v>
      </c>
      <c r="BP24" s="13" t="s">
        <v>68</v>
      </c>
      <c r="BQ24" s="13" t="s">
        <v>68</v>
      </c>
      <c r="BR24" s="13" t="s">
        <v>68</v>
      </c>
      <c r="BS24" s="13" t="str">
        <f t="shared" si="41"/>
        <v>1 fois par semaine</v>
      </c>
      <c r="BT24" s="14" t="s">
        <v>68</v>
      </c>
      <c r="BU24" s="14" t="s">
        <v>68</v>
      </c>
      <c r="BV24" s="14" t="s">
        <v>68</v>
      </c>
      <c r="BW24" s="14" t="s">
        <v>68</v>
      </c>
      <c r="BX24" s="14" t="s">
        <v>68</v>
      </c>
      <c r="BY24" s="14" t="s">
        <v>68</v>
      </c>
      <c r="BZ24" s="14" t="str">
        <f t="shared" si="42"/>
        <v>-</v>
      </c>
      <c r="CA24" s="13" t="s">
        <v>68</v>
      </c>
      <c r="CB24" s="13" t="s">
        <v>69</v>
      </c>
      <c r="CC24" s="13" t="s">
        <v>68</v>
      </c>
      <c r="CD24" s="13" t="s">
        <v>68</v>
      </c>
      <c r="CE24" s="13" t="s">
        <v>68</v>
      </c>
      <c r="CF24" s="13" t="s">
        <v>68</v>
      </c>
      <c r="CG24" s="44" t="str">
        <f t="shared" si="65"/>
        <v>1 fois par mois</v>
      </c>
      <c r="CH24" s="14" t="s">
        <v>68</v>
      </c>
      <c r="CI24" s="14" t="s">
        <v>69</v>
      </c>
      <c r="CJ24" s="14" t="s">
        <v>68</v>
      </c>
      <c r="CK24" s="14" t="s">
        <v>68</v>
      </c>
      <c r="CL24" s="14" t="s">
        <v>68</v>
      </c>
      <c r="CM24" s="14" t="s">
        <v>68</v>
      </c>
      <c r="CN24" s="44" t="str">
        <f t="shared" si="44"/>
        <v>1 fois par semaine</v>
      </c>
      <c r="CO24" s="13" t="s">
        <v>68</v>
      </c>
      <c r="CP24" s="13" t="s">
        <v>69</v>
      </c>
      <c r="CQ24" s="13" t="s">
        <v>68</v>
      </c>
      <c r="CR24" s="13" t="s">
        <v>68</v>
      </c>
      <c r="CS24" s="13" t="s">
        <v>68</v>
      </c>
      <c r="CT24" s="13" t="s">
        <v>68</v>
      </c>
      <c r="CU24" s="13" t="str">
        <f t="shared" si="45"/>
        <v>1 fois par semaine</v>
      </c>
      <c r="CV24" s="14" t="s">
        <v>68</v>
      </c>
      <c r="CW24" s="14" t="s">
        <v>69</v>
      </c>
      <c r="CX24" s="14" t="s">
        <v>68</v>
      </c>
      <c r="CY24" s="14" t="s">
        <v>68</v>
      </c>
      <c r="CZ24" s="14" t="s">
        <v>68</v>
      </c>
      <c r="DA24" s="14" t="s">
        <v>68</v>
      </c>
      <c r="DB24" s="14" t="str">
        <f t="shared" si="46"/>
        <v>1 fois par semaine</v>
      </c>
      <c r="DC24" s="13" t="s">
        <v>68</v>
      </c>
      <c r="DD24" s="13" t="s">
        <v>69</v>
      </c>
      <c r="DE24" s="13" t="s">
        <v>68</v>
      </c>
      <c r="DF24" s="13" t="s">
        <v>68</v>
      </c>
      <c r="DG24" s="13" t="s">
        <v>68</v>
      </c>
      <c r="DH24" s="13" t="s">
        <v>68</v>
      </c>
      <c r="DI24" s="13" t="str">
        <f t="shared" si="47"/>
        <v>1 fois par semaine</v>
      </c>
      <c r="DJ24" s="14" t="s">
        <v>68</v>
      </c>
      <c r="DK24" s="14" t="s">
        <v>69</v>
      </c>
      <c r="DL24" s="14" t="s">
        <v>68</v>
      </c>
      <c r="DM24" s="14" t="s">
        <v>68</v>
      </c>
      <c r="DN24" s="14" t="s">
        <v>68</v>
      </c>
      <c r="DO24" s="14" t="s">
        <v>68</v>
      </c>
      <c r="DP24" s="44" t="str">
        <f t="shared" si="48"/>
        <v>1 fois par semaine</v>
      </c>
      <c r="DQ24" s="13" t="s">
        <v>68</v>
      </c>
      <c r="DR24" s="13" t="s">
        <v>69</v>
      </c>
      <c r="DS24" s="13" t="s">
        <v>68</v>
      </c>
      <c r="DT24" s="13" t="s">
        <v>68</v>
      </c>
      <c r="DU24" s="13" t="s">
        <v>68</v>
      </c>
      <c r="DV24" s="13" t="s">
        <v>68</v>
      </c>
      <c r="DW24" s="13" t="str">
        <f t="shared" si="49"/>
        <v>1 fois par semaine</v>
      </c>
      <c r="DX24" s="14" t="s">
        <v>68</v>
      </c>
      <c r="DY24" s="14" t="s">
        <v>69</v>
      </c>
      <c r="DZ24" s="14" t="s">
        <v>68</v>
      </c>
      <c r="EA24" s="14" t="s">
        <v>68</v>
      </c>
      <c r="EB24" s="14" t="s">
        <v>68</v>
      </c>
      <c r="EC24" s="14" t="s">
        <v>68</v>
      </c>
      <c r="ED24" s="14" t="str">
        <f t="shared" si="50"/>
        <v>1 fois par semaine</v>
      </c>
      <c r="EE24" s="13" t="s">
        <v>68</v>
      </c>
      <c r="EF24" s="13" t="s">
        <v>69</v>
      </c>
      <c r="EG24" s="13" t="s">
        <v>68</v>
      </c>
      <c r="EH24" s="13" t="s">
        <v>68</v>
      </c>
      <c r="EI24" s="13" t="s">
        <v>68</v>
      </c>
      <c r="EJ24" s="13" t="s">
        <v>68</v>
      </c>
      <c r="EK24" s="13" t="str">
        <f t="shared" si="51"/>
        <v>1 fois par semaine</v>
      </c>
      <c r="EL24" s="14" t="s">
        <v>68</v>
      </c>
      <c r="EM24" s="14" t="s">
        <v>69</v>
      </c>
      <c r="EN24" s="14" t="s">
        <v>68</v>
      </c>
      <c r="EO24" s="14" t="s">
        <v>68</v>
      </c>
      <c r="EP24" s="14" t="s">
        <v>68</v>
      </c>
      <c r="EQ24" s="14" t="s">
        <v>68</v>
      </c>
      <c r="ER24" s="44" t="str">
        <f t="shared" si="52"/>
        <v>1 fois par mois</v>
      </c>
      <c r="ES24" s="13" t="s">
        <v>68</v>
      </c>
      <c r="ET24" s="13" t="s">
        <v>68</v>
      </c>
      <c r="EU24" s="13" t="s">
        <v>68</v>
      </c>
      <c r="EV24" s="13" t="s">
        <v>68</v>
      </c>
      <c r="EW24" s="13" t="s">
        <v>68</v>
      </c>
      <c r="EX24" s="13" t="s">
        <v>68</v>
      </c>
      <c r="EY24" s="44" t="str">
        <f t="shared" si="66"/>
        <v>-</v>
      </c>
      <c r="EZ24" s="14" t="s">
        <v>68</v>
      </c>
      <c r="FA24" s="14" t="s">
        <v>68</v>
      </c>
      <c r="FB24" s="14" t="s">
        <v>68</v>
      </c>
      <c r="FC24" s="14" t="s">
        <v>68</v>
      </c>
      <c r="FD24" s="14" t="s">
        <v>68</v>
      </c>
      <c r="FE24" s="14" t="s">
        <v>68</v>
      </c>
      <c r="FF24" s="44" t="str">
        <f t="shared" si="54"/>
        <v>-</v>
      </c>
      <c r="FG24" s="13" t="s">
        <v>68</v>
      </c>
      <c r="FH24" s="13" t="s">
        <v>68</v>
      </c>
      <c r="FI24" s="13" t="s">
        <v>68</v>
      </c>
      <c r="FJ24" s="13" t="s">
        <v>68</v>
      </c>
      <c r="FK24" s="13" t="s">
        <v>68</v>
      </c>
      <c r="FL24" s="13" t="s">
        <v>68</v>
      </c>
      <c r="FM24" s="13" t="str">
        <f t="shared" si="55"/>
        <v>-</v>
      </c>
      <c r="FN24" s="14" t="s">
        <v>68</v>
      </c>
      <c r="FO24" s="14" t="s">
        <v>68</v>
      </c>
      <c r="FP24" s="14" t="s">
        <v>68</v>
      </c>
      <c r="FQ24" s="14" t="s">
        <v>68</v>
      </c>
      <c r="FR24" s="14" t="s">
        <v>68</v>
      </c>
      <c r="FS24" s="14" t="s">
        <v>69</v>
      </c>
      <c r="FT24" s="44" t="str">
        <f t="shared" si="56"/>
        <v>1 fois par semaine</v>
      </c>
      <c r="FU24" s="13" t="s">
        <v>68</v>
      </c>
      <c r="FV24" s="13" t="s">
        <v>68</v>
      </c>
      <c r="FW24" s="13" t="s">
        <v>68</v>
      </c>
      <c r="FX24" s="13" t="s">
        <v>68</v>
      </c>
      <c r="FY24" s="13" t="s">
        <v>68</v>
      </c>
      <c r="FZ24" s="13" t="s">
        <v>68</v>
      </c>
      <c r="GA24" s="44" t="str">
        <f t="shared" si="57"/>
        <v>-</v>
      </c>
      <c r="GB24" s="14" t="s">
        <v>68</v>
      </c>
      <c r="GC24" s="14" t="s">
        <v>68</v>
      </c>
      <c r="GD24" s="14" t="s">
        <v>68</v>
      </c>
      <c r="GE24" s="14" t="s">
        <v>68</v>
      </c>
      <c r="GF24" s="14" t="s">
        <v>68</v>
      </c>
      <c r="GG24" s="14" t="s">
        <v>68</v>
      </c>
      <c r="GH24" s="14" t="str">
        <f t="shared" si="58"/>
        <v>-</v>
      </c>
      <c r="GI24" s="13" t="s">
        <v>68</v>
      </c>
      <c r="GJ24" s="13" t="s">
        <v>68</v>
      </c>
      <c r="GK24" s="13" t="s">
        <v>68</v>
      </c>
      <c r="GL24" s="13" t="s">
        <v>68</v>
      </c>
      <c r="GM24" s="13" t="s">
        <v>68</v>
      </c>
      <c r="GN24" s="13" t="s">
        <v>68</v>
      </c>
      <c r="GO24" s="13" t="str">
        <f t="shared" si="59"/>
        <v>-</v>
      </c>
      <c r="GP24" s="14" t="s">
        <v>68</v>
      </c>
      <c r="GQ24" s="14" t="s">
        <v>68</v>
      </c>
      <c r="GR24" s="14" t="s">
        <v>68</v>
      </c>
      <c r="GS24" s="14" t="s">
        <v>68</v>
      </c>
      <c r="GT24" s="14" t="s">
        <v>68</v>
      </c>
      <c r="GU24" s="14" t="s">
        <v>68</v>
      </c>
      <c r="GV24" s="14" t="str">
        <f t="shared" si="60"/>
        <v>-</v>
      </c>
      <c r="GW24" s="13" t="s">
        <v>68</v>
      </c>
      <c r="GX24" s="13" t="s">
        <v>68</v>
      </c>
      <c r="GY24" s="13" t="s">
        <v>68</v>
      </c>
      <c r="GZ24" s="13" t="s">
        <v>68</v>
      </c>
      <c r="HA24" s="13" t="s">
        <v>68</v>
      </c>
      <c r="HB24" s="13" t="s">
        <v>68</v>
      </c>
      <c r="HC24" s="44" t="str">
        <f t="shared" si="61"/>
        <v>-</v>
      </c>
      <c r="HD24" s="14" t="s">
        <v>68</v>
      </c>
      <c r="HE24" s="14" t="s">
        <v>68</v>
      </c>
      <c r="HF24" s="14" t="s">
        <v>68</v>
      </c>
      <c r="HG24" s="14" t="s">
        <v>68</v>
      </c>
      <c r="HH24" s="14" t="s">
        <v>68</v>
      </c>
      <c r="HI24" s="14" t="s">
        <v>68</v>
      </c>
      <c r="HJ24" s="44" t="str">
        <f t="shared" si="62"/>
        <v>-</v>
      </c>
      <c r="HK24" s="13" t="s">
        <v>68</v>
      </c>
      <c r="HL24" s="13" t="s">
        <v>68</v>
      </c>
      <c r="HM24" s="13" t="s">
        <v>68</v>
      </c>
      <c r="HN24" s="13" t="s">
        <v>68</v>
      </c>
      <c r="HO24" s="13" t="s">
        <v>68</v>
      </c>
      <c r="HP24" s="13" t="s">
        <v>68</v>
      </c>
      <c r="HQ24" s="44" t="str">
        <f t="shared" si="63"/>
        <v>-</v>
      </c>
      <c r="HR24" s="14" t="s">
        <v>68</v>
      </c>
      <c r="HS24" s="14" t="s">
        <v>68</v>
      </c>
      <c r="HT24" s="14" t="s">
        <v>68</v>
      </c>
      <c r="HU24" s="14" t="s">
        <v>68</v>
      </c>
      <c r="HV24" s="14" t="s">
        <v>68</v>
      </c>
      <c r="HW24" s="14" t="s">
        <v>68</v>
      </c>
      <c r="HX24" s="14" t="str">
        <f t="shared" si="64"/>
        <v>-</v>
      </c>
    </row>
    <row r="25" spans="1:232" ht="27.95" customHeight="1" x14ac:dyDescent="0.2">
      <c r="A25" s="8">
        <v>6020</v>
      </c>
      <c r="B25" s="9" t="s">
        <v>66</v>
      </c>
      <c r="C25" s="50" t="s">
        <v>1906</v>
      </c>
      <c r="D25" s="11" t="s">
        <v>96</v>
      </c>
      <c r="E25" s="11" t="s">
        <v>101</v>
      </c>
      <c r="F25" s="11">
        <v>75020</v>
      </c>
      <c r="G25" s="11" t="s">
        <v>29</v>
      </c>
      <c r="H25" s="12">
        <v>176</v>
      </c>
      <c r="I25" s="13" t="s">
        <v>68</v>
      </c>
      <c r="J25" s="13" t="s">
        <v>68</v>
      </c>
      <c r="K25" s="13" t="s">
        <v>68</v>
      </c>
      <c r="L25" s="13" t="s">
        <v>68</v>
      </c>
      <c r="M25" s="13" t="s">
        <v>68</v>
      </c>
      <c r="N25" s="13" t="s">
        <v>68</v>
      </c>
      <c r="O25" s="13" t="str">
        <f t="shared" si="33"/>
        <v>-</v>
      </c>
      <c r="P25" s="14" t="s">
        <v>68</v>
      </c>
      <c r="Q25" s="14" t="s">
        <v>68</v>
      </c>
      <c r="R25" s="14" t="s">
        <v>68</v>
      </c>
      <c r="S25" s="14" t="s">
        <v>68</v>
      </c>
      <c r="T25" s="14" t="s">
        <v>68</v>
      </c>
      <c r="U25" s="14" t="s">
        <v>68</v>
      </c>
      <c r="V25" s="44" t="str">
        <f t="shared" si="34"/>
        <v>-</v>
      </c>
      <c r="W25" s="13" t="s">
        <v>68</v>
      </c>
      <c r="X25" s="13" t="s">
        <v>68</v>
      </c>
      <c r="Y25" s="13" t="s">
        <v>68</v>
      </c>
      <c r="Z25" s="13" t="s">
        <v>68</v>
      </c>
      <c r="AA25" s="13" t="s">
        <v>68</v>
      </c>
      <c r="AB25" s="13" t="s">
        <v>68</v>
      </c>
      <c r="AC25" s="13" t="str">
        <f t="shared" si="35"/>
        <v>-</v>
      </c>
      <c r="AD25" s="14" t="s">
        <v>68</v>
      </c>
      <c r="AE25" s="14" t="s">
        <v>68</v>
      </c>
      <c r="AF25" s="14" t="s">
        <v>68</v>
      </c>
      <c r="AG25" s="14" t="s">
        <v>68</v>
      </c>
      <c r="AH25" s="14" t="s">
        <v>68</v>
      </c>
      <c r="AI25" s="14" t="s">
        <v>68</v>
      </c>
      <c r="AJ25" s="44" t="str">
        <f t="shared" si="36"/>
        <v>-</v>
      </c>
      <c r="AK25" s="13" t="s">
        <v>68</v>
      </c>
      <c r="AL25" s="13" t="s">
        <v>68</v>
      </c>
      <c r="AM25" s="13" t="s">
        <v>68</v>
      </c>
      <c r="AN25" s="13" t="s">
        <v>68</v>
      </c>
      <c r="AO25" s="13" t="s">
        <v>68</v>
      </c>
      <c r="AP25" s="13" t="s">
        <v>68</v>
      </c>
      <c r="AQ25" s="13" t="str">
        <f t="shared" si="37"/>
        <v>-</v>
      </c>
      <c r="AR25" s="14" t="s">
        <v>68</v>
      </c>
      <c r="AS25" s="14" t="s">
        <v>68</v>
      </c>
      <c r="AT25" s="14" t="s">
        <v>68</v>
      </c>
      <c r="AU25" s="14" t="s">
        <v>68</v>
      </c>
      <c r="AV25" s="14" t="s">
        <v>68</v>
      </c>
      <c r="AW25" s="14" t="s">
        <v>68</v>
      </c>
      <c r="AX25" s="14" t="str">
        <f t="shared" si="38"/>
        <v>-</v>
      </c>
      <c r="AY25" s="13" t="s">
        <v>68</v>
      </c>
      <c r="AZ25" s="13" t="s">
        <v>68</v>
      </c>
      <c r="BA25" s="13" t="s">
        <v>68</v>
      </c>
      <c r="BB25" s="13" t="s">
        <v>68</v>
      </c>
      <c r="BC25" s="13" t="s">
        <v>68</v>
      </c>
      <c r="BD25" s="13" t="s">
        <v>68</v>
      </c>
      <c r="BE25" s="13" t="str">
        <f t="shared" si="39"/>
        <v>-</v>
      </c>
      <c r="BF25" s="14" t="s">
        <v>68</v>
      </c>
      <c r="BG25" s="14" t="s">
        <v>68</v>
      </c>
      <c r="BH25" s="14" t="s">
        <v>68</v>
      </c>
      <c r="BI25" s="14" t="s">
        <v>68</v>
      </c>
      <c r="BJ25" s="14" t="s">
        <v>68</v>
      </c>
      <c r="BK25" s="14" t="s">
        <v>68</v>
      </c>
      <c r="BL25" s="14" t="str">
        <f t="shared" si="40"/>
        <v>-</v>
      </c>
      <c r="BM25" s="13" t="s">
        <v>68</v>
      </c>
      <c r="BN25" s="13" t="s">
        <v>68</v>
      </c>
      <c r="BO25" s="13" t="s">
        <v>68</v>
      </c>
      <c r="BP25" s="13" t="s">
        <v>68</v>
      </c>
      <c r="BQ25" s="13" t="s">
        <v>68</v>
      </c>
      <c r="BR25" s="13" t="s">
        <v>68</v>
      </c>
      <c r="BS25" s="13" t="str">
        <f t="shared" si="41"/>
        <v>-</v>
      </c>
      <c r="BT25" s="14" t="s">
        <v>68</v>
      </c>
      <c r="BU25" s="14" t="s">
        <v>68</v>
      </c>
      <c r="BV25" s="14" t="s">
        <v>68</v>
      </c>
      <c r="BW25" s="14" t="s">
        <v>68</v>
      </c>
      <c r="BX25" s="14" t="s">
        <v>68</v>
      </c>
      <c r="BY25" s="14" t="s">
        <v>68</v>
      </c>
      <c r="BZ25" s="14" t="str">
        <f t="shared" si="42"/>
        <v>-</v>
      </c>
      <c r="CA25" s="13" t="s">
        <v>68</v>
      </c>
      <c r="CB25" s="13" t="s">
        <v>68</v>
      </c>
      <c r="CC25" s="13" t="s">
        <v>68</v>
      </c>
      <c r="CD25" s="13" t="s">
        <v>68</v>
      </c>
      <c r="CE25" s="13" t="s">
        <v>68</v>
      </c>
      <c r="CF25" s="13" t="s">
        <v>68</v>
      </c>
      <c r="CG25" s="44" t="str">
        <f t="shared" si="65"/>
        <v>-</v>
      </c>
      <c r="CH25" s="14" t="s">
        <v>68</v>
      </c>
      <c r="CI25" s="14" t="s">
        <v>68</v>
      </c>
      <c r="CJ25" s="14" t="s">
        <v>68</v>
      </c>
      <c r="CK25" s="14" t="s">
        <v>68</v>
      </c>
      <c r="CL25" s="14" t="s">
        <v>68</v>
      </c>
      <c r="CM25" s="14" t="s">
        <v>68</v>
      </c>
      <c r="CN25" s="44" t="str">
        <f t="shared" si="44"/>
        <v>-</v>
      </c>
      <c r="CO25" s="13" t="s">
        <v>68</v>
      </c>
      <c r="CP25" s="13" t="s">
        <v>68</v>
      </c>
      <c r="CQ25" s="13" t="s">
        <v>68</v>
      </c>
      <c r="CR25" s="13" t="s">
        <v>68</v>
      </c>
      <c r="CS25" s="13" t="s">
        <v>68</v>
      </c>
      <c r="CT25" s="13" t="s">
        <v>68</v>
      </c>
      <c r="CU25" s="13" t="str">
        <f t="shared" si="45"/>
        <v>-</v>
      </c>
      <c r="CV25" s="14" t="s">
        <v>68</v>
      </c>
      <c r="CW25" s="14" t="s">
        <v>68</v>
      </c>
      <c r="CX25" s="14" t="s">
        <v>68</v>
      </c>
      <c r="CY25" s="14" t="s">
        <v>68</v>
      </c>
      <c r="CZ25" s="14" t="s">
        <v>68</v>
      </c>
      <c r="DA25" s="14" t="s">
        <v>68</v>
      </c>
      <c r="DB25" s="14" t="str">
        <f t="shared" si="46"/>
        <v>-</v>
      </c>
      <c r="DC25" s="13" t="s">
        <v>68</v>
      </c>
      <c r="DD25" s="13" t="s">
        <v>68</v>
      </c>
      <c r="DE25" s="13" t="s">
        <v>68</v>
      </c>
      <c r="DF25" s="13" t="s">
        <v>68</v>
      </c>
      <c r="DG25" s="13" t="s">
        <v>68</v>
      </c>
      <c r="DH25" s="13" t="s">
        <v>68</v>
      </c>
      <c r="DI25" s="13" t="str">
        <f t="shared" si="47"/>
        <v>-</v>
      </c>
      <c r="DJ25" s="14" t="s">
        <v>68</v>
      </c>
      <c r="DK25" s="14" t="s">
        <v>68</v>
      </c>
      <c r="DL25" s="14" t="s">
        <v>68</v>
      </c>
      <c r="DM25" s="14" t="s">
        <v>68</v>
      </c>
      <c r="DN25" s="14" t="s">
        <v>68</v>
      </c>
      <c r="DO25" s="14" t="s">
        <v>68</v>
      </c>
      <c r="DP25" s="44" t="str">
        <f t="shared" si="48"/>
        <v>-</v>
      </c>
      <c r="DQ25" s="13" t="s">
        <v>68</v>
      </c>
      <c r="DR25" s="13" t="s">
        <v>68</v>
      </c>
      <c r="DS25" s="13" t="s">
        <v>68</v>
      </c>
      <c r="DT25" s="13" t="s">
        <v>68</v>
      </c>
      <c r="DU25" s="13" t="s">
        <v>68</v>
      </c>
      <c r="DV25" s="13" t="s">
        <v>68</v>
      </c>
      <c r="DW25" s="13" t="str">
        <f t="shared" si="49"/>
        <v>-</v>
      </c>
      <c r="DX25" s="14" t="s">
        <v>68</v>
      </c>
      <c r="DY25" s="14" t="s">
        <v>68</v>
      </c>
      <c r="DZ25" s="14" t="s">
        <v>68</v>
      </c>
      <c r="EA25" s="14" t="s">
        <v>68</v>
      </c>
      <c r="EB25" s="14" t="s">
        <v>68</v>
      </c>
      <c r="EC25" s="14" t="s">
        <v>68</v>
      </c>
      <c r="ED25" s="14" t="str">
        <f t="shared" si="50"/>
        <v>-</v>
      </c>
      <c r="EE25" s="13" t="s">
        <v>68</v>
      </c>
      <c r="EF25" s="13" t="s">
        <v>68</v>
      </c>
      <c r="EG25" s="13" t="s">
        <v>68</v>
      </c>
      <c r="EH25" s="13" t="s">
        <v>68</v>
      </c>
      <c r="EI25" s="13" t="s">
        <v>68</v>
      </c>
      <c r="EJ25" s="13" t="s">
        <v>68</v>
      </c>
      <c r="EK25" s="13" t="str">
        <f t="shared" si="51"/>
        <v>-</v>
      </c>
      <c r="EL25" s="14" t="s">
        <v>68</v>
      </c>
      <c r="EM25" s="14" t="s">
        <v>68</v>
      </c>
      <c r="EN25" s="14" t="s">
        <v>68</v>
      </c>
      <c r="EO25" s="14" t="s">
        <v>68</v>
      </c>
      <c r="EP25" s="14" t="s">
        <v>68</v>
      </c>
      <c r="EQ25" s="14" t="s">
        <v>68</v>
      </c>
      <c r="ER25" s="44" t="str">
        <f t="shared" si="52"/>
        <v>-</v>
      </c>
      <c r="ES25" s="13" t="s">
        <v>68</v>
      </c>
      <c r="ET25" s="13" t="s">
        <v>68</v>
      </c>
      <c r="EU25" s="13" t="s">
        <v>68</v>
      </c>
      <c r="EV25" s="13" t="s">
        <v>68</v>
      </c>
      <c r="EW25" s="13" t="s">
        <v>68</v>
      </c>
      <c r="EX25" s="13" t="s">
        <v>68</v>
      </c>
      <c r="EY25" s="44" t="str">
        <f t="shared" si="66"/>
        <v>-</v>
      </c>
      <c r="EZ25" s="14" t="s">
        <v>68</v>
      </c>
      <c r="FA25" s="14" t="s">
        <v>68</v>
      </c>
      <c r="FB25" s="14" t="s">
        <v>68</v>
      </c>
      <c r="FC25" s="14" t="s">
        <v>68</v>
      </c>
      <c r="FD25" s="14" t="s">
        <v>68</v>
      </c>
      <c r="FE25" s="14" t="s">
        <v>68</v>
      </c>
      <c r="FF25" s="44" t="str">
        <f t="shared" si="54"/>
        <v>-</v>
      </c>
      <c r="FG25" s="13" t="s">
        <v>68</v>
      </c>
      <c r="FH25" s="13" t="s">
        <v>68</v>
      </c>
      <c r="FI25" s="13" t="s">
        <v>68</v>
      </c>
      <c r="FJ25" s="13" t="s">
        <v>68</v>
      </c>
      <c r="FK25" s="13" t="s">
        <v>68</v>
      </c>
      <c r="FL25" s="13" t="s">
        <v>68</v>
      </c>
      <c r="FM25" s="13" t="str">
        <f t="shared" si="55"/>
        <v>-</v>
      </c>
      <c r="FN25" s="14" t="s">
        <v>68</v>
      </c>
      <c r="FO25" s="14" t="s">
        <v>68</v>
      </c>
      <c r="FP25" s="14" t="s">
        <v>68</v>
      </c>
      <c r="FQ25" s="14" t="s">
        <v>68</v>
      </c>
      <c r="FR25" s="14" t="s">
        <v>68</v>
      </c>
      <c r="FS25" s="14" t="s">
        <v>69</v>
      </c>
      <c r="FT25" s="44" t="str">
        <f t="shared" si="56"/>
        <v>1 fois par semaine</v>
      </c>
      <c r="FU25" s="13" t="s">
        <v>68</v>
      </c>
      <c r="FV25" s="13" t="s">
        <v>68</v>
      </c>
      <c r="FW25" s="13" t="s">
        <v>68</v>
      </c>
      <c r="FX25" s="13" t="s">
        <v>68</v>
      </c>
      <c r="FY25" s="13" t="s">
        <v>68</v>
      </c>
      <c r="FZ25" s="13" t="s">
        <v>68</v>
      </c>
      <c r="GA25" s="44" t="str">
        <f t="shared" si="57"/>
        <v>-</v>
      </c>
      <c r="GB25" s="14" t="s">
        <v>68</v>
      </c>
      <c r="GC25" s="14" t="s">
        <v>68</v>
      </c>
      <c r="GD25" s="14" t="s">
        <v>68</v>
      </c>
      <c r="GE25" s="14" t="s">
        <v>68</v>
      </c>
      <c r="GF25" s="14" t="s">
        <v>68</v>
      </c>
      <c r="GG25" s="14" t="s">
        <v>68</v>
      </c>
      <c r="GH25" s="14" t="str">
        <f t="shared" si="58"/>
        <v>-</v>
      </c>
      <c r="GI25" s="13" t="s">
        <v>68</v>
      </c>
      <c r="GJ25" s="13" t="s">
        <v>68</v>
      </c>
      <c r="GK25" s="13" t="s">
        <v>68</v>
      </c>
      <c r="GL25" s="13" t="s">
        <v>68</v>
      </c>
      <c r="GM25" s="13" t="s">
        <v>68</v>
      </c>
      <c r="GN25" s="13" t="s">
        <v>68</v>
      </c>
      <c r="GO25" s="13" t="str">
        <f t="shared" si="59"/>
        <v>-</v>
      </c>
      <c r="GP25" s="14" t="s">
        <v>68</v>
      </c>
      <c r="GQ25" s="14" t="s">
        <v>68</v>
      </c>
      <c r="GR25" s="14" t="s">
        <v>68</v>
      </c>
      <c r="GS25" s="14" t="s">
        <v>68</v>
      </c>
      <c r="GT25" s="14" t="s">
        <v>68</v>
      </c>
      <c r="GU25" s="14" t="s">
        <v>68</v>
      </c>
      <c r="GV25" s="14" t="str">
        <f t="shared" si="60"/>
        <v>-</v>
      </c>
      <c r="GW25" s="13" t="s">
        <v>68</v>
      </c>
      <c r="GX25" s="13" t="s">
        <v>68</v>
      </c>
      <c r="GY25" s="13" t="s">
        <v>68</v>
      </c>
      <c r="GZ25" s="13" t="s">
        <v>68</v>
      </c>
      <c r="HA25" s="13" t="s">
        <v>68</v>
      </c>
      <c r="HB25" s="13" t="s">
        <v>68</v>
      </c>
      <c r="HC25" s="44" t="str">
        <f t="shared" si="61"/>
        <v>-</v>
      </c>
      <c r="HD25" s="14" t="s">
        <v>68</v>
      </c>
      <c r="HE25" s="14" t="s">
        <v>68</v>
      </c>
      <c r="HF25" s="14" t="s">
        <v>68</v>
      </c>
      <c r="HG25" s="14" t="s">
        <v>68</v>
      </c>
      <c r="HH25" s="14" t="s">
        <v>68</v>
      </c>
      <c r="HI25" s="14" t="s">
        <v>68</v>
      </c>
      <c r="HJ25" s="44" t="str">
        <f t="shared" si="62"/>
        <v>-</v>
      </c>
      <c r="HK25" s="13" t="s">
        <v>68</v>
      </c>
      <c r="HL25" s="13" t="s">
        <v>68</v>
      </c>
      <c r="HM25" s="13" t="s">
        <v>68</v>
      </c>
      <c r="HN25" s="13" t="s">
        <v>68</v>
      </c>
      <c r="HO25" s="13" t="s">
        <v>68</v>
      </c>
      <c r="HP25" s="13" t="s">
        <v>68</v>
      </c>
      <c r="HQ25" s="44" t="str">
        <f t="shared" si="63"/>
        <v>-</v>
      </c>
      <c r="HR25" s="14" t="s">
        <v>68</v>
      </c>
      <c r="HS25" s="14" t="s">
        <v>68</v>
      </c>
      <c r="HT25" s="14" t="s">
        <v>68</v>
      </c>
      <c r="HU25" s="14" t="s">
        <v>68</v>
      </c>
      <c r="HV25" s="14" t="s">
        <v>68</v>
      </c>
      <c r="HW25" s="14" t="s">
        <v>68</v>
      </c>
      <c r="HX25" s="14" t="str">
        <f t="shared" si="64"/>
        <v>-</v>
      </c>
    </row>
    <row r="26" spans="1:232" ht="27.95" customHeight="1" x14ac:dyDescent="0.2">
      <c r="A26" s="8">
        <v>6022</v>
      </c>
      <c r="B26" s="9" t="s">
        <v>66</v>
      </c>
      <c r="C26" s="50" t="s">
        <v>1906</v>
      </c>
      <c r="D26" s="11" t="s">
        <v>96</v>
      </c>
      <c r="E26" s="11" t="s">
        <v>102</v>
      </c>
      <c r="F26" s="11">
        <v>75020</v>
      </c>
      <c r="G26" s="11" t="s">
        <v>29</v>
      </c>
      <c r="H26" s="12">
        <v>224</v>
      </c>
      <c r="I26" s="13" t="s">
        <v>68</v>
      </c>
      <c r="J26" s="13" t="s">
        <v>68</v>
      </c>
      <c r="K26" s="13" t="s">
        <v>68</v>
      </c>
      <c r="L26" s="13" t="s">
        <v>68</v>
      </c>
      <c r="M26" s="13" t="s">
        <v>68</v>
      </c>
      <c r="N26" s="13" t="s">
        <v>68</v>
      </c>
      <c r="O26" s="13" t="str">
        <f t="shared" si="33"/>
        <v>-</v>
      </c>
      <c r="P26" s="14" t="s">
        <v>68</v>
      </c>
      <c r="Q26" s="14" t="s">
        <v>68</v>
      </c>
      <c r="R26" s="14" t="s">
        <v>68</v>
      </c>
      <c r="S26" s="14" t="s">
        <v>68</v>
      </c>
      <c r="T26" s="14" t="s">
        <v>68</v>
      </c>
      <c r="U26" s="14" t="s">
        <v>68</v>
      </c>
      <c r="V26" s="44" t="str">
        <f t="shared" si="34"/>
        <v>-</v>
      </c>
      <c r="W26" s="13" t="s">
        <v>68</v>
      </c>
      <c r="X26" s="13" t="s">
        <v>68</v>
      </c>
      <c r="Y26" s="13" t="s">
        <v>68</v>
      </c>
      <c r="Z26" s="13" t="s">
        <v>68</v>
      </c>
      <c r="AA26" s="13" t="s">
        <v>68</v>
      </c>
      <c r="AB26" s="13" t="s">
        <v>68</v>
      </c>
      <c r="AC26" s="13" t="str">
        <f t="shared" si="35"/>
        <v>-</v>
      </c>
      <c r="AD26" s="14" t="s">
        <v>68</v>
      </c>
      <c r="AE26" s="14" t="s">
        <v>68</v>
      </c>
      <c r="AF26" s="14" t="s">
        <v>68</v>
      </c>
      <c r="AG26" s="14" t="s">
        <v>68</v>
      </c>
      <c r="AH26" s="14" t="s">
        <v>68</v>
      </c>
      <c r="AI26" s="14" t="s">
        <v>68</v>
      </c>
      <c r="AJ26" s="44" t="str">
        <f t="shared" si="36"/>
        <v>-</v>
      </c>
      <c r="AK26" s="13" t="s">
        <v>68</v>
      </c>
      <c r="AL26" s="13" t="s">
        <v>68</v>
      </c>
      <c r="AM26" s="13" t="s">
        <v>68</v>
      </c>
      <c r="AN26" s="13" t="s">
        <v>68</v>
      </c>
      <c r="AO26" s="13" t="s">
        <v>68</v>
      </c>
      <c r="AP26" s="13" t="s">
        <v>68</v>
      </c>
      <c r="AQ26" s="13" t="str">
        <f t="shared" si="37"/>
        <v>-</v>
      </c>
      <c r="AR26" s="14" t="s">
        <v>68</v>
      </c>
      <c r="AS26" s="14" t="s">
        <v>68</v>
      </c>
      <c r="AT26" s="14" t="s">
        <v>68</v>
      </c>
      <c r="AU26" s="14" t="s">
        <v>68</v>
      </c>
      <c r="AV26" s="14" t="s">
        <v>68</v>
      </c>
      <c r="AW26" s="14" t="s">
        <v>68</v>
      </c>
      <c r="AX26" s="14" t="str">
        <f t="shared" si="38"/>
        <v>-</v>
      </c>
      <c r="AY26" s="13" t="s">
        <v>68</v>
      </c>
      <c r="AZ26" s="13" t="s">
        <v>68</v>
      </c>
      <c r="BA26" s="13" t="s">
        <v>68</v>
      </c>
      <c r="BB26" s="13" t="s">
        <v>68</v>
      </c>
      <c r="BC26" s="13" t="s">
        <v>68</v>
      </c>
      <c r="BD26" s="13" t="s">
        <v>68</v>
      </c>
      <c r="BE26" s="13" t="str">
        <f t="shared" si="39"/>
        <v>-</v>
      </c>
      <c r="BF26" s="14" t="s">
        <v>68</v>
      </c>
      <c r="BG26" s="14" t="s">
        <v>68</v>
      </c>
      <c r="BH26" s="14" t="s">
        <v>68</v>
      </c>
      <c r="BI26" s="14" t="s">
        <v>68</v>
      </c>
      <c r="BJ26" s="14" t="s">
        <v>68</v>
      </c>
      <c r="BK26" s="14" t="s">
        <v>68</v>
      </c>
      <c r="BL26" s="14" t="str">
        <f t="shared" si="40"/>
        <v>-</v>
      </c>
      <c r="BM26" s="13" t="s">
        <v>68</v>
      </c>
      <c r="BN26" s="13" t="s">
        <v>68</v>
      </c>
      <c r="BO26" s="13" t="s">
        <v>68</v>
      </c>
      <c r="BP26" s="13" t="s">
        <v>68</v>
      </c>
      <c r="BQ26" s="13" t="s">
        <v>68</v>
      </c>
      <c r="BR26" s="13" t="s">
        <v>68</v>
      </c>
      <c r="BS26" s="13" t="str">
        <f t="shared" si="41"/>
        <v>-</v>
      </c>
      <c r="BT26" s="14" t="s">
        <v>68</v>
      </c>
      <c r="BU26" s="14" t="s">
        <v>68</v>
      </c>
      <c r="BV26" s="14" t="s">
        <v>68</v>
      </c>
      <c r="BW26" s="14" t="s">
        <v>68</v>
      </c>
      <c r="BX26" s="14" t="s">
        <v>68</v>
      </c>
      <c r="BY26" s="14" t="s">
        <v>68</v>
      </c>
      <c r="BZ26" s="14" t="str">
        <f t="shared" si="42"/>
        <v>-</v>
      </c>
      <c r="CA26" s="13" t="s">
        <v>68</v>
      </c>
      <c r="CB26" s="13" t="s">
        <v>68</v>
      </c>
      <c r="CC26" s="13" t="s">
        <v>68</v>
      </c>
      <c r="CD26" s="13" t="s">
        <v>68</v>
      </c>
      <c r="CE26" s="13" t="s">
        <v>68</v>
      </c>
      <c r="CF26" s="13" t="s">
        <v>68</v>
      </c>
      <c r="CG26" s="44" t="str">
        <f t="shared" si="65"/>
        <v>-</v>
      </c>
      <c r="CH26" s="14" t="s">
        <v>68</v>
      </c>
      <c r="CI26" s="14" t="s">
        <v>68</v>
      </c>
      <c r="CJ26" s="14" t="s">
        <v>68</v>
      </c>
      <c r="CK26" s="14" t="s">
        <v>68</v>
      </c>
      <c r="CL26" s="14" t="s">
        <v>68</v>
      </c>
      <c r="CM26" s="14" t="s">
        <v>68</v>
      </c>
      <c r="CN26" s="44" t="str">
        <f t="shared" si="44"/>
        <v>-</v>
      </c>
      <c r="CO26" s="13" t="s">
        <v>68</v>
      </c>
      <c r="CP26" s="13" t="s">
        <v>68</v>
      </c>
      <c r="CQ26" s="13" t="s">
        <v>68</v>
      </c>
      <c r="CR26" s="13" t="s">
        <v>68</v>
      </c>
      <c r="CS26" s="13" t="s">
        <v>68</v>
      </c>
      <c r="CT26" s="13" t="s">
        <v>68</v>
      </c>
      <c r="CU26" s="13" t="str">
        <f t="shared" si="45"/>
        <v>-</v>
      </c>
      <c r="CV26" s="14" t="s">
        <v>68</v>
      </c>
      <c r="CW26" s="14" t="s">
        <v>68</v>
      </c>
      <c r="CX26" s="14" t="s">
        <v>68</v>
      </c>
      <c r="CY26" s="14" t="s">
        <v>68</v>
      </c>
      <c r="CZ26" s="14" t="s">
        <v>68</v>
      </c>
      <c r="DA26" s="14" t="s">
        <v>68</v>
      </c>
      <c r="DB26" s="14" t="str">
        <f t="shared" si="46"/>
        <v>-</v>
      </c>
      <c r="DC26" s="13" t="s">
        <v>68</v>
      </c>
      <c r="DD26" s="13" t="s">
        <v>68</v>
      </c>
      <c r="DE26" s="13" t="s">
        <v>68</v>
      </c>
      <c r="DF26" s="13" t="s">
        <v>68</v>
      </c>
      <c r="DG26" s="13" t="s">
        <v>68</v>
      </c>
      <c r="DH26" s="13" t="s">
        <v>68</v>
      </c>
      <c r="DI26" s="13" t="str">
        <f t="shared" si="47"/>
        <v>-</v>
      </c>
      <c r="DJ26" s="14" t="s">
        <v>68</v>
      </c>
      <c r="DK26" s="14" t="s">
        <v>68</v>
      </c>
      <c r="DL26" s="14" t="s">
        <v>68</v>
      </c>
      <c r="DM26" s="14" t="s">
        <v>68</v>
      </c>
      <c r="DN26" s="14" t="s">
        <v>68</v>
      </c>
      <c r="DO26" s="14" t="s">
        <v>68</v>
      </c>
      <c r="DP26" s="44" t="str">
        <f t="shared" si="48"/>
        <v>-</v>
      </c>
      <c r="DQ26" s="13" t="s">
        <v>68</v>
      </c>
      <c r="DR26" s="13" t="s">
        <v>68</v>
      </c>
      <c r="DS26" s="13" t="s">
        <v>68</v>
      </c>
      <c r="DT26" s="13" t="s">
        <v>68</v>
      </c>
      <c r="DU26" s="13" t="s">
        <v>68</v>
      </c>
      <c r="DV26" s="13" t="s">
        <v>68</v>
      </c>
      <c r="DW26" s="13" t="str">
        <f t="shared" si="49"/>
        <v>-</v>
      </c>
      <c r="DX26" s="14" t="s">
        <v>68</v>
      </c>
      <c r="DY26" s="14" t="s">
        <v>68</v>
      </c>
      <c r="DZ26" s="14" t="s">
        <v>68</v>
      </c>
      <c r="EA26" s="14" t="s">
        <v>68</v>
      </c>
      <c r="EB26" s="14" t="s">
        <v>68</v>
      </c>
      <c r="EC26" s="14" t="s">
        <v>68</v>
      </c>
      <c r="ED26" s="14" t="str">
        <f t="shared" si="50"/>
        <v>-</v>
      </c>
      <c r="EE26" s="13" t="s">
        <v>68</v>
      </c>
      <c r="EF26" s="13" t="s">
        <v>68</v>
      </c>
      <c r="EG26" s="13" t="s">
        <v>68</v>
      </c>
      <c r="EH26" s="13" t="s">
        <v>68</v>
      </c>
      <c r="EI26" s="13" t="s">
        <v>68</v>
      </c>
      <c r="EJ26" s="13" t="s">
        <v>68</v>
      </c>
      <c r="EK26" s="13" t="str">
        <f t="shared" si="51"/>
        <v>-</v>
      </c>
      <c r="EL26" s="14" t="s">
        <v>68</v>
      </c>
      <c r="EM26" s="14" t="s">
        <v>68</v>
      </c>
      <c r="EN26" s="14" t="s">
        <v>68</v>
      </c>
      <c r="EO26" s="14" t="s">
        <v>68</v>
      </c>
      <c r="EP26" s="14" t="s">
        <v>68</v>
      </c>
      <c r="EQ26" s="14" t="s">
        <v>68</v>
      </c>
      <c r="ER26" s="44" t="str">
        <f t="shared" si="52"/>
        <v>-</v>
      </c>
      <c r="ES26" s="13" t="s">
        <v>68</v>
      </c>
      <c r="ET26" s="13" t="s">
        <v>68</v>
      </c>
      <c r="EU26" s="13" t="s">
        <v>68</v>
      </c>
      <c r="EV26" s="13" t="s">
        <v>68</v>
      </c>
      <c r="EW26" s="13" t="s">
        <v>68</v>
      </c>
      <c r="EX26" s="13" t="s">
        <v>68</v>
      </c>
      <c r="EY26" s="44" t="str">
        <f t="shared" si="66"/>
        <v>-</v>
      </c>
      <c r="EZ26" s="14" t="s">
        <v>68</v>
      </c>
      <c r="FA26" s="14" t="s">
        <v>68</v>
      </c>
      <c r="FB26" s="14" t="s">
        <v>68</v>
      </c>
      <c r="FC26" s="14" t="s">
        <v>68</v>
      </c>
      <c r="FD26" s="14" t="s">
        <v>68</v>
      </c>
      <c r="FE26" s="14" t="s">
        <v>68</v>
      </c>
      <c r="FF26" s="44" t="str">
        <f t="shared" si="54"/>
        <v>-</v>
      </c>
      <c r="FG26" s="13" t="s">
        <v>68</v>
      </c>
      <c r="FH26" s="13" t="s">
        <v>68</v>
      </c>
      <c r="FI26" s="13" t="s">
        <v>68</v>
      </c>
      <c r="FJ26" s="13" t="s">
        <v>68</v>
      </c>
      <c r="FK26" s="13" t="s">
        <v>68</v>
      </c>
      <c r="FL26" s="13" t="s">
        <v>68</v>
      </c>
      <c r="FM26" s="13" t="str">
        <f t="shared" si="55"/>
        <v>-</v>
      </c>
      <c r="FN26" s="14" t="s">
        <v>68</v>
      </c>
      <c r="FO26" s="14" t="s">
        <v>68</v>
      </c>
      <c r="FP26" s="14" t="s">
        <v>68</v>
      </c>
      <c r="FQ26" s="14" t="s">
        <v>68</v>
      </c>
      <c r="FR26" s="14" t="s">
        <v>68</v>
      </c>
      <c r="FS26" s="14" t="s">
        <v>69</v>
      </c>
      <c r="FT26" s="44" t="str">
        <f t="shared" si="56"/>
        <v>1 fois par semaine</v>
      </c>
      <c r="FU26" s="13" t="s">
        <v>68</v>
      </c>
      <c r="FV26" s="13" t="s">
        <v>68</v>
      </c>
      <c r="FW26" s="13" t="s">
        <v>68</v>
      </c>
      <c r="FX26" s="13" t="s">
        <v>68</v>
      </c>
      <c r="FY26" s="13" t="s">
        <v>68</v>
      </c>
      <c r="FZ26" s="13" t="s">
        <v>68</v>
      </c>
      <c r="GA26" s="44" t="str">
        <f t="shared" si="57"/>
        <v>-</v>
      </c>
      <c r="GB26" s="14" t="s">
        <v>68</v>
      </c>
      <c r="GC26" s="14" t="s">
        <v>68</v>
      </c>
      <c r="GD26" s="14" t="s">
        <v>68</v>
      </c>
      <c r="GE26" s="14" t="s">
        <v>68</v>
      </c>
      <c r="GF26" s="14" t="s">
        <v>68</v>
      </c>
      <c r="GG26" s="14" t="s">
        <v>68</v>
      </c>
      <c r="GH26" s="14" t="str">
        <f t="shared" si="58"/>
        <v>-</v>
      </c>
      <c r="GI26" s="13" t="s">
        <v>68</v>
      </c>
      <c r="GJ26" s="13" t="s">
        <v>68</v>
      </c>
      <c r="GK26" s="13" t="s">
        <v>68</v>
      </c>
      <c r="GL26" s="13" t="s">
        <v>68</v>
      </c>
      <c r="GM26" s="13" t="s">
        <v>68</v>
      </c>
      <c r="GN26" s="13" t="s">
        <v>68</v>
      </c>
      <c r="GO26" s="13" t="str">
        <f t="shared" si="59"/>
        <v>-</v>
      </c>
      <c r="GP26" s="14" t="s">
        <v>68</v>
      </c>
      <c r="GQ26" s="14" t="s">
        <v>68</v>
      </c>
      <c r="GR26" s="14" t="s">
        <v>68</v>
      </c>
      <c r="GS26" s="14" t="s">
        <v>68</v>
      </c>
      <c r="GT26" s="14" t="s">
        <v>68</v>
      </c>
      <c r="GU26" s="14" t="s">
        <v>68</v>
      </c>
      <c r="GV26" s="14" t="str">
        <f t="shared" si="60"/>
        <v>-</v>
      </c>
      <c r="GW26" s="13" t="s">
        <v>68</v>
      </c>
      <c r="GX26" s="13" t="s">
        <v>68</v>
      </c>
      <c r="GY26" s="13" t="s">
        <v>68</v>
      </c>
      <c r="GZ26" s="13" t="s">
        <v>68</v>
      </c>
      <c r="HA26" s="13" t="s">
        <v>68</v>
      </c>
      <c r="HB26" s="13" t="s">
        <v>68</v>
      </c>
      <c r="HC26" s="44" t="str">
        <f t="shared" si="61"/>
        <v>-</v>
      </c>
      <c r="HD26" s="14" t="s">
        <v>68</v>
      </c>
      <c r="HE26" s="14" t="s">
        <v>68</v>
      </c>
      <c r="HF26" s="14" t="s">
        <v>68</v>
      </c>
      <c r="HG26" s="14" t="s">
        <v>68</v>
      </c>
      <c r="HH26" s="14" t="s">
        <v>68</v>
      </c>
      <c r="HI26" s="14" t="s">
        <v>68</v>
      </c>
      <c r="HJ26" s="44" t="str">
        <f t="shared" si="62"/>
        <v>-</v>
      </c>
      <c r="HK26" s="13" t="s">
        <v>68</v>
      </c>
      <c r="HL26" s="13" t="s">
        <v>68</v>
      </c>
      <c r="HM26" s="13" t="s">
        <v>68</v>
      </c>
      <c r="HN26" s="13" t="s">
        <v>68</v>
      </c>
      <c r="HO26" s="13" t="s">
        <v>68</v>
      </c>
      <c r="HP26" s="13" t="s">
        <v>68</v>
      </c>
      <c r="HQ26" s="44" t="str">
        <f t="shared" si="63"/>
        <v>-</v>
      </c>
      <c r="HR26" s="14" t="s">
        <v>68</v>
      </c>
      <c r="HS26" s="14" t="s">
        <v>68</v>
      </c>
      <c r="HT26" s="14" t="s">
        <v>68</v>
      </c>
      <c r="HU26" s="14" t="s">
        <v>68</v>
      </c>
      <c r="HV26" s="14" t="s">
        <v>68</v>
      </c>
      <c r="HW26" s="14" t="s">
        <v>68</v>
      </c>
      <c r="HX26" s="14" t="str">
        <f t="shared" si="64"/>
        <v>-</v>
      </c>
    </row>
    <row r="27" spans="1:232" ht="27.95" customHeight="1" x14ac:dyDescent="0.2">
      <c r="A27" s="8">
        <v>6024</v>
      </c>
      <c r="B27" s="9" t="s">
        <v>66</v>
      </c>
      <c r="C27" s="50" t="s">
        <v>1906</v>
      </c>
      <c r="D27" s="11" t="s">
        <v>96</v>
      </c>
      <c r="E27" s="11" t="s">
        <v>103</v>
      </c>
      <c r="F27" s="11">
        <v>75020</v>
      </c>
      <c r="G27" s="11" t="s">
        <v>29</v>
      </c>
      <c r="H27" s="12">
        <v>9</v>
      </c>
      <c r="I27" s="13" t="s">
        <v>69</v>
      </c>
      <c r="J27" s="13" t="s">
        <v>68</v>
      </c>
      <c r="K27" s="13" t="s">
        <v>68</v>
      </c>
      <c r="L27" s="13" t="s">
        <v>69</v>
      </c>
      <c r="M27" s="13" t="s">
        <v>68</v>
      </c>
      <c r="N27" s="13" t="s">
        <v>68</v>
      </c>
      <c r="O27" s="13" t="str">
        <f t="shared" si="33"/>
        <v>2 fois par semaine</v>
      </c>
      <c r="P27" s="14" t="s">
        <v>69</v>
      </c>
      <c r="Q27" s="14" t="s">
        <v>68</v>
      </c>
      <c r="R27" s="14" t="s">
        <v>68</v>
      </c>
      <c r="S27" s="14" t="s">
        <v>69</v>
      </c>
      <c r="T27" s="14" t="s">
        <v>68</v>
      </c>
      <c r="U27" s="14" t="s">
        <v>68</v>
      </c>
      <c r="V27" s="44" t="str">
        <f t="shared" si="34"/>
        <v>2 fois par semaine</v>
      </c>
      <c r="W27" s="13" t="s">
        <v>69</v>
      </c>
      <c r="X27" s="13" t="s">
        <v>68</v>
      </c>
      <c r="Y27" s="13" t="s">
        <v>68</v>
      </c>
      <c r="Z27" s="13" t="s">
        <v>69</v>
      </c>
      <c r="AA27" s="13" t="s">
        <v>68</v>
      </c>
      <c r="AB27" s="13" t="s">
        <v>68</v>
      </c>
      <c r="AC27" s="13" t="str">
        <f t="shared" si="35"/>
        <v>2 fois par semaine</v>
      </c>
      <c r="AD27" s="14" t="s">
        <v>69</v>
      </c>
      <c r="AE27" s="14" t="s">
        <v>68</v>
      </c>
      <c r="AF27" s="14" t="s">
        <v>68</v>
      </c>
      <c r="AG27" s="14" t="s">
        <v>69</v>
      </c>
      <c r="AH27" s="14" t="s">
        <v>68</v>
      </c>
      <c r="AI27" s="14" t="s">
        <v>68</v>
      </c>
      <c r="AJ27" s="44" t="str">
        <f t="shared" si="36"/>
        <v>2 fois par semaine</v>
      </c>
      <c r="AK27" s="13" t="s">
        <v>69</v>
      </c>
      <c r="AL27" s="13" t="s">
        <v>68</v>
      </c>
      <c r="AM27" s="13" t="s">
        <v>68</v>
      </c>
      <c r="AN27" s="13" t="s">
        <v>69</v>
      </c>
      <c r="AO27" s="13" t="s">
        <v>68</v>
      </c>
      <c r="AP27" s="13" t="s">
        <v>68</v>
      </c>
      <c r="AQ27" s="13" t="str">
        <f t="shared" si="37"/>
        <v>2 fois par semaine</v>
      </c>
      <c r="AR27" s="14" t="s">
        <v>69</v>
      </c>
      <c r="AS27" s="14" t="s">
        <v>68</v>
      </c>
      <c r="AT27" s="14" t="s">
        <v>68</v>
      </c>
      <c r="AU27" s="14" t="s">
        <v>69</v>
      </c>
      <c r="AV27" s="14" t="s">
        <v>68</v>
      </c>
      <c r="AW27" s="14" t="s">
        <v>68</v>
      </c>
      <c r="AX27" s="14" t="str">
        <f t="shared" si="38"/>
        <v>2 fois par semaine</v>
      </c>
      <c r="AY27" s="13" t="s">
        <v>69</v>
      </c>
      <c r="AZ27" s="13" t="s">
        <v>68</v>
      </c>
      <c r="BA27" s="13" t="s">
        <v>68</v>
      </c>
      <c r="BB27" s="13" t="s">
        <v>69</v>
      </c>
      <c r="BC27" s="13" t="s">
        <v>68</v>
      </c>
      <c r="BD27" s="13" t="s">
        <v>68</v>
      </c>
      <c r="BE27" s="13" t="str">
        <f t="shared" si="39"/>
        <v>2 fois par semaine</v>
      </c>
      <c r="BF27" s="14" t="s">
        <v>69</v>
      </c>
      <c r="BG27" s="14" t="s">
        <v>68</v>
      </c>
      <c r="BH27" s="14" t="s">
        <v>68</v>
      </c>
      <c r="BI27" s="14" t="s">
        <v>69</v>
      </c>
      <c r="BJ27" s="14" t="s">
        <v>68</v>
      </c>
      <c r="BK27" s="14" t="s">
        <v>68</v>
      </c>
      <c r="BL27" s="14" t="str">
        <f t="shared" si="40"/>
        <v>2 fois par semaine</v>
      </c>
      <c r="BM27" s="13" t="s">
        <v>69</v>
      </c>
      <c r="BN27" s="13" t="s">
        <v>68</v>
      </c>
      <c r="BO27" s="13" t="s">
        <v>68</v>
      </c>
      <c r="BP27" s="13" t="s">
        <v>69</v>
      </c>
      <c r="BQ27" s="13" t="s">
        <v>68</v>
      </c>
      <c r="BR27" s="13" t="s">
        <v>68</v>
      </c>
      <c r="BS27" s="13" t="str">
        <f t="shared" si="41"/>
        <v>2 fois par semaine</v>
      </c>
      <c r="BT27" s="14" t="s">
        <v>68</v>
      </c>
      <c r="BU27" s="14" t="s">
        <v>68</v>
      </c>
      <c r="BV27" s="14" t="s">
        <v>68</v>
      </c>
      <c r="BW27" s="14" t="s">
        <v>68</v>
      </c>
      <c r="BX27" s="14" t="s">
        <v>68</v>
      </c>
      <c r="BY27" s="14" t="s">
        <v>68</v>
      </c>
      <c r="BZ27" s="14" t="str">
        <f t="shared" si="42"/>
        <v>-</v>
      </c>
      <c r="CA27" s="13" t="s">
        <v>69</v>
      </c>
      <c r="CB27" s="13" t="s">
        <v>68</v>
      </c>
      <c r="CC27" s="13" t="s">
        <v>68</v>
      </c>
      <c r="CD27" s="13" t="s">
        <v>68</v>
      </c>
      <c r="CE27" s="13" t="s">
        <v>68</v>
      </c>
      <c r="CF27" s="13" t="s">
        <v>68</v>
      </c>
      <c r="CG27" s="44" t="str">
        <f t="shared" si="65"/>
        <v>1 fois par mois</v>
      </c>
      <c r="CH27" s="14" t="s">
        <v>69</v>
      </c>
      <c r="CI27" s="14" t="s">
        <v>68</v>
      </c>
      <c r="CJ27" s="14" t="s">
        <v>68</v>
      </c>
      <c r="CK27" s="14" t="s">
        <v>68</v>
      </c>
      <c r="CL27" s="14" t="s">
        <v>68</v>
      </c>
      <c r="CM27" s="14" t="s">
        <v>68</v>
      </c>
      <c r="CN27" s="44" t="str">
        <f t="shared" si="44"/>
        <v>1 fois par semaine</v>
      </c>
      <c r="CO27" s="13" t="s">
        <v>69</v>
      </c>
      <c r="CP27" s="13" t="s">
        <v>68</v>
      </c>
      <c r="CQ27" s="13" t="s">
        <v>68</v>
      </c>
      <c r="CR27" s="13" t="s">
        <v>68</v>
      </c>
      <c r="CS27" s="13" t="s">
        <v>68</v>
      </c>
      <c r="CT27" s="13" t="s">
        <v>68</v>
      </c>
      <c r="CU27" s="13" t="str">
        <f t="shared" si="45"/>
        <v>1 fois par semaine</v>
      </c>
      <c r="CV27" s="14" t="s">
        <v>69</v>
      </c>
      <c r="CW27" s="14" t="s">
        <v>68</v>
      </c>
      <c r="CX27" s="14" t="s">
        <v>68</v>
      </c>
      <c r="CY27" s="14" t="s">
        <v>68</v>
      </c>
      <c r="CZ27" s="14" t="s">
        <v>68</v>
      </c>
      <c r="DA27" s="14" t="s">
        <v>68</v>
      </c>
      <c r="DB27" s="14" t="str">
        <f t="shared" si="46"/>
        <v>1 fois par semaine</v>
      </c>
      <c r="DC27" s="13" t="s">
        <v>69</v>
      </c>
      <c r="DD27" s="13" t="s">
        <v>68</v>
      </c>
      <c r="DE27" s="13" t="s">
        <v>68</v>
      </c>
      <c r="DF27" s="13" t="s">
        <v>68</v>
      </c>
      <c r="DG27" s="13" t="s">
        <v>68</v>
      </c>
      <c r="DH27" s="13" t="s">
        <v>68</v>
      </c>
      <c r="DI27" s="13" t="str">
        <f t="shared" si="47"/>
        <v>1 fois par semaine</v>
      </c>
      <c r="DJ27" s="14" t="s">
        <v>69</v>
      </c>
      <c r="DK27" s="14" t="s">
        <v>68</v>
      </c>
      <c r="DL27" s="14" t="s">
        <v>68</v>
      </c>
      <c r="DM27" s="14" t="s">
        <v>69</v>
      </c>
      <c r="DN27" s="14" t="s">
        <v>68</v>
      </c>
      <c r="DO27" s="14" t="s">
        <v>68</v>
      </c>
      <c r="DP27" s="44" t="str">
        <f t="shared" si="48"/>
        <v>2 fois par semaine</v>
      </c>
      <c r="DQ27" s="13" t="s">
        <v>69</v>
      </c>
      <c r="DR27" s="13" t="s">
        <v>68</v>
      </c>
      <c r="DS27" s="13" t="s">
        <v>68</v>
      </c>
      <c r="DT27" s="13" t="s">
        <v>69</v>
      </c>
      <c r="DU27" s="13" t="s">
        <v>68</v>
      </c>
      <c r="DV27" s="13" t="s">
        <v>68</v>
      </c>
      <c r="DW27" s="13" t="str">
        <f t="shared" si="49"/>
        <v>2 fois par semaine</v>
      </c>
      <c r="DX27" s="14" t="s">
        <v>69</v>
      </c>
      <c r="DY27" s="14" t="s">
        <v>68</v>
      </c>
      <c r="DZ27" s="14" t="s">
        <v>68</v>
      </c>
      <c r="EA27" s="14" t="s">
        <v>69</v>
      </c>
      <c r="EB27" s="14" t="s">
        <v>68</v>
      </c>
      <c r="EC27" s="14" t="s">
        <v>68</v>
      </c>
      <c r="ED27" s="14" t="str">
        <f t="shared" si="50"/>
        <v>2 fois par semaine</v>
      </c>
      <c r="EE27" s="13" t="s">
        <v>69</v>
      </c>
      <c r="EF27" s="13" t="s">
        <v>68</v>
      </c>
      <c r="EG27" s="13" t="s">
        <v>68</v>
      </c>
      <c r="EH27" s="13" t="s">
        <v>69</v>
      </c>
      <c r="EI27" s="13" t="s">
        <v>68</v>
      </c>
      <c r="EJ27" s="13" t="s">
        <v>68</v>
      </c>
      <c r="EK27" s="13" t="str">
        <f t="shared" si="51"/>
        <v>2 fois par semaine</v>
      </c>
      <c r="EL27" s="14" t="s">
        <v>69</v>
      </c>
      <c r="EM27" s="14" t="s">
        <v>68</v>
      </c>
      <c r="EN27" s="14" t="s">
        <v>68</v>
      </c>
      <c r="EO27" s="14" t="s">
        <v>68</v>
      </c>
      <c r="EP27" s="14" t="s">
        <v>68</v>
      </c>
      <c r="EQ27" s="14" t="s">
        <v>68</v>
      </c>
      <c r="ER27" s="44" t="str">
        <f t="shared" si="52"/>
        <v>1 fois par mois</v>
      </c>
      <c r="ES27" s="13" t="s">
        <v>68</v>
      </c>
      <c r="ET27" s="13" t="s">
        <v>68</v>
      </c>
      <c r="EU27" s="13" t="s">
        <v>68</v>
      </c>
      <c r="EV27" s="13" t="s">
        <v>68</v>
      </c>
      <c r="EW27" s="13" t="s">
        <v>68</v>
      </c>
      <c r="EX27" s="13" t="s">
        <v>68</v>
      </c>
      <c r="EY27" s="44" t="str">
        <f t="shared" si="66"/>
        <v>-</v>
      </c>
      <c r="EZ27" s="14" t="s">
        <v>69</v>
      </c>
      <c r="FA27" s="14" t="s">
        <v>68</v>
      </c>
      <c r="FB27" s="14" t="s">
        <v>68</v>
      </c>
      <c r="FC27" s="14" t="s">
        <v>68</v>
      </c>
      <c r="FD27" s="14" t="s">
        <v>68</v>
      </c>
      <c r="FE27" s="14" t="s">
        <v>68</v>
      </c>
      <c r="FF27" s="44" t="str">
        <f t="shared" si="54"/>
        <v>1 fois par semaine</v>
      </c>
      <c r="FG27" s="13" t="s">
        <v>69</v>
      </c>
      <c r="FH27" s="13" t="s">
        <v>68</v>
      </c>
      <c r="FI27" s="13" t="s">
        <v>68</v>
      </c>
      <c r="FJ27" s="13" t="s">
        <v>68</v>
      </c>
      <c r="FK27" s="13" t="s">
        <v>68</v>
      </c>
      <c r="FL27" s="13" t="s">
        <v>68</v>
      </c>
      <c r="FM27" s="13" t="str">
        <f t="shared" si="55"/>
        <v>1 fois par mois</v>
      </c>
      <c r="FN27" s="14" t="s">
        <v>69</v>
      </c>
      <c r="FO27" s="14" t="s">
        <v>68</v>
      </c>
      <c r="FP27" s="14" t="s">
        <v>68</v>
      </c>
      <c r="FQ27" s="14" t="s">
        <v>69</v>
      </c>
      <c r="FR27" s="14" t="s">
        <v>68</v>
      </c>
      <c r="FS27" s="14" t="s">
        <v>69</v>
      </c>
      <c r="FT27" s="44" t="str">
        <f t="shared" si="56"/>
        <v>3 fois par semaine</v>
      </c>
      <c r="FU27" s="13" t="s">
        <v>69</v>
      </c>
      <c r="FV27" s="13" t="s">
        <v>68</v>
      </c>
      <c r="FW27" s="13" t="s">
        <v>68</v>
      </c>
      <c r="FX27" s="13" t="s">
        <v>68</v>
      </c>
      <c r="FY27" s="13" t="s">
        <v>68</v>
      </c>
      <c r="FZ27" s="13" t="s">
        <v>68</v>
      </c>
      <c r="GA27" s="44" t="str">
        <f t="shared" si="57"/>
        <v>1 fois par semaine</v>
      </c>
      <c r="GB27" s="14" t="s">
        <v>69</v>
      </c>
      <c r="GC27" s="14" t="s">
        <v>68</v>
      </c>
      <c r="GD27" s="14" t="s">
        <v>68</v>
      </c>
      <c r="GE27" s="14" t="s">
        <v>68</v>
      </c>
      <c r="GF27" s="14" t="s">
        <v>68</v>
      </c>
      <c r="GG27" s="14" t="s">
        <v>68</v>
      </c>
      <c r="GH27" s="14" t="str">
        <f t="shared" si="58"/>
        <v>1 fois par semaine</v>
      </c>
      <c r="GI27" s="13" t="s">
        <v>68</v>
      </c>
      <c r="GJ27" s="13" t="s">
        <v>68</v>
      </c>
      <c r="GK27" s="13" t="s">
        <v>68</v>
      </c>
      <c r="GL27" s="13" t="s">
        <v>68</v>
      </c>
      <c r="GM27" s="13" t="s">
        <v>68</v>
      </c>
      <c r="GN27" s="13" t="s">
        <v>68</v>
      </c>
      <c r="GO27" s="13" t="str">
        <f t="shared" si="59"/>
        <v>-</v>
      </c>
      <c r="GP27" s="14" t="s">
        <v>68</v>
      </c>
      <c r="GQ27" s="14" t="s">
        <v>68</v>
      </c>
      <c r="GR27" s="14" t="s">
        <v>68</v>
      </c>
      <c r="GS27" s="14" t="s">
        <v>68</v>
      </c>
      <c r="GT27" s="14" t="s">
        <v>68</v>
      </c>
      <c r="GU27" s="14" t="s">
        <v>68</v>
      </c>
      <c r="GV27" s="14" t="str">
        <f t="shared" si="60"/>
        <v>-</v>
      </c>
      <c r="GW27" s="13" t="s">
        <v>68</v>
      </c>
      <c r="GX27" s="13" t="s">
        <v>68</v>
      </c>
      <c r="GY27" s="13" t="s">
        <v>68</v>
      </c>
      <c r="GZ27" s="13" t="s">
        <v>68</v>
      </c>
      <c r="HA27" s="13" t="s">
        <v>68</v>
      </c>
      <c r="HB27" s="13" t="s">
        <v>68</v>
      </c>
      <c r="HC27" s="44" t="str">
        <f t="shared" si="61"/>
        <v>-</v>
      </c>
      <c r="HD27" s="14" t="s">
        <v>68</v>
      </c>
      <c r="HE27" s="14" t="s">
        <v>68</v>
      </c>
      <c r="HF27" s="14" t="s">
        <v>68</v>
      </c>
      <c r="HG27" s="14" t="s">
        <v>68</v>
      </c>
      <c r="HH27" s="14" t="s">
        <v>68</v>
      </c>
      <c r="HI27" s="14" t="s">
        <v>68</v>
      </c>
      <c r="HJ27" s="44" t="str">
        <f t="shared" si="62"/>
        <v>-</v>
      </c>
      <c r="HK27" s="13" t="s">
        <v>68</v>
      </c>
      <c r="HL27" s="13" t="s">
        <v>68</v>
      </c>
      <c r="HM27" s="13" t="s">
        <v>68</v>
      </c>
      <c r="HN27" s="13" t="s">
        <v>68</v>
      </c>
      <c r="HO27" s="13" t="s">
        <v>68</v>
      </c>
      <c r="HP27" s="13" t="s">
        <v>68</v>
      </c>
      <c r="HQ27" s="44" t="str">
        <f t="shared" si="63"/>
        <v>-</v>
      </c>
      <c r="HR27" s="14" t="s">
        <v>68</v>
      </c>
      <c r="HS27" s="14" t="s">
        <v>68</v>
      </c>
      <c r="HT27" s="14" t="s">
        <v>68</v>
      </c>
      <c r="HU27" s="14" t="s">
        <v>68</v>
      </c>
      <c r="HV27" s="14" t="s">
        <v>68</v>
      </c>
      <c r="HW27" s="14" t="s">
        <v>68</v>
      </c>
      <c r="HX27" s="14" t="str">
        <f t="shared" si="64"/>
        <v>-</v>
      </c>
    </row>
    <row r="28" spans="1:232" ht="27.95" customHeight="1" x14ac:dyDescent="0.2">
      <c r="A28" s="8">
        <v>6025</v>
      </c>
      <c r="B28" s="9" t="s">
        <v>66</v>
      </c>
      <c r="C28" s="50" t="s">
        <v>1906</v>
      </c>
      <c r="D28" s="11" t="s">
        <v>96</v>
      </c>
      <c r="E28" s="11" t="s">
        <v>104</v>
      </c>
      <c r="F28" s="11">
        <v>75020</v>
      </c>
      <c r="G28" s="11" t="s">
        <v>29</v>
      </c>
      <c r="H28" s="12">
        <v>9</v>
      </c>
      <c r="I28" s="13" t="s">
        <v>69</v>
      </c>
      <c r="J28" s="13" t="s">
        <v>68</v>
      </c>
      <c r="K28" s="13" t="s">
        <v>68</v>
      </c>
      <c r="L28" s="13" t="s">
        <v>69</v>
      </c>
      <c r="M28" s="13" t="s">
        <v>68</v>
      </c>
      <c r="N28" s="13" t="s">
        <v>68</v>
      </c>
      <c r="O28" s="13" t="str">
        <f t="shared" si="33"/>
        <v>2 fois par semaine</v>
      </c>
      <c r="P28" s="14" t="s">
        <v>69</v>
      </c>
      <c r="Q28" s="14" t="s">
        <v>68</v>
      </c>
      <c r="R28" s="14" t="s">
        <v>68</v>
      </c>
      <c r="S28" s="14" t="s">
        <v>69</v>
      </c>
      <c r="T28" s="14" t="s">
        <v>68</v>
      </c>
      <c r="U28" s="14" t="s">
        <v>68</v>
      </c>
      <c r="V28" s="44" t="str">
        <f t="shared" si="34"/>
        <v>2 fois par semaine</v>
      </c>
      <c r="W28" s="13" t="s">
        <v>69</v>
      </c>
      <c r="X28" s="13" t="s">
        <v>68</v>
      </c>
      <c r="Y28" s="13" t="s">
        <v>68</v>
      </c>
      <c r="Z28" s="13" t="s">
        <v>69</v>
      </c>
      <c r="AA28" s="13" t="s">
        <v>68</v>
      </c>
      <c r="AB28" s="13" t="s">
        <v>68</v>
      </c>
      <c r="AC28" s="13" t="str">
        <f t="shared" si="35"/>
        <v>2 fois par semaine</v>
      </c>
      <c r="AD28" s="14" t="s">
        <v>69</v>
      </c>
      <c r="AE28" s="14" t="s">
        <v>68</v>
      </c>
      <c r="AF28" s="14" t="s">
        <v>68</v>
      </c>
      <c r="AG28" s="14" t="s">
        <v>69</v>
      </c>
      <c r="AH28" s="14" t="s">
        <v>68</v>
      </c>
      <c r="AI28" s="14" t="s">
        <v>68</v>
      </c>
      <c r="AJ28" s="44" t="str">
        <f t="shared" si="36"/>
        <v>2 fois par semaine</v>
      </c>
      <c r="AK28" s="13" t="s">
        <v>69</v>
      </c>
      <c r="AL28" s="13" t="s">
        <v>68</v>
      </c>
      <c r="AM28" s="13" t="s">
        <v>68</v>
      </c>
      <c r="AN28" s="13" t="s">
        <v>69</v>
      </c>
      <c r="AO28" s="13" t="s">
        <v>68</v>
      </c>
      <c r="AP28" s="13" t="s">
        <v>68</v>
      </c>
      <c r="AQ28" s="13" t="str">
        <f t="shared" si="37"/>
        <v>2 fois par semaine</v>
      </c>
      <c r="AR28" s="14" t="s">
        <v>69</v>
      </c>
      <c r="AS28" s="14" t="s">
        <v>68</v>
      </c>
      <c r="AT28" s="14" t="s">
        <v>68</v>
      </c>
      <c r="AU28" s="14" t="s">
        <v>69</v>
      </c>
      <c r="AV28" s="14" t="s">
        <v>68</v>
      </c>
      <c r="AW28" s="14" t="s">
        <v>68</v>
      </c>
      <c r="AX28" s="14" t="str">
        <f t="shared" si="38"/>
        <v>2 fois par semaine</v>
      </c>
      <c r="AY28" s="13" t="s">
        <v>69</v>
      </c>
      <c r="AZ28" s="13" t="s">
        <v>68</v>
      </c>
      <c r="BA28" s="13" t="s">
        <v>68</v>
      </c>
      <c r="BB28" s="13" t="s">
        <v>69</v>
      </c>
      <c r="BC28" s="13" t="s">
        <v>68</v>
      </c>
      <c r="BD28" s="13" t="s">
        <v>68</v>
      </c>
      <c r="BE28" s="13" t="str">
        <f t="shared" si="39"/>
        <v>2 fois par semaine</v>
      </c>
      <c r="BF28" s="14" t="s">
        <v>69</v>
      </c>
      <c r="BG28" s="14" t="s">
        <v>68</v>
      </c>
      <c r="BH28" s="14" t="s">
        <v>68</v>
      </c>
      <c r="BI28" s="14" t="s">
        <v>69</v>
      </c>
      <c r="BJ28" s="14" t="s">
        <v>68</v>
      </c>
      <c r="BK28" s="14" t="s">
        <v>68</v>
      </c>
      <c r="BL28" s="14" t="str">
        <f t="shared" si="40"/>
        <v>2 fois par semaine</v>
      </c>
      <c r="BM28" s="13" t="s">
        <v>69</v>
      </c>
      <c r="BN28" s="13" t="s">
        <v>68</v>
      </c>
      <c r="BO28" s="13" t="s">
        <v>68</v>
      </c>
      <c r="BP28" s="13" t="s">
        <v>69</v>
      </c>
      <c r="BQ28" s="13" t="s">
        <v>68</v>
      </c>
      <c r="BR28" s="13" t="s">
        <v>68</v>
      </c>
      <c r="BS28" s="13" t="str">
        <f t="shared" si="41"/>
        <v>2 fois par semaine</v>
      </c>
      <c r="BT28" s="14" t="s">
        <v>68</v>
      </c>
      <c r="BU28" s="14" t="s">
        <v>68</v>
      </c>
      <c r="BV28" s="14" t="s">
        <v>68</v>
      </c>
      <c r="BW28" s="14" t="s">
        <v>68</v>
      </c>
      <c r="BX28" s="14" t="s">
        <v>68</v>
      </c>
      <c r="BY28" s="14" t="s">
        <v>68</v>
      </c>
      <c r="BZ28" s="14" t="str">
        <f t="shared" si="42"/>
        <v>-</v>
      </c>
      <c r="CA28" s="13" t="s">
        <v>69</v>
      </c>
      <c r="CB28" s="13" t="s">
        <v>68</v>
      </c>
      <c r="CC28" s="13" t="s">
        <v>68</v>
      </c>
      <c r="CD28" s="13" t="s">
        <v>68</v>
      </c>
      <c r="CE28" s="13" t="s">
        <v>68</v>
      </c>
      <c r="CF28" s="13" t="s">
        <v>68</v>
      </c>
      <c r="CG28" s="44" t="str">
        <f t="shared" si="65"/>
        <v>1 fois par mois</v>
      </c>
      <c r="CH28" s="14" t="s">
        <v>69</v>
      </c>
      <c r="CI28" s="14" t="s">
        <v>68</v>
      </c>
      <c r="CJ28" s="14" t="s">
        <v>68</v>
      </c>
      <c r="CK28" s="14" t="s">
        <v>68</v>
      </c>
      <c r="CL28" s="14" t="s">
        <v>68</v>
      </c>
      <c r="CM28" s="14" t="s">
        <v>68</v>
      </c>
      <c r="CN28" s="44" t="str">
        <f t="shared" si="44"/>
        <v>1 fois par semaine</v>
      </c>
      <c r="CO28" s="13" t="s">
        <v>69</v>
      </c>
      <c r="CP28" s="13" t="s">
        <v>68</v>
      </c>
      <c r="CQ28" s="13" t="s">
        <v>68</v>
      </c>
      <c r="CR28" s="13" t="s">
        <v>68</v>
      </c>
      <c r="CS28" s="13" t="s">
        <v>68</v>
      </c>
      <c r="CT28" s="13" t="s">
        <v>68</v>
      </c>
      <c r="CU28" s="13" t="str">
        <f t="shared" si="45"/>
        <v>1 fois par semaine</v>
      </c>
      <c r="CV28" s="14" t="s">
        <v>69</v>
      </c>
      <c r="CW28" s="14" t="s">
        <v>68</v>
      </c>
      <c r="CX28" s="14" t="s">
        <v>68</v>
      </c>
      <c r="CY28" s="14" t="s">
        <v>68</v>
      </c>
      <c r="CZ28" s="14" t="s">
        <v>68</v>
      </c>
      <c r="DA28" s="14" t="s">
        <v>68</v>
      </c>
      <c r="DB28" s="14" t="str">
        <f t="shared" si="46"/>
        <v>1 fois par semaine</v>
      </c>
      <c r="DC28" s="13" t="s">
        <v>69</v>
      </c>
      <c r="DD28" s="13" t="s">
        <v>68</v>
      </c>
      <c r="DE28" s="13" t="s">
        <v>68</v>
      </c>
      <c r="DF28" s="13" t="s">
        <v>68</v>
      </c>
      <c r="DG28" s="13" t="s">
        <v>68</v>
      </c>
      <c r="DH28" s="13" t="s">
        <v>68</v>
      </c>
      <c r="DI28" s="13" t="str">
        <f t="shared" si="47"/>
        <v>1 fois par semaine</v>
      </c>
      <c r="DJ28" s="14" t="s">
        <v>69</v>
      </c>
      <c r="DK28" s="14" t="s">
        <v>68</v>
      </c>
      <c r="DL28" s="14" t="s">
        <v>68</v>
      </c>
      <c r="DM28" s="14" t="s">
        <v>69</v>
      </c>
      <c r="DN28" s="14" t="s">
        <v>68</v>
      </c>
      <c r="DO28" s="14" t="s">
        <v>68</v>
      </c>
      <c r="DP28" s="44" t="str">
        <f t="shared" si="48"/>
        <v>2 fois par semaine</v>
      </c>
      <c r="DQ28" s="13" t="s">
        <v>69</v>
      </c>
      <c r="DR28" s="13" t="s">
        <v>68</v>
      </c>
      <c r="DS28" s="13" t="s">
        <v>68</v>
      </c>
      <c r="DT28" s="13" t="s">
        <v>69</v>
      </c>
      <c r="DU28" s="13" t="s">
        <v>68</v>
      </c>
      <c r="DV28" s="13" t="s">
        <v>68</v>
      </c>
      <c r="DW28" s="13" t="str">
        <f t="shared" si="49"/>
        <v>2 fois par semaine</v>
      </c>
      <c r="DX28" s="14" t="s">
        <v>69</v>
      </c>
      <c r="DY28" s="14" t="s">
        <v>68</v>
      </c>
      <c r="DZ28" s="14" t="s">
        <v>68</v>
      </c>
      <c r="EA28" s="14" t="s">
        <v>69</v>
      </c>
      <c r="EB28" s="14" t="s">
        <v>68</v>
      </c>
      <c r="EC28" s="14" t="s">
        <v>68</v>
      </c>
      <c r="ED28" s="14" t="str">
        <f t="shared" si="50"/>
        <v>2 fois par semaine</v>
      </c>
      <c r="EE28" s="13" t="s">
        <v>69</v>
      </c>
      <c r="EF28" s="13" t="s">
        <v>68</v>
      </c>
      <c r="EG28" s="13" t="s">
        <v>68</v>
      </c>
      <c r="EH28" s="13" t="s">
        <v>69</v>
      </c>
      <c r="EI28" s="13" t="s">
        <v>68</v>
      </c>
      <c r="EJ28" s="13" t="s">
        <v>68</v>
      </c>
      <c r="EK28" s="13" t="str">
        <f t="shared" si="51"/>
        <v>2 fois par semaine</v>
      </c>
      <c r="EL28" s="14" t="s">
        <v>69</v>
      </c>
      <c r="EM28" s="14" t="s">
        <v>68</v>
      </c>
      <c r="EN28" s="14" t="s">
        <v>68</v>
      </c>
      <c r="EO28" s="14" t="s">
        <v>68</v>
      </c>
      <c r="EP28" s="14" t="s">
        <v>68</v>
      </c>
      <c r="EQ28" s="14" t="s">
        <v>68</v>
      </c>
      <c r="ER28" s="44" t="str">
        <f t="shared" si="52"/>
        <v>1 fois par mois</v>
      </c>
      <c r="ES28" s="13" t="s">
        <v>68</v>
      </c>
      <c r="ET28" s="13" t="s">
        <v>68</v>
      </c>
      <c r="EU28" s="13" t="s">
        <v>68</v>
      </c>
      <c r="EV28" s="13" t="s">
        <v>68</v>
      </c>
      <c r="EW28" s="13" t="s">
        <v>68</v>
      </c>
      <c r="EX28" s="13" t="s">
        <v>68</v>
      </c>
      <c r="EY28" s="44" t="str">
        <f t="shared" si="66"/>
        <v>-</v>
      </c>
      <c r="EZ28" s="14" t="s">
        <v>69</v>
      </c>
      <c r="FA28" s="14" t="s">
        <v>68</v>
      </c>
      <c r="FB28" s="14" t="s">
        <v>68</v>
      </c>
      <c r="FC28" s="14" t="s">
        <v>68</v>
      </c>
      <c r="FD28" s="14" t="s">
        <v>68</v>
      </c>
      <c r="FE28" s="14" t="s">
        <v>68</v>
      </c>
      <c r="FF28" s="44" t="str">
        <f t="shared" si="54"/>
        <v>1 fois par semaine</v>
      </c>
      <c r="FG28" s="13" t="s">
        <v>69</v>
      </c>
      <c r="FH28" s="13" t="s">
        <v>68</v>
      </c>
      <c r="FI28" s="13" t="s">
        <v>68</v>
      </c>
      <c r="FJ28" s="13" t="s">
        <v>68</v>
      </c>
      <c r="FK28" s="13" t="s">
        <v>68</v>
      </c>
      <c r="FL28" s="13" t="s">
        <v>68</v>
      </c>
      <c r="FM28" s="13" t="str">
        <f t="shared" si="55"/>
        <v>1 fois par mois</v>
      </c>
      <c r="FN28" s="14" t="s">
        <v>69</v>
      </c>
      <c r="FO28" s="14" t="s">
        <v>68</v>
      </c>
      <c r="FP28" s="14" t="s">
        <v>68</v>
      </c>
      <c r="FQ28" s="14" t="s">
        <v>69</v>
      </c>
      <c r="FR28" s="14" t="s">
        <v>68</v>
      </c>
      <c r="FS28" s="14" t="s">
        <v>69</v>
      </c>
      <c r="FT28" s="44" t="str">
        <f t="shared" si="56"/>
        <v>3 fois par semaine</v>
      </c>
      <c r="FU28" s="13" t="s">
        <v>69</v>
      </c>
      <c r="FV28" s="13" t="s">
        <v>68</v>
      </c>
      <c r="FW28" s="13" t="s">
        <v>68</v>
      </c>
      <c r="FX28" s="13" t="s">
        <v>68</v>
      </c>
      <c r="FY28" s="13" t="s">
        <v>68</v>
      </c>
      <c r="FZ28" s="13" t="s">
        <v>68</v>
      </c>
      <c r="GA28" s="44" t="str">
        <f t="shared" si="57"/>
        <v>1 fois par semaine</v>
      </c>
      <c r="GB28" s="14" t="s">
        <v>69</v>
      </c>
      <c r="GC28" s="14" t="s">
        <v>68</v>
      </c>
      <c r="GD28" s="14" t="s">
        <v>68</v>
      </c>
      <c r="GE28" s="14" t="s">
        <v>68</v>
      </c>
      <c r="GF28" s="14" t="s">
        <v>68</v>
      </c>
      <c r="GG28" s="14" t="s">
        <v>68</v>
      </c>
      <c r="GH28" s="14" t="str">
        <f t="shared" si="58"/>
        <v>1 fois par semaine</v>
      </c>
      <c r="GI28" s="13" t="s">
        <v>68</v>
      </c>
      <c r="GJ28" s="13" t="s">
        <v>68</v>
      </c>
      <c r="GK28" s="13" t="s">
        <v>68</v>
      </c>
      <c r="GL28" s="13" t="s">
        <v>68</v>
      </c>
      <c r="GM28" s="13" t="s">
        <v>68</v>
      </c>
      <c r="GN28" s="13" t="s">
        <v>68</v>
      </c>
      <c r="GO28" s="13" t="str">
        <f t="shared" si="59"/>
        <v>-</v>
      </c>
      <c r="GP28" s="14" t="s">
        <v>68</v>
      </c>
      <c r="GQ28" s="14" t="s">
        <v>68</v>
      </c>
      <c r="GR28" s="14" t="s">
        <v>68</v>
      </c>
      <c r="GS28" s="14" t="s">
        <v>68</v>
      </c>
      <c r="GT28" s="14" t="s">
        <v>68</v>
      </c>
      <c r="GU28" s="14" t="s">
        <v>68</v>
      </c>
      <c r="GV28" s="14" t="str">
        <f t="shared" si="60"/>
        <v>-</v>
      </c>
      <c r="GW28" s="13" t="s">
        <v>68</v>
      </c>
      <c r="GX28" s="13" t="s">
        <v>68</v>
      </c>
      <c r="GY28" s="13" t="s">
        <v>68</v>
      </c>
      <c r="GZ28" s="13" t="s">
        <v>68</v>
      </c>
      <c r="HA28" s="13" t="s">
        <v>68</v>
      </c>
      <c r="HB28" s="13" t="s">
        <v>68</v>
      </c>
      <c r="HC28" s="44" t="str">
        <f t="shared" si="61"/>
        <v>-</v>
      </c>
      <c r="HD28" s="14" t="s">
        <v>68</v>
      </c>
      <c r="HE28" s="14" t="s">
        <v>68</v>
      </c>
      <c r="HF28" s="14" t="s">
        <v>68</v>
      </c>
      <c r="HG28" s="14" t="s">
        <v>68</v>
      </c>
      <c r="HH28" s="14" t="s">
        <v>68</v>
      </c>
      <c r="HI28" s="14" t="s">
        <v>68</v>
      </c>
      <c r="HJ28" s="44" t="str">
        <f t="shared" si="62"/>
        <v>-</v>
      </c>
      <c r="HK28" s="13" t="s">
        <v>68</v>
      </c>
      <c r="HL28" s="13" t="s">
        <v>68</v>
      </c>
      <c r="HM28" s="13" t="s">
        <v>68</v>
      </c>
      <c r="HN28" s="13" t="s">
        <v>68</v>
      </c>
      <c r="HO28" s="13" t="s">
        <v>68</v>
      </c>
      <c r="HP28" s="13" t="s">
        <v>68</v>
      </c>
      <c r="HQ28" s="44" t="str">
        <f t="shared" si="63"/>
        <v>-</v>
      </c>
      <c r="HR28" s="14" t="s">
        <v>68</v>
      </c>
      <c r="HS28" s="14" t="s">
        <v>68</v>
      </c>
      <c r="HT28" s="14" t="s">
        <v>68</v>
      </c>
      <c r="HU28" s="14" t="s">
        <v>68</v>
      </c>
      <c r="HV28" s="14" t="s">
        <v>68</v>
      </c>
      <c r="HW28" s="14" t="s">
        <v>68</v>
      </c>
      <c r="HX28" s="14" t="str">
        <f t="shared" si="64"/>
        <v>-</v>
      </c>
    </row>
    <row r="29" spans="1:232" ht="27.95" customHeight="1" x14ac:dyDescent="0.2">
      <c r="A29" s="8">
        <v>6026</v>
      </c>
      <c r="B29" s="9" t="s">
        <v>66</v>
      </c>
      <c r="C29" s="50" t="s">
        <v>1906</v>
      </c>
      <c r="D29" s="11" t="s">
        <v>96</v>
      </c>
      <c r="E29" s="11" t="s">
        <v>105</v>
      </c>
      <c r="F29" s="11">
        <v>75020</v>
      </c>
      <c r="G29" s="11" t="s">
        <v>29</v>
      </c>
      <c r="H29" s="12">
        <v>22</v>
      </c>
      <c r="I29" s="13" t="s">
        <v>68</v>
      </c>
      <c r="J29" s="13" t="s">
        <v>68</v>
      </c>
      <c r="K29" s="13" t="s">
        <v>68</v>
      </c>
      <c r="L29" s="13" t="s">
        <v>68</v>
      </c>
      <c r="M29" s="13" t="s">
        <v>68</v>
      </c>
      <c r="N29" s="13" t="s">
        <v>68</v>
      </c>
      <c r="O29" s="13" t="str">
        <f t="shared" si="33"/>
        <v>-</v>
      </c>
      <c r="P29" s="14" t="s">
        <v>68</v>
      </c>
      <c r="Q29" s="14" t="s">
        <v>68</v>
      </c>
      <c r="R29" s="14" t="s">
        <v>68</v>
      </c>
      <c r="S29" s="14" t="s">
        <v>68</v>
      </c>
      <c r="T29" s="14" t="s">
        <v>68</v>
      </c>
      <c r="U29" s="14" t="s">
        <v>68</v>
      </c>
      <c r="V29" s="44" t="str">
        <f t="shared" si="34"/>
        <v>-</v>
      </c>
      <c r="W29" s="13" t="s">
        <v>68</v>
      </c>
      <c r="X29" s="13" t="s">
        <v>68</v>
      </c>
      <c r="Y29" s="13" t="s">
        <v>68</v>
      </c>
      <c r="Z29" s="13" t="s">
        <v>68</v>
      </c>
      <c r="AA29" s="13" t="s">
        <v>68</v>
      </c>
      <c r="AB29" s="13" t="s">
        <v>68</v>
      </c>
      <c r="AC29" s="13" t="str">
        <f t="shared" si="35"/>
        <v>-</v>
      </c>
      <c r="AD29" s="14" t="s">
        <v>68</v>
      </c>
      <c r="AE29" s="14" t="s">
        <v>68</v>
      </c>
      <c r="AF29" s="14" t="s">
        <v>68</v>
      </c>
      <c r="AG29" s="14" t="s">
        <v>68</v>
      </c>
      <c r="AH29" s="14" t="s">
        <v>68</v>
      </c>
      <c r="AI29" s="14" t="s">
        <v>68</v>
      </c>
      <c r="AJ29" s="44" t="str">
        <f t="shared" si="36"/>
        <v>-</v>
      </c>
      <c r="AK29" s="13" t="s">
        <v>68</v>
      </c>
      <c r="AL29" s="13" t="s">
        <v>68</v>
      </c>
      <c r="AM29" s="13" t="s">
        <v>68</v>
      </c>
      <c r="AN29" s="13" t="s">
        <v>68</v>
      </c>
      <c r="AO29" s="13" t="s">
        <v>68</v>
      </c>
      <c r="AP29" s="13" t="s">
        <v>68</v>
      </c>
      <c r="AQ29" s="13" t="str">
        <f t="shared" si="37"/>
        <v>-</v>
      </c>
      <c r="AR29" s="14" t="s">
        <v>68</v>
      </c>
      <c r="AS29" s="14" t="s">
        <v>68</v>
      </c>
      <c r="AT29" s="14" t="s">
        <v>68</v>
      </c>
      <c r="AU29" s="14" t="s">
        <v>68</v>
      </c>
      <c r="AV29" s="14" t="s">
        <v>68</v>
      </c>
      <c r="AW29" s="14" t="s">
        <v>68</v>
      </c>
      <c r="AX29" s="14" t="str">
        <f t="shared" si="38"/>
        <v>-</v>
      </c>
      <c r="AY29" s="13" t="s">
        <v>68</v>
      </c>
      <c r="AZ29" s="13" t="s">
        <v>68</v>
      </c>
      <c r="BA29" s="13" t="s">
        <v>68</v>
      </c>
      <c r="BB29" s="13" t="s">
        <v>68</v>
      </c>
      <c r="BC29" s="13" t="s">
        <v>68</v>
      </c>
      <c r="BD29" s="13" t="s">
        <v>68</v>
      </c>
      <c r="BE29" s="13" t="str">
        <f t="shared" si="39"/>
        <v>-</v>
      </c>
      <c r="BF29" s="14" t="s">
        <v>68</v>
      </c>
      <c r="BG29" s="14" t="s">
        <v>68</v>
      </c>
      <c r="BH29" s="14" t="s">
        <v>68</v>
      </c>
      <c r="BI29" s="14" t="s">
        <v>68</v>
      </c>
      <c r="BJ29" s="14" t="s">
        <v>68</v>
      </c>
      <c r="BK29" s="14" t="s">
        <v>68</v>
      </c>
      <c r="BL29" s="14" t="str">
        <f t="shared" si="40"/>
        <v>-</v>
      </c>
      <c r="BM29" s="13" t="s">
        <v>68</v>
      </c>
      <c r="BN29" s="13" t="s">
        <v>68</v>
      </c>
      <c r="BO29" s="13" t="s">
        <v>68</v>
      </c>
      <c r="BP29" s="13" t="s">
        <v>68</v>
      </c>
      <c r="BQ29" s="13" t="s">
        <v>68</v>
      </c>
      <c r="BR29" s="13" t="s">
        <v>68</v>
      </c>
      <c r="BS29" s="13" t="str">
        <f t="shared" si="41"/>
        <v>-</v>
      </c>
      <c r="BT29" s="14" t="s">
        <v>68</v>
      </c>
      <c r="BU29" s="14" t="s">
        <v>68</v>
      </c>
      <c r="BV29" s="14" t="s">
        <v>68</v>
      </c>
      <c r="BW29" s="14" t="s">
        <v>68</v>
      </c>
      <c r="BX29" s="14" t="s">
        <v>68</v>
      </c>
      <c r="BY29" s="14" t="s">
        <v>68</v>
      </c>
      <c r="BZ29" s="14" t="str">
        <f t="shared" si="42"/>
        <v>-</v>
      </c>
      <c r="CA29" s="13" t="s">
        <v>68</v>
      </c>
      <c r="CB29" s="13" t="s">
        <v>68</v>
      </c>
      <c r="CC29" s="13" t="s">
        <v>68</v>
      </c>
      <c r="CD29" s="13" t="s">
        <v>68</v>
      </c>
      <c r="CE29" s="13" t="s">
        <v>68</v>
      </c>
      <c r="CF29" s="13" t="s">
        <v>68</v>
      </c>
      <c r="CG29" s="44" t="str">
        <f t="shared" si="65"/>
        <v>-</v>
      </c>
      <c r="CH29" s="14" t="s">
        <v>68</v>
      </c>
      <c r="CI29" s="14" t="s">
        <v>68</v>
      </c>
      <c r="CJ29" s="14" t="s">
        <v>68</v>
      </c>
      <c r="CK29" s="14" t="s">
        <v>68</v>
      </c>
      <c r="CL29" s="14" t="s">
        <v>68</v>
      </c>
      <c r="CM29" s="14" t="s">
        <v>68</v>
      </c>
      <c r="CN29" s="44" t="str">
        <f t="shared" si="44"/>
        <v>-</v>
      </c>
      <c r="CO29" s="13" t="s">
        <v>68</v>
      </c>
      <c r="CP29" s="13" t="s">
        <v>68</v>
      </c>
      <c r="CQ29" s="13" t="s">
        <v>68</v>
      </c>
      <c r="CR29" s="13" t="s">
        <v>68</v>
      </c>
      <c r="CS29" s="13" t="s">
        <v>68</v>
      </c>
      <c r="CT29" s="13" t="s">
        <v>68</v>
      </c>
      <c r="CU29" s="13" t="str">
        <f t="shared" si="45"/>
        <v>-</v>
      </c>
      <c r="CV29" s="14" t="s">
        <v>68</v>
      </c>
      <c r="CW29" s="14" t="s">
        <v>68</v>
      </c>
      <c r="CX29" s="14" t="s">
        <v>68</v>
      </c>
      <c r="CY29" s="14" t="s">
        <v>68</v>
      </c>
      <c r="CZ29" s="14" t="s">
        <v>68</v>
      </c>
      <c r="DA29" s="14" t="s">
        <v>68</v>
      </c>
      <c r="DB29" s="14" t="str">
        <f t="shared" si="46"/>
        <v>-</v>
      </c>
      <c r="DC29" s="13" t="s">
        <v>68</v>
      </c>
      <c r="DD29" s="13" t="s">
        <v>68</v>
      </c>
      <c r="DE29" s="13" t="s">
        <v>68</v>
      </c>
      <c r="DF29" s="13" t="s">
        <v>68</v>
      </c>
      <c r="DG29" s="13" t="s">
        <v>68</v>
      </c>
      <c r="DH29" s="13" t="s">
        <v>68</v>
      </c>
      <c r="DI29" s="13" t="str">
        <f t="shared" si="47"/>
        <v>-</v>
      </c>
      <c r="DJ29" s="14" t="s">
        <v>68</v>
      </c>
      <c r="DK29" s="14" t="s">
        <v>68</v>
      </c>
      <c r="DL29" s="14" t="s">
        <v>68</v>
      </c>
      <c r="DM29" s="14" t="s">
        <v>68</v>
      </c>
      <c r="DN29" s="14" t="s">
        <v>68</v>
      </c>
      <c r="DO29" s="14" t="s">
        <v>68</v>
      </c>
      <c r="DP29" s="44" t="str">
        <f t="shared" si="48"/>
        <v>-</v>
      </c>
      <c r="DQ29" s="13" t="s">
        <v>68</v>
      </c>
      <c r="DR29" s="13" t="s">
        <v>68</v>
      </c>
      <c r="DS29" s="13" t="s">
        <v>68</v>
      </c>
      <c r="DT29" s="13" t="s">
        <v>68</v>
      </c>
      <c r="DU29" s="13" t="s">
        <v>68</v>
      </c>
      <c r="DV29" s="13" t="s">
        <v>68</v>
      </c>
      <c r="DW29" s="13" t="str">
        <f t="shared" si="49"/>
        <v>-</v>
      </c>
      <c r="DX29" s="14" t="s">
        <v>68</v>
      </c>
      <c r="DY29" s="14" t="s">
        <v>68</v>
      </c>
      <c r="DZ29" s="14" t="s">
        <v>68</v>
      </c>
      <c r="EA29" s="14" t="s">
        <v>68</v>
      </c>
      <c r="EB29" s="14" t="s">
        <v>68</v>
      </c>
      <c r="EC29" s="14" t="s">
        <v>68</v>
      </c>
      <c r="ED29" s="14" t="str">
        <f t="shared" si="50"/>
        <v>-</v>
      </c>
      <c r="EE29" s="13" t="s">
        <v>68</v>
      </c>
      <c r="EF29" s="13" t="s">
        <v>68</v>
      </c>
      <c r="EG29" s="13" t="s">
        <v>68</v>
      </c>
      <c r="EH29" s="13" t="s">
        <v>68</v>
      </c>
      <c r="EI29" s="13" t="s">
        <v>68</v>
      </c>
      <c r="EJ29" s="13" t="s">
        <v>68</v>
      </c>
      <c r="EK29" s="13" t="str">
        <f t="shared" si="51"/>
        <v>-</v>
      </c>
      <c r="EL29" s="14" t="s">
        <v>68</v>
      </c>
      <c r="EM29" s="14" t="s">
        <v>68</v>
      </c>
      <c r="EN29" s="14" t="s">
        <v>68</v>
      </c>
      <c r="EO29" s="14" t="s">
        <v>68</v>
      </c>
      <c r="EP29" s="14" t="s">
        <v>68</v>
      </c>
      <c r="EQ29" s="14" t="s">
        <v>68</v>
      </c>
      <c r="ER29" s="44" t="str">
        <f t="shared" si="52"/>
        <v>-</v>
      </c>
      <c r="ES29" s="13" t="s">
        <v>68</v>
      </c>
      <c r="ET29" s="13" t="s">
        <v>68</v>
      </c>
      <c r="EU29" s="13" t="s">
        <v>68</v>
      </c>
      <c r="EV29" s="13" t="s">
        <v>68</v>
      </c>
      <c r="EW29" s="13" t="s">
        <v>68</v>
      </c>
      <c r="EX29" s="13" t="s">
        <v>68</v>
      </c>
      <c r="EY29" s="44" t="str">
        <f t="shared" si="66"/>
        <v>-</v>
      </c>
      <c r="EZ29" s="14" t="s">
        <v>68</v>
      </c>
      <c r="FA29" s="14" t="s">
        <v>68</v>
      </c>
      <c r="FB29" s="14" t="s">
        <v>68</v>
      </c>
      <c r="FC29" s="14" t="s">
        <v>68</v>
      </c>
      <c r="FD29" s="14" t="s">
        <v>68</v>
      </c>
      <c r="FE29" s="14" t="s">
        <v>68</v>
      </c>
      <c r="FF29" s="44" t="str">
        <f t="shared" si="54"/>
        <v>-</v>
      </c>
      <c r="FG29" s="13" t="s">
        <v>68</v>
      </c>
      <c r="FH29" s="13" t="s">
        <v>68</v>
      </c>
      <c r="FI29" s="13" t="s">
        <v>68</v>
      </c>
      <c r="FJ29" s="13" t="s">
        <v>68</v>
      </c>
      <c r="FK29" s="13" t="s">
        <v>68</v>
      </c>
      <c r="FL29" s="13" t="s">
        <v>68</v>
      </c>
      <c r="FM29" s="13" t="str">
        <f t="shared" si="55"/>
        <v>-</v>
      </c>
      <c r="FN29" s="14" t="s">
        <v>68</v>
      </c>
      <c r="FO29" s="14" t="s">
        <v>68</v>
      </c>
      <c r="FP29" s="14" t="s">
        <v>68</v>
      </c>
      <c r="FQ29" s="14" t="s">
        <v>68</v>
      </c>
      <c r="FR29" s="14" t="s">
        <v>68</v>
      </c>
      <c r="FS29" s="14" t="s">
        <v>69</v>
      </c>
      <c r="FT29" s="44" t="str">
        <f t="shared" si="56"/>
        <v>1 fois par semaine</v>
      </c>
      <c r="FU29" s="13" t="s">
        <v>68</v>
      </c>
      <c r="FV29" s="13" t="s">
        <v>68</v>
      </c>
      <c r="FW29" s="13" t="s">
        <v>68</v>
      </c>
      <c r="FX29" s="13" t="s">
        <v>68</v>
      </c>
      <c r="FY29" s="13" t="s">
        <v>68</v>
      </c>
      <c r="FZ29" s="13" t="s">
        <v>68</v>
      </c>
      <c r="GA29" s="44" t="str">
        <f t="shared" si="57"/>
        <v>-</v>
      </c>
      <c r="GB29" s="14" t="s">
        <v>68</v>
      </c>
      <c r="GC29" s="14" t="s">
        <v>68</v>
      </c>
      <c r="GD29" s="14" t="s">
        <v>68</v>
      </c>
      <c r="GE29" s="14" t="s">
        <v>68</v>
      </c>
      <c r="GF29" s="14" t="s">
        <v>68</v>
      </c>
      <c r="GG29" s="14" t="s">
        <v>68</v>
      </c>
      <c r="GH29" s="14" t="str">
        <f t="shared" si="58"/>
        <v>-</v>
      </c>
      <c r="GI29" s="13" t="s">
        <v>68</v>
      </c>
      <c r="GJ29" s="13" t="s">
        <v>68</v>
      </c>
      <c r="GK29" s="13" t="s">
        <v>68</v>
      </c>
      <c r="GL29" s="13" t="s">
        <v>68</v>
      </c>
      <c r="GM29" s="13" t="s">
        <v>68</v>
      </c>
      <c r="GN29" s="13" t="s">
        <v>68</v>
      </c>
      <c r="GO29" s="13" t="str">
        <f t="shared" si="59"/>
        <v>-</v>
      </c>
      <c r="GP29" s="14" t="s">
        <v>68</v>
      </c>
      <c r="GQ29" s="14" t="s">
        <v>68</v>
      </c>
      <c r="GR29" s="14" t="s">
        <v>68</v>
      </c>
      <c r="GS29" s="14" t="s">
        <v>68</v>
      </c>
      <c r="GT29" s="14" t="s">
        <v>68</v>
      </c>
      <c r="GU29" s="14" t="s">
        <v>68</v>
      </c>
      <c r="GV29" s="14" t="str">
        <f t="shared" si="60"/>
        <v>-</v>
      </c>
      <c r="GW29" s="13" t="s">
        <v>68</v>
      </c>
      <c r="GX29" s="13" t="s">
        <v>68</v>
      </c>
      <c r="GY29" s="13" t="s">
        <v>68</v>
      </c>
      <c r="GZ29" s="13" t="s">
        <v>68</v>
      </c>
      <c r="HA29" s="13" t="s">
        <v>68</v>
      </c>
      <c r="HB29" s="13" t="s">
        <v>68</v>
      </c>
      <c r="HC29" s="44" t="str">
        <f t="shared" si="61"/>
        <v>-</v>
      </c>
      <c r="HD29" s="14" t="s">
        <v>68</v>
      </c>
      <c r="HE29" s="14" t="s">
        <v>68</v>
      </c>
      <c r="HF29" s="14" t="s">
        <v>68</v>
      </c>
      <c r="HG29" s="14" t="s">
        <v>68</v>
      </c>
      <c r="HH29" s="14" t="s">
        <v>68</v>
      </c>
      <c r="HI29" s="14" t="s">
        <v>68</v>
      </c>
      <c r="HJ29" s="44" t="str">
        <f t="shared" si="62"/>
        <v>-</v>
      </c>
      <c r="HK29" s="13" t="s">
        <v>68</v>
      </c>
      <c r="HL29" s="13" t="s">
        <v>68</v>
      </c>
      <c r="HM29" s="13" t="s">
        <v>68</v>
      </c>
      <c r="HN29" s="13" t="s">
        <v>68</v>
      </c>
      <c r="HO29" s="13" t="s">
        <v>68</v>
      </c>
      <c r="HP29" s="13" t="s">
        <v>68</v>
      </c>
      <c r="HQ29" s="44" t="str">
        <f t="shared" si="63"/>
        <v>-</v>
      </c>
      <c r="HR29" s="14" t="s">
        <v>68</v>
      </c>
      <c r="HS29" s="14" t="s">
        <v>68</v>
      </c>
      <c r="HT29" s="14" t="s">
        <v>68</v>
      </c>
      <c r="HU29" s="14" t="s">
        <v>68</v>
      </c>
      <c r="HV29" s="14" t="s">
        <v>68</v>
      </c>
      <c r="HW29" s="14" t="s">
        <v>68</v>
      </c>
      <c r="HX29" s="14" t="str">
        <f t="shared" si="64"/>
        <v>-</v>
      </c>
    </row>
    <row r="30" spans="1:232" ht="27.95" customHeight="1" x14ac:dyDescent="0.2">
      <c r="A30" s="8">
        <v>6027</v>
      </c>
      <c r="B30" s="9" t="s">
        <v>66</v>
      </c>
      <c r="C30" s="50" t="s">
        <v>1906</v>
      </c>
      <c r="D30" s="11" t="s">
        <v>96</v>
      </c>
      <c r="E30" s="11" t="s">
        <v>106</v>
      </c>
      <c r="F30" s="11">
        <v>75020</v>
      </c>
      <c r="G30" s="11" t="s">
        <v>29</v>
      </c>
      <c r="H30" s="12">
        <v>17</v>
      </c>
      <c r="I30" s="13" t="s">
        <v>69</v>
      </c>
      <c r="J30" s="13" t="s">
        <v>68</v>
      </c>
      <c r="K30" s="13" t="s">
        <v>69</v>
      </c>
      <c r="L30" s="13" t="s">
        <v>68</v>
      </c>
      <c r="M30" s="13" t="s">
        <v>69</v>
      </c>
      <c r="N30" s="13" t="s">
        <v>68</v>
      </c>
      <c r="O30" s="13" t="str">
        <f t="shared" si="33"/>
        <v>3 fois par semaine</v>
      </c>
      <c r="P30" s="14" t="s">
        <v>69</v>
      </c>
      <c r="Q30" s="14" t="s">
        <v>68</v>
      </c>
      <c r="R30" s="14" t="s">
        <v>69</v>
      </c>
      <c r="S30" s="14" t="s">
        <v>68</v>
      </c>
      <c r="T30" s="14" t="s">
        <v>69</v>
      </c>
      <c r="U30" s="14" t="s">
        <v>68</v>
      </c>
      <c r="V30" s="44" t="str">
        <f t="shared" si="34"/>
        <v>3 fois par semaine</v>
      </c>
      <c r="W30" s="13" t="s">
        <v>69</v>
      </c>
      <c r="X30" s="13" t="s">
        <v>68</v>
      </c>
      <c r="Y30" s="13" t="s">
        <v>69</v>
      </c>
      <c r="Z30" s="13" t="s">
        <v>68</v>
      </c>
      <c r="AA30" s="13" t="s">
        <v>69</v>
      </c>
      <c r="AB30" s="13" t="s">
        <v>68</v>
      </c>
      <c r="AC30" s="13" t="str">
        <f t="shared" si="35"/>
        <v>3 fois par semaine</v>
      </c>
      <c r="AD30" s="14" t="s">
        <v>69</v>
      </c>
      <c r="AE30" s="14" t="s">
        <v>68</v>
      </c>
      <c r="AF30" s="14" t="s">
        <v>69</v>
      </c>
      <c r="AG30" s="14" t="s">
        <v>68</v>
      </c>
      <c r="AH30" s="14" t="s">
        <v>69</v>
      </c>
      <c r="AI30" s="14" t="s">
        <v>68</v>
      </c>
      <c r="AJ30" s="44" t="str">
        <f t="shared" si="36"/>
        <v>3 fois par semaine</v>
      </c>
      <c r="AK30" s="13" t="s">
        <v>69</v>
      </c>
      <c r="AL30" s="13" t="s">
        <v>68</v>
      </c>
      <c r="AM30" s="13" t="s">
        <v>69</v>
      </c>
      <c r="AN30" s="13" t="s">
        <v>68</v>
      </c>
      <c r="AO30" s="13" t="s">
        <v>69</v>
      </c>
      <c r="AP30" s="13" t="s">
        <v>68</v>
      </c>
      <c r="AQ30" s="13" t="str">
        <f t="shared" si="37"/>
        <v>3 fois par semaine</v>
      </c>
      <c r="AR30" s="14" t="s">
        <v>69</v>
      </c>
      <c r="AS30" s="14" t="s">
        <v>68</v>
      </c>
      <c r="AT30" s="14" t="s">
        <v>69</v>
      </c>
      <c r="AU30" s="14" t="s">
        <v>68</v>
      </c>
      <c r="AV30" s="14" t="s">
        <v>69</v>
      </c>
      <c r="AW30" s="14" t="s">
        <v>68</v>
      </c>
      <c r="AX30" s="14" t="str">
        <f t="shared" si="38"/>
        <v>3 fois par semaine</v>
      </c>
      <c r="AY30" s="13" t="s">
        <v>69</v>
      </c>
      <c r="AZ30" s="13" t="s">
        <v>68</v>
      </c>
      <c r="BA30" s="13" t="s">
        <v>69</v>
      </c>
      <c r="BB30" s="13" t="s">
        <v>68</v>
      </c>
      <c r="BC30" s="13" t="s">
        <v>69</v>
      </c>
      <c r="BD30" s="13" t="s">
        <v>68</v>
      </c>
      <c r="BE30" s="13" t="str">
        <f t="shared" si="39"/>
        <v>3 fois par semaine</v>
      </c>
      <c r="BF30" s="14" t="s">
        <v>69</v>
      </c>
      <c r="BG30" s="14" t="s">
        <v>68</v>
      </c>
      <c r="BH30" s="14" t="s">
        <v>69</v>
      </c>
      <c r="BI30" s="14" t="s">
        <v>68</v>
      </c>
      <c r="BJ30" s="14" t="s">
        <v>69</v>
      </c>
      <c r="BK30" s="14" t="s">
        <v>68</v>
      </c>
      <c r="BL30" s="14" t="str">
        <f t="shared" si="40"/>
        <v>3 fois par semaine</v>
      </c>
      <c r="BM30" s="13" t="s">
        <v>69</v>
      </c>
      <c r="BN30" s="13" t="s">
        <v>68</v>
      </c>
      <c r="BO30" s="13" t="s">
        <v>69</v>
      </c>
      <c r="BP30" s="13" t="s">
        <v>68</v>
      </c>
      <c r="BQ30" s="13" t="s">
        <v>69</v>
      </c>
      <c r="BR30" s="13" t="s">
        <v>68</v>
      </c>
      <c r="BS30" s="13" t="str">
        <f t="shared" si="41"/>
        <v>3 fois par semaine</v>
      </c>
      <c r="BT30" s="14" t="s">
        <v>68</v>
      </c>
      <c r="BU30" s="14" t="s">
        <v>68</v>
      </c>
      <c r="BV30" s="14" t="s">
        <v>68</v>
      </c>
      <c r="BW30" s="14" t="s">
        <v>68</v>
      </c>
      <c r="BX30" s="14" t="s">
        <v>68</v>
      </c>
      <c r="BY30" s="14" t="s">
        <v>68</v>
      </c>
      <c r="BZ30" s="14" t="str">
        <f t="shared" si="42"/>
        <v>-</v>
      </c>
      <c r="CA30" s="13" t="s">
        <v>69</v>
      </c>
      <c r="CB30" s="13" t="s">
        <v>68</v>
      </c>
      <c r="CC30" s="13" t="s">
        <v>68</v>
      </c>
      <c r="CD30" s="13" t="s">
        <v>68</v>
      </c>
      <c r="CE30" s="13" t="s">
        <v>68</v>
      </c>
      <c r="CF30" s="13" t="s">
        <v>68</v>
      </c>
      <c r="CG30" s="44" t="str">
        <f t="shared" si="65"/>
        <v>1 fois par mois</v>
      </c>
      <c r="CH30" s="14" t="s">
        <v>69</v>
      </c>
      <c r="CI30" s="14" t="s">
        <v>68</v>
      </c>
      <c r="CJ30" s="14" t="s">
        <v>68</v>
      </c>
      <c r="CK30" s="14" t="s">
        <v>68</v>
      </c>
      <c r="CL30" s="14" t="s">
        <v>68</v>
      </c>
      <c r="CM30" s="14" t="s">
        <v>68</v>
      </c>
      <c r="CN30" s="44" t="str">
        <f t="shared" si="44"/>
        <v>1 fois par semaine</v>
      </c>
      <c r="CO30" s="13" t="s">
        <v>69</v>
      </c>
      <c r="CP30" s="13" t="s">
        <v>68</v>
      </c>
      <c r="CQ30" s="13" t="s">
        <v>68</v>
      </c>
      <c r="CR30" s="13" t="s">
        <v>68</v>
      </c>
      <c r="CS30" s="13" t="s">
        <v>68</v>
      </c>
      <c r="CT30" s="13" t="s">
        <v>68</v>
      </c>
      <c r="CU30" s="13" t="str">
        <f t="shared" si="45"/>
        <v>1 fois par semaine</v>
      </c>
      <c r="CV30" s="14" t="s">
        <v>69</v>
      </c>
      <c r="CW30" s="14" t="s">
        <v>68</v>
      </c>
      <c r="CX30" s="14" t="s">
        <v>68</v>
      </c>
      <c r="CY30" s="14" t="s">
        <v>68</v>
      </c>
      <c r="CZ30" s="14" t="s">
        <v>68</v>
      </c>
      <c r="DA30" s="14" t="s">
        <v>68</v>
      </c>
      <c r="DB30" s="14" t="str">
        <f t="shared" si="46"/>
        <v>1 fois par semaine</v>
      </c>
      <c r="DC30" s="13" t="s">
        <v>69</v>
      </c>
      <c r="DD30" s="13" t="s">
        <v>68</v>
      </c>
      <c r="DE30" s="13" t="s">
        <v>68</v>
      </c>
      <c r="DF30" s="13" t="s">
        <v>68</v>
      </c>
      <c r="DG30" s="13" t="s">
        <v>68</v>
      </c>
      <c r="DH30" s="13" t="s">
        <v>68</v>
      </c>
      <c r="DI30" s="13" t="str">
        <f t="shared" si="47"/>
        <v>1 fois par semaine</v>
      </c>
      <c r="DJ30" s="14" t="s">
        <v>69</v>
      </c>
      <c r="DK30" s="14" t="s">
        <v>68</v>
      </c>
      <c r="DL30" s="14" t="s">
        <v>69</v>
      </c>
      <c r="DM30" s="14" t="s">
        <v>68</v>
      </c>
      <c r="DN30" s="14" t="s">
        <v>69</v>
      </c>
      <c r="DO30" s="14" t="s">
        <v>68</v>
      </c>
      <c r="DP30" s="44" t="str">
        <f t="shared" si="48"/>
        <v>3 fois par semaine</v>
      </c>
      <c r="DQ30" s="13" t="s">
        <v>69</v>
      </c>
      <c r="DR30" s="13" t="s">
        <v>68</v>
      </c>
      <c r="DS30" s="13" t="s">
        <v>69</v>
      </c>
      <c r="DT30" s="13" t="s">
        <v>68</v>
      </c>
      <c r="DU30" s="13" t="s">
        <v>69</v>
      </c>
      <c r="DV30" s="13" t="s">
        <v>68</v>
      </c>
      <c r="DW30" s="13" t="str">
        <f t="shared" si="49"/>
        <v>3 fois par semaine</v>
      </c>
      <c r="DX30" s="14" t="s">
        <v>69</v>
      </c>
      <c r="DY30" s="14" t="s">
        <v>68</v>
      </c>
      <c r="DZ30" s="14" t="s">
        <v>69</v>
      </c>
      <c r="EA30" s="14" t="s">
        <v>68</v>
      </c>
      <c r="EB30" s="14" t="s">
        <v>69</v>
      </c>
      <c r="EC30" s="14" t="s">
        <v>68</v>
      </c>
      <c r="ED30" s="14" t="str">
        <f t="shared" si="50"/>
        <v>3 fois par semaine</v>
      </c>
      <c r="EE30" s="13" t="s">
        <v>69</v>
      </c>
      <c r="EF30" s="13" t="s">
        <v>68</v>
      </c>
      <c r="EG30" s="13" t="s">
        <v>69</v>
      </c>
      <c r="EH30" s="13" t="s">
        <v>68</v>
      </c>
      <c r="EI30" s="13" t="s">
        <v>69</v>
      </c>
      <c r="EJ30" s="13" t="s">
        <v>68</v>
      </c>
      <c r="EK30" s="13" t="str">
        <f t="shared" si="51"/>
        <v>3 fois par semaine</v>
      </c>
      <c r="EL30" s="14" t="s">
        <v>69</v>
      </c>
      <c r="EM30" s="14" t="s">
        <v>68</v>
      </c>
      <c r="EN30" s="14" t="s">
        <v>68</v>
      </c>
      <c r="EO30" s="14" t="s">
        <v>68</v>
      </c>
      <c r="EP30" s="14" t="s">
        <v>68</v>
      </c>
      <c r="EQ30" s="14" t="s">
        <v>68</v>
      </c>
      <c r="ER30" s="44" t="str">
        <f t="shared" si="52"/>
        <v>1 fois par mois</v>
      </c>
      <c r="ES30" s="13" t="s">
        <v>69</v>
      </c>
      <c r="ET30" s="13" t="s">
        <v>68</v>
      </c>
      <c r="EU30" s="13" t="s">
        <v>68</v>
      </c>
      <c r="EV30" s="13" t="s">
        <v>68</v>
      </c>
      <c r="EW30" s="13" t="s">
        <v>68</v>
      </c>
      <c r="EX30" s="13" t="s">
        <v>68</v>
      </c>
      <c r="EY30" s="44" t="str">
        <f t="shared" si="66"/>
        <v>1 fois par mois</v>
      </c>
      <c r="EZ30" s="14" t="s">
        <v>69</v>
      </c>
      <c r="FA30" s="14" t="s">
        <v>68</v>
      </c>
      <c r="FB30" s="14" t="s">
        <v>68</v>
      </c>
      <c r="FC30" s="14" t="s">
        <v>68</v>
      </c>
      <c r="FD30" s="14" t="s">
        <v>68</v>
      </c>
      <c r="FE30" s="14" t="s">
        <v>68</v>
      </c>
      <c r="FF30" s="44" t="str">
        <f t="shared" si="54"/>
        <v>1 fois par semaine</v>
      </c>
      <c r="FG30" s="13" t="s">
        <v>69</v>
      </c>
      <c r="FH30" s="13" t="s">
        <v>68</v>
      </c>
      <c r="FI30" s="13" t="s">
        <v>68</v>
      </c>
      <c r="FJ30" s="13" t="s">
        <v>68</v>
      </c>
      <c r="FK30" s="13" t="s">
        <v>68</v>
      </c>
      <c r="FL30" s="13" t="s">
        <v>68</v>
      </c>
      <c r="FM30" s="13" t="str">
        <f t="shared" si="55"/>
        <v>1 fois par mois</v>
      </c>
      <c r="FN30" s="14" t="s">
        <v>69</v>
      </c>
      <c r="FO30" s="14" t="s">
        <v>68</v>
      </c>
      <c r="FP30" s="14" t="s">
        <v>69</v>
      </c>
      <c r="FQ30" s="14" t="s">
        <v>68</v>
      </c>
      <c r="FR30" s="14" t="s">
        <v>69</v>
      </c>
      <c r="FS30" s="14" t="s">
        <v>68</v>
      </c>
      <c r="FT30" s="44" t="str">
        <f t="shared" si="56"/>
        <v>3 fois par semaine</v>
      </c>
      <c r="FU30" s="13" t="s">
        <v>69</v>
      </c>
      <c r="FV30" s="13" t="s">
        <v>68</v>
      </c>
      <c r="FW30" s="13" t="s">
        <v>68</v>
      </c>
      <c r="FX30" s="13" t="s">
        <v>68</v>
      </c>
      <c r="FY30" s="13" t="s">
        <v>68</v>
      </c>
      <c r="FZ30" s="13" t="s">
        <v>68</v>
      </c>
      <c r="GA30" s="44" t="str">
        <f t="shared" si="57"/>
        <v>1 fois par semaine</v>
      </c>
      <c r="GB30" s="14" t="s">
        <v>69</v>
      </c>
      <c r="GC30" s="14" t="s">
        <v>68</v>
      </c>
      <c r="GD30" s="14" t="s">
        <v>68</v>
      </c>
      <c r="GE30" s="14" t="s">
        <v>68</v>
      </c>
      <c r="GF30" s="14" t="s">
        <v>68</v>
      </c>
      <c r="GG30" s="14" t="s">
        <v>68</v>
      </c>
      <c r="GH30" s="14" t="str">
        <f t="shared" si="58"/>
        <v>1 fois par semaine</v>
      </c>
      <c r="GI30" s="13" t="s">
        <v>68</v>
      </c>
      <c r="GJ30" s="13" t="s">
        <v>68</v>
      </c>
      <c r="GK30" s="13" t="s">
        <v>68</v>
      </c>
      <c r="GL30" s="13" t="s">
        <v>68</v>
      </c>
      <c r="GM30" s="13" t="s">
        <v>68</v>
      </c>
      <c r="GN30" s="13" t="s">
        <v>68</v>
      </c>
      <c r="GO30" s="13" t="str">
        <f t="shared" si="59"/>
        <v>-</v>
      </c>
      <c r="GP30" s="14" t="s">
        <v>68</v>
      </c>
      <c r="GQ30" s="14" t="s">
        <v>68</v>
      </c>
      <c r="GR30" s="14" t="s">
        <v>68</v>
      </c>
      <c r="GS30" s="14" t="s">
        <v>68</v>
      </c>
      <c r="GT30" s="14" t="s">
        <v>68</v>
      </c>
      <c r="GU30" s="14" t="s">
        <v>68</v>
      </c>
      <c r="GV30" s="14" t="str">
        <f t="shared" si="60"/>
        <v>-</v>
      </c>
      <c r="GW30" s="13" t="s">
        <v>68</v>
      </c>
      <c r="GX30" s="13" t="s">
        <v>68</v>
      </c>
      <c r="GY30" s="13" t="s">
        <v>68</v>
      </c>
      <c r="GZ30" s="13" t="s">
        <v>68</v>
      </c>
      <c r="HA30" s="13" t="s">
        <v>68</v>
      </c>
      <c r="HB30" s="13" t="s">
        <v>68</v>
      </c>
      <c r="HC30" s="44" t="str">
        <f t="shared" si="61"/>
        <v>-</v>
      </c>
      <c r="HD30" s="14" t="s">
        <v>68</v>
      </c>
      <c r="HE30" s="14" t="s">
        <v>68</v>
      </c>
      <c r="HF30" s="14" t="s">
        <v>68</v>
      </c>
      <c r="HG30" s="14" t="s">
        <v>68</v>
      </c>
      <c r="HH30" s="14" t="s">
        <v>68</v>
      </c>
      <c r="HI30" s="14" t="s">
        <v>68</v>
      </c>
      <c r="HJ30" s="44" t="str">
        <f t="shared" si="62"/>
        <v>-</v>
      </c>
      <c r="HK30" s="13" t="s">
        <v>68</v>
      </c>
      <c r="HL30" s="13" t="s">
        <v>68</v>
      </c>
      <c r="HM30" s="13" t="s">
        <v>68</v>
      </c>
      <c r="HN30" s="13" t="s">
        <v>68</v>
      </c>
      <c r="HO30" s="13" t="s">
        <v>68</v>
      </c>
      <c r="HP30" s="13" t="s">
        <v>68</v>
      </c>
      <c r="HQ30" s="44" t="str">
        <f t="shared" si="63"/>
        <v>-</v>
      </c>
      <c r="HR30" s="14" t="s">
        <v>68</v>
      </c>
      <c r="HS30" s="14" t="s">
        <v>68</v>
      </c>
      <c r="HT30" s="14" t="s">
        <v>68</v>
      </c>
      <c r="HU30" s="14" t="s">
        <v>68</v>
      </c>
      <c r="HV30" s="14" t="s">
        <v>68</v>
      </c>
      <c r="HW30" s="14" t="s">
        <v>68</v>
      </c>
      <c r="HX30" s="14" t="str">
        <f t="shared" si="64"/>
        <v>-</v>
      </c>
    </row>
    <row r="31" spans="1:232" ht="27.95" customHeight="1" x14ac:dyDescent="0.2">
      <c r="A31" s="8">
        <v>6028</v>
      </c>
      <c r="B31" s="9" t="s">
        <v>66</v>
      </c>
      <c r="C31" s="50" t="s">
        <v>1906</v>
      </c>
      <c r="D31" s="11" t="s">
        <v>96</v>
      </c>
      <c r="E31" s="11" t="s">
        <v>107</v>
      </c>
      <c r="F31" s="11">
        <v>75020</v>
      </c>
      <c r="G31" s="11" t="s">
        <v>29</v>
      </c>
      <c r="H31" s="12">
        <v>13</v>
      </c>
      <c r="I31" s="13" t="s">
        <v>68</v>
      </c>
      <c r="J31" s="13" t="s">
        <v>68</v>
      </c>
      <c r="K31" s="13" t="s">
        <v>68</v>
      </c>
      <c r="L31" s="13" t="s">
        <v>68</v>
      </c>
      <c r="M31" s="13" t="s">
        <v>68</v>
      </c>
      <c r="N31" s="13" t="s">
        <v>68</v>
      </c>
      <c r="O31" s="13" t="str">
        <f t="shared" si="33"/>
        <v>-</v>
      </c>
      <c r="P31" s="14" t="s">
        <v>68</v>
      </c>
      <c r="Q31" s="14" t="s">
        <v>68</v>
      </c>
      <c r="R31" s="14" t="s">
        <v>68</v>
      </c>
      <c r="S31" s="14" t="s">
        <v>68</v>
      </c>
      <c r="T31" s="14" t="s">
        <v>68</v>
      </c>
      <c r="U31" s="14" t="s">
        <v>68</v>
      </c>
      <c r="V31" s="44" t="str">
        <f t="shared" si="34"/>
        <v>-</v>
      </c>
      <c r="W31" s="13" t="s">
        <v>68</v>
      </c>
      <c r="X31" s="13" t="s">
        <v>68</v>
      </c>
      <c r="Y31" s="13" t="s">
        <v>68</v>
      </c>
      <c r="Z31" s="13" t="s">
        <v>68</v>
      </c>
      <c r="AA31" s="13" t="s">
        <v>68</v>
      </c>
      <c r="AB31" s="13" t="s">
        <v>68</v>
      </c>
      <c r="AC31" s="13" t="str">
        <f t="shared" si="35"/>
        <v>-</v>
      </c>
      <c r="AD31" s="14" t="s">
        <v>68</v>
      </c>
      <c r="AE31" s="14" t="s">
        <v>68</v>
      </c>
      <c r="AF31" s="14" t="s">
        <v>68</v>
      </c>
      <c r="AG31" s="14" t="s">
        <v>68</v>
      </c>
      <c r="AH31" s="14" t="s">
        <v>68</v>
      </c>
      <c r="AI31" s="14" t="s">
        <v>68</v>
      </c>
      <c r="AJ31" s="44" t="str">
        <f t="shared" si="36"/>
        <v>-</v>
      </c>
      <c r="AK31" s="13" t="s">
        <v>68</v>
      </c>
      <c r="AL31" s="13" t="s">
        <v>68</v>
      </c>
      <c r="AM31" s="13" t="s">
        <v>68</v>
      </c>
      <c r="AN31" s="13" t="s">
        <v>68</v>
      </c>
      <c r="AO31" s="13" t="s">
        <v>68</v>
      </c>
      <c r="AP31" s="13" t="s">
        <v>68</v>
      </c>
      <c r="AQ31" s="13" t="str">
        <f t="shared" si="37"/>
        <v>-</v>
      </c>
      <c r="AR31" s="14" t="s">
        <v>68</v>
      </c>
      <c r="AS31" s="14" t="s">
        <v>68</v>
      </c>
      <c r="AT31" s="14" t="s">
        <v>68</v>
      </c>
      <c r="AU31" s="14" t="s">
        <v>68</v>
      </c>
      <c r="AV31" s="14" t="s">
        <v>68</v>
      </c>
      <c r="AW31" s="14" t="s">
        <v>68</v>
      </c>
      <c r="AX31" s="14" t="str">
        <f t="shared" si="38"/>
        <v>-</v>
      </c>
      <c r="AY31" s="13" t="s">
        <v>68</v>
      </c>
      <c r="AZ31" s="13" t="s">
        <v>68</v>
      </c>
      <c r="BA31" s="13" t="s">
        <v>68</v>
      </c>
      <c r="BB31" s="13" t="s">
        <v>68</v>
      </c>
      <c r="BC31" s="13" t="s">
        <v>68</v>
      </c>
      <c r="BD31" s="13" t="s">
        <v>68</v>
      </c>
      <c r="BE31" s="13" t="str">
        <f t="shared" si="39"/>
        <v>-</v>
      </c>
      <c r="BF31" s="14" t="s">
        <v>68</v>
      </c>
      <c r="BG31" s="14" t="s">
        <v>68</v>
      </c>
      <c r="BH31" s="14" t="s">
        <v>68</v>
      </c>
      <c r="BI31" s="14" t="s">
        <v>68</v>
      </c>
      <c r="BJ31" s="14" t="s">
        <v>68</v>
      </c>
      <c r="BK31" s="14" t="s">
        <v>68</v>
      </c>
      <c r="BL31" s="14" t="str">
        <f t="shared" si="40"/>
        <v>-</v>
      </c>
      <c r="BM31" s="13" t="s">
        <v>68</v>
      </c>
      <c r="BN31" s="13" t="s">
        <v>68</v>
      </c>
      <c r="BO31" s="13" t="s">
        <v>68</v>
      </c>
      <c r="BP31" s="13" t="s">
        <v>68</v>
      </c>
      <c r="BQ31" s="13" t="s">
        <v>68</v>
      </c>
      <c r="BR31" s="13" t="s">
        <v>68</v>
      </c>
      <c r="BS31" s="13" t="str">
        <f t="shared" si="41"/>
        <v>-</v>
      </c>
      <c r="BT31" s="14" t="s">
        <v>68</v>
      </c>
      <c r="BU31" s="14" t="s">
        <v>68</v>
      </c>
      <c r="BV31" s="14" t="s">
        <v>68</v>
      </c>
      <c r="BW31" s="14" t="s">
        <v>68</v>
      </c>
      <c r="BX31" s="14" t="s">
        <v>68</v>
      </c>
      <c r="BY31" s="14" t="s">
        <v>68</v>
      </c>
      <c r="BZ31" s="14" t="str">
        <f t="shared" si="42"/>
        <v>-</v>
      </c>
      <c r="CA31" s="13" t="s">
        <v>68</v>
      </c>
      <c r="CB31" s="13" t="s">
        <v>68</v>
      </c>
      <c r="CC31" s="13" t="s">
        <v>68</v>
      </c>
      <c r="CD31" s="13" t="s">
        <v>68</v>
      </c>
      <c r="CE31" s="13" t="s">
        <v>68</v>
      </c>
      <c r="CF31" s="13" t="s">
        <v>68</v>
      </c>
      <c r="CG31" s="44" t="str">
        <f t="shared" si="65"/>
        <v>-</v>
      </c>
      <c r="CH31" s="14" t="s">
        <v>68</v>
      </c>
      <c r="CI31" s="14" t="s">
        <v>68</v>
      </c>
      <c r="CJ31" s="14" t="s">
        <v>68</v>
      </c>
      <c r="CK31" s="14" t="s">
        <v>68</v>
      </c>
      <c r="CL31" s="14" t="s">
        <v>68</v>
      </c>
      <c r="CM31" s="14" t="s">
        <v>68</v>
      </c>
      <c r="CN31" s="44" t="str">
        <f t="shared" si="44"/>
        <v>-</v>
      </c>
      <c r="CO31" s="13" t="s">
        <v>68</v>
      </c>
      <c r="CP31" s="13" t="s">
        <v>68</v>
      </c>
      <c r="CQ31" s="13" t="s">
        <v>68</v>
      </c>
      <c r="CR31" s="13" t="s">
        <v>68</v>
      </c>
      <c r="CS31" s="13" t="s">
        <v>68</v>
      </c>
      <c r="CT31" s="13" t="s">
        <v>68</v>
      </c>
      <c r="CU31" s="13" t="str">
        <f t="shared" si="45"/>
        <v>-</v>
      </c>
      <c r="CV31" s="14" t="s">
        <v>68</v>
      </c>
      <c r="CW31" s="14" t="s">
        <v>68</v>
      </c>
      <c r="CX31" s="14" t="s">
        <v>68</v>
      </c>
      <c r="CY31" s="14" t="s">
        <v>68</v>
      </c>
      <c r="CZ31" s="14" t="s">
        <v>68</v>
      </c>
      <c r="DA31" s="14" t="s">
        <v>68</v>
      </c>
      <c r="DB31" s="14" t="str">
        <f t="shared" si="46"/>
        <v>-</v>
      </c>
      <c r="DC31" s="13" t="s">
        <v>68</v>
      </c>
      <c r="DD31" s="13" t="s">
        <v>68</v>
      </c>
      <c r="DE31" s="13" t="s">
        <v>68</v>
      </c>
      <c r="DF31" s="13" t="s">
        <v>68</v>
      </c>
      <c r="DG31" s="13" t="s">
        <v>68</v>
      </c>
      <c r="DH31" s="13" t="s">
        <v>68</v>
      </c>
      <c r="DI31" s="13" t="str">
        <f t="shared" si="47"/>
        <v>-</v>
      </c>
      <c r="DJ31" s="14" t="s">
        <v>68</v>
      </c>
      <c r="DK31" s="14" t="s">
        <v>68</v>
      </c>
      <c r="DL31" s="14" t="s">
        <v>68</v>
      </c>
      <c r="DM31" s="14" t="s">
        <v>68</v>
      </c>
      <c r="DN31" s="14" t="s">
        <v>68</v>
      </c>
      <c r="DO31" s="14" t="s">
        <v>68</v>
      </c>
      <c r="DP31" s="44" t="str">
        <f t="shared" si="48"/>
        <v>-</v>
      </c>
      <c r="DQ31" s="13" t="s">
        <v>68</v>
      </c>
      <c r="DR31" s="13" t="s">
        <v>68</v>
      </c>
      <c r="DS31" s="13" t="s">
        <v>68</v>
      </c>
      <c r="DT31" s="13" t="s">
        <v>68</v>
      </c>
      <c r="DU31" s="13" t="s">
        <v>68</v>
      </c>
      <c r="DV31" s="13" t="s">
        <v>68</v>
      </c>
      <c r="DW31" s="13" t="str">
        <f t="shared" si="49"/>
        <v>-</v>
      </c>
      <c r="DX31" s="14" t="s">
        <v>68</v>
      </c>
      <c r="DY31" s="14" t="s">
        <v>68</v>
      </c>
      <c r="DZ31" s="14" t="s">
        <v>68</v>
      </c>
      <c r="EA31" s="14" t="s">
        <v>68</v>
      </c>
      <c r="EB31" s="14" t="s">
        <v>68</v>
      </c>
      <c r="EC31" s="14" t="s">
        <v>68</v>
      </c>
      <c r="ED31" s="14" t="str">
        <f t="shared" si="50"/>
        <v>-</v>
      </c>
      <c r="EE31" s="13" t="s">
        <v>68</v>
      </c>
      <c r="EF31" s="13" t="s">
        <v>68</v>
      </c>
      <c r="EG31" s="13" t="s">
        <v>68</v>
      </c>
      <c r="EH31" s="13" t="s">
        <v>68</v>
      </c>
      <c r="EI31" s="13" t="s">
        <v>68</v>
      </c>
      <c r="EJ31" s="13" t="s">
        <v>68</v>
      </c>
      <c r="EK31" s="13" t="str">
        <f t="shared" si="51"/>
        <v>-</v>
      </c>
      <c r="EL31" s="14" t="s">
        <v>68</v>
      </c>
      <c r="EM31" s="14" t="s">
        <v>68</v>
      </c>
      <c r="EN31" s="14" t="s">
        <v>68</v>
      </c>
      <c r="EO31" s="14" t="s">
        <v>68</v>
      </c>
      <c r="EP31" s="14" t="s">
        <v>68</v>
      </c>
      <c r="EQ31" s="14" t="s">
        <v>68</v>
      </c>
      <c r="ER31" s="44" t="str">
        <f t="shared" si="52"/>
        <v>-</v>
      </c>
      <c r="ES31" s="13" t="s">
        <v>68</v>
      </c>
      <c r="ET31" s="13" t="s">
        <v>68</v>
      </c>
      <c r="EU31" s="13" t="s">
        <v>68</v>
      </c>
      <c r="EV31" s="13" t="s">
        <v>68</v>
      </c>
      <c r="EW31" s="13" t="s">
        <v>68</v>
      </c>
      <c r="EX31" s="13" t="s">
        <v>68</v>
      </c>
      <c r="EY31" s="44" t="str">
        <f t="shared" si="66"/>
        <v>-</v>
      </c>
      <c r="EZ31" s="14" t="s">
        <v>68</v>
      </c>
      <c r="FA31" s="14" t="s">
        <v>68</v>
      </c>
      <c r="FB31" s="14" t="s">
        <v>68</v>
      </c>
      <c r="FC31" s="14" t="s">
        <v>68</v>
      </c>
      <c r="FD31" s="14" t="s">
        <v>68</v>
      </c>
      <c r="FE31" s="14" t="s">
        <v>68</v>
      </c>
      <c r="FF31" s="44" t="str">
        <f t="shared" si="54"/>
        <v>-</v>
      </c>
      <c r="FG31" s="13" t="s">
        <v>68</v>
      </c>
      <c r="FH31" s="13" t="s">
        <v>68</v>
      </c>
      <c r="FI31" s="13" t="s">
        <v>68</v>
      </c>
      <c r="FJ31" s="13" t="s">
        <v>68</v>
      </c>
      <c r="FK31" s="13" t="s">
        <v>68</v>
      </c>
      <c r="FL31" s="13" t="s">
        <v>68</v>
      </c>
      <c r="FM31" s="13" t="str">
        <f t="shared" si="55"/>
        <v>-</v>
      </c>
      <c r="FN31" s="14" t="s">
        <v>68</v>
      </c>
      <c r="FO31" s="14" t="s">
        <v>68</v>
      </c>
      <c r="FP31" s="14" t="s">
        <v>68</v>
      </c>
      <c r="FQ31" s="14" t="s">
        <v>68</v>
      </c>
      <c r="FR31" s="14" t="s">
        <v>68</v>
      </c>
      <c r="FS31" s="14" t="s">
        <v>68</v>
      </c>
      <c r="FT31" s="44" t="str">
        <f t="shared" si="56"/>
        <v>-</v>
      </c>
      <c r="FU31" s="13" t="s">
        <v>68</v>
      </c>
      <c r="FV31" s="13" t="s">
        <v>68</v>
      </c>
      <c r="FW31" s="13" t="s">
        <v>68</v>
      </c>
      <c r="FX31" s="13" t="s">
        <v>68</v>
      </c>
      <c r="FY31" s="13" t="s">
        <v>68</v>
      </c>
      <c r="FZ31" s="13" t="s">
        <v>68</v>
      </c>
      <c r="GA31" s="44" t="str">
        <f t="shared" si="57"/>
        <v>-</v>
      </c>
      <c r="GB31" s="14" t="s">
        <v>68</v>
      </c>
      <c r="GC31" s="14" t="s">
        <v>68</v>
      </c>
      <c r="GD31" s="14" t="s">
        <v>68</v>
      </c>
      <c r="GE31" s="14" t="s">
        <v>68</v>
      </c>
      <c r="GF31" s="14" t="s">
        <v>68</v>
      </c>
      <c r="GG31" s="14" t="s">
        <v>68</v>
      </c>
      <c r="GH31" s="14" t="str">
        <f t="shared" si="58"/>
        <v>-</v>
      </c>
      <c r="GI31" s="13" t="s">
        <v>68</v>
      </c>
      <c r="GJ31" s="13" t="s">
        <v>68</v>
      </c>
      <c r="GK31" s="13" t="s">
        <v>68</v>
      </c>
      <c r="GL31" s="13" t="s">
        <v>68</v>
      </c>
      <c r="GM31" s="13" t="s">
        <v>68</v>
      </c>
      <c r="GN31" s="13" t="s">
        <v>68</v>
      </c>
      <c r="GO31" s="13" t="str">
        <f t="shared" si="59"/>
        <v>-</v>
      </c>
      <c r="GP31" s="14" t="s">
        <v>68</v>
      </c>
      <c r="GQ31" s="14" t="s">
        <v>68</v>
      </c>
      <c r="GR31" s="14" t="s">
        <v>68</v>
      </c>
      <c r="GS31" s="14" t="s">
        <v>68</v>
      </c>
      <c r="GT31" s="14" t="s">
        <v>68</v>
      </c>
      <c r="GU31" s="14" t="s">
        <v>68</v>
      </c>
      <c r="GV31" s="14" t="str">
        <f t="shared" si="60"/>
        <v>-</v>
      </c>
      <c r="GW31" s="13" t="s">
        <v>68</v>
      </c>
      <c r="GX31" s="13" t="s">
        <v>68</v>
      </c>
      <c r="GY31" s="13" t="s">
        <v>68</v>
      </c>
      <c r="GZ31" s="13" t="s">
        <v>68</v>
      </c>
      <c r="HA31" s="13" t="s">
        <v>68</v>
      </c>
      <c r="HB31" s="13" t="s">
        <v>68</v>
      </c>
      <c r="HC31" s="44" t="str">
        <f t="shared" si="61"/>
        <v>-</v>
      </c>
      <c r="HD31" s="14" t="s">
        <v>68</v>
      </c>
      <c r="HE31" s="14" t="s">
        <v>68</v>
      </c>
      <c r="HF31" s="14" t="s">
        <v>68</v>
      </c>
      <c r="HG31" s="14" t="s">
        <v>68</v>
      </c>
      <c r="HH31" s="14" t="s">
        <v>68</v>
      </c>
      <c r="HI31" s="14" t="s">
        <v>68</v>
      </c>
      <c r="HJ31" s="44" t="str">
        <f t="shared" si="62"/>
        <v>-</v>
      </c>
      <c r="HK31" s="13" t="s">
        <v>68</v>
      </c>
      <c r="HL31" s="13" t="s">
        <v>68</v>
      </c>
      <c r="HM31" s="13" t="s">
        <v>68</v>
      </c>
      <c r="HN31" s="13" t="s">
        <v>68</v>
      </c>
      <c r="HO31" s="13" t="s">
        <v>68</v>
      </c>
      <c r="HP31" s="13" t="s">
        <v>68</v>
      </c>
      <c r="HQ31" s="44" t="str">
        <f t="shared" si="63"/>
        <v>-</v>
      </c>
      <c r="HR31" s="14" t="s">
        <v>68</v>
      </c>
      <c r="HS31" s="14" t="s">
        <v>68</v>
      </c>
      <c r="HT31" s="14" t="s">
        <v>68</v>
      </c>
      <c r="HU31" s="14" t="s">
        <v>68</v>
      </c>
      <c r="HV31" s="14" t="s">
        <v>68</v>
      </c>
      <c r="HW31" s="14" t="s">
        <v>68</v>
      </c>
      <c r="HX31" s="14" t="str">
        <f t="shared" si="64"/>
        <v>-</v>
      </c>
    </row>
    <row r="32" spans="1:232" ht="27.95" customHeight="1" x14ac:dyDescent="0.2">
      <c r="A32" s="8">
        <v>6029</v>
      </c>
      <c r="B32" s="9" t="s">
        <v>66</v>
      </c>
      <c r="C32" s="50" t="s">
        <v>1906</v>
      </c>
      <c r="D32" s="11" t="s">
        <v>96</v>
      </c>
      <c r="E32" s="11" t="s">
        <v>108</v>
      </c>
      <c r="F32" s="11">
        <v>75020</v>
      </c>
      <c r="G32" s="11" t="s">
        <v>29</v>
      </c>
      <c r="H32" s="12">
        <v>25</v>
      </c>
      <c r="I32" s="13" t="s">
        <v>69</v>
      </c>
      <c r="J32" s="13" t="s">
        <v>68</v>
      </c>
      <c r="K32" s="13" t="s">
        <v>69</v>
      </c>
      <c r="L32" s="13" t="s">
        <v>68</v>
      </c>
      <c r="M32" s="13" t="s">
        <v>69</v>
      </c>
      <c r="N32" s="13" t="s">
        <v>68</v>
      </c>
      <c r="O32" s="13" t="str">
        <f t="shared" si="33"/>
        <v>3 fois par semaine</v>
      </c>
      <c r="P32" s="14" t="s">
        <v>69</v>
      </c>
      <c r="Q32" s="14" t="s">
        <v>68</v>
      </c>
      <c r="R32" s="14" t="s">
        <v>69</v>
      </c>
      <c r="S32" s="14" t="s">
        <v>68</v>
      </c>
      <c r="T32" s="14" t="s">
        <v>69</v>
      </c>
      <c r="U32" s="14" t="s">
        <v>68</v>
      </c>
      <c r="V32" s="44" t="str">
        <f t="shared" si="34"/>
        <v>3 fois par semaine</v>
      </c>
      <c r="W32" s="13" t="s">
        <v>69</v>
      </c>
      <c r="X32" s="13" t="s">
        <v>68</v>
      </c>
      <c r="Y32" s="13" t="s">
        <v>69</v>
      </c>
      <c r="Z32" s="13" t="s">
        <v>68</v>
      </c>
      <c r="AA32" s="13" t="s">
        <v>69</v>
      </c>
      <c r="AB32" s="13" t="s">
        <v>68</v>
      </c>
      <c r="AC32" s="13" t="str">
        <f t="shared" si="35"/>
        <v>3 fois par semaine</v>
      </c>
      <c r="AD32" s="14" t="s">
        <v>69</v>
      </c>
      <c r="AE32" s="14" t="s">
        <v>68</v>
      </c>
      <c r="AF32" s="14" t="s">
        <v>69</v>
      </c>
      <c r="AG32" s="14" t="s">
        <v>68</v>
      </c>
      <c r="AH32" s="14" t="s">
        <v>69</v>
      </c>
      <c r="AI32" s="14" t="s">
        <v>68</v>
      </c>
      <c r="AJ32" s="44" t="str">
        <f t="shared" si="36"/>
        <v>3 fois par semaine</v>
      </c>
      <c r="AK32" s="13" t="s">
        <v>69</v>
      </c>
      <c r="AL32" s="13" t="s">
        <v>68</v>
      </c>
      <c r="AM32" s="13" t="s">
        <v>69</v>
      </c>
      <c r="AN32" s="13" t="s">
        <v>68</v>
      </c>
      <c r="AO32" s="13" t="s">
        <v>69</v>
      </c>
      <c r="AP32" s="13" t="s">
        <v>68</v>
      </c>
      <c r="AQ32" s="13" t="str">
        <f t="shared" si="37"/>
        <v>3 fois par semaine</v>
      </c>
      <c r="AR32" s="14" t="s">
        <v>69</v>
      </c>
      <c r="AS32" s="14" t="s">
        <v>68</v>
      </c>
      <c r="AT32" s="14" t="s">
        <v>69</v>
      </c>
      <c r="AU32" s="14" t="s">
        <v>68</v>
      </c>
      <c r="AV32" s="14" t="s">
        <v>69</v>
      </c>
      <c r="AW32" s="14" t="s">
        <v>68</v>
      </c>
      <c r="AX32" s="14" t="str">
        <f t="shared" si="38"/>
        <v>3 fois par semaine</v>
      </c>
      <c r="AY32" s="13" t="s">
        <v>69</v>
      </c>
      <c r="AZ32" s="13" t="s">
        <v>68</v>
      </c>
      <c r="BA32" s="13" t="s">
        <v>69</v>
      </c>
      <c r="BB32" s="13" t="s">
        <v>68</v>
      </c>
      <c r="BC32" s="13" t="s">
        <v>69</v>
      </c>
      <c r="BD32" s="13" t="s">
        <v>68</v>
      </c>
      <c r="BE32" s="13" t="str">
        <f t="shared" si="39"/>
        <v>3 fois par semaine</v>
      </c>
      <c r="BF32" s="14" t="s">
        <v>69</v>
      </c>
      <c r="BG32" s="14" t="s">
        <v>68</v>
      </c>
      <c r="BH32" s="14" t="s">
        <v>69</v>
      </c>
      <c r="BI32" s="14" t="s">
        <v>68</v>
      </c>
      <c r="BJ32" s="14" t="s">
        <v>69</v>
      </c>
      <c r="BK32" s="14" t="s">
        <v>68</v>
      </c>
      <c r="BL32" s="14" t="str">
        <f t="shared" si="40"/>
        <v>3 fois par semaine</v>
      </c>
      <c r="BM32" s="13" t="s">
        <v>69</v>
      </c>
      <c r="BN32" s="13" t="s">
        <v>68</v>
      </c>
      <c r="BO32" s="13" t="s">
        <v>69</v>
      </c>
      <c r="BP32" s="13" t="s">
        <v>68</v>
      </c>
      <c r="BQ32" s="13" t="s">
        <v>69</v>
      </c>
      <c r="BR32" s="13" t="s">
        <v>68</v>
      </c>
      <c r="BS32" s="13" t="str">
        <f t="shared" si="41"/>
        <v>3 fois par semaine</v>
      </c>
      <c r="BT32" s="14" t="s">
        <v>68</v>
      </c>
      <c r="BU32" s="14" t="s">
        <v>68</v>
      </c>
      <c r="BV32" s="14" t="s">
        <v>68</v>
      </c>
      <c r="BW32" s="14" t="s">
        <v>68</v>
      </c>
      <c r="BX32" s="14" t="s">
        <v>68</v>
      </c>
      <c r="BY32" s="14" t="s">
        <v>68</v>
      </c>
      <c r="BZ32" s="14" t="str">
        <f t="shared" si="42"/>
        <v>-</v>
      </c>
      <c r="CA32" s="13" t="s">
        <v>69</v>
      </c>
      <c r="CB32" s="13" t="s">
        <v>68</v>
      </c>
      <c r="CC32" s="13" t="s">
        <v>68</v>
      </c>
      <c r="CD32" s="13" t="s">
        <v>68</v>
      </c>
      <c r="CE32" s="13" t="s">
        <v>68</v>
      </c>
      <c r="CF32" s="13" t="s">
        <v>68</v>
      </c>
      <c r="CG32" s="44" t="str">
        <f t="shared" si="65"/>
        <v>1 fois par mois</v>
      </c>
      <c r="CH32" s="14" t="s">
        <v>69</v>
      </c>
      <c r="CI32" s="14" t="s">
        <v>68</v>
      </c>
      <c r="CJ32" s="14" t="s">
        <v>68</v>
      </c>
      <c r="CK32" s="14" t="s">
        <v>68</v>
      </c>
      <c r="CL32" s="14" t="s">
        <v>68</v>
      </c>
      <c r="CM32" s="14" t="s">
        <v>68</v>
      </c>
      <c r="CN32" s="44" t="str">
        <f t="shared" si="44"/>
        <v>1 fois par semaine</v>
      </c>
      <c r="CO32" s="13" t="s">
        <v>69</v>
      </c>
      <c r="CP32" s="13" t="s">
        <v>68</v>
      </c>
      <c r="CQ32" s="13" t="s">
        <v>68</v>
      </c>
      <c r="CR32" s="13" t="s">
        <v>68</v>
      </c>
      <c r="CS32" s="13" t="s">
        <v>68</v>
      </c>
      <c r="CT32" s="13" t="s">
        <v>68</v>
      </c>
      <c r="CU32" s="13" t="str">
        <f t="shared" si="45"/>
        <v>1 fois par semaine</v>
      </c>
      <c r="CV32" s="14" t="s">
        <v>69</v>
      </c>
      <c r="CW32" s="14" t="s">
        <v>68</v>
      </c>
      <c r="CX32" s="14" t="s">
        <v>68</v>
      </c>
      <c r="CY32" s="14" t="s">
        <v>68</v>
      </c>
      <c r="CZ32" s="14" t="s">
        <v>68</v>
      </c>
      <c r="DA32" s="14" t="s">
        <v>68</v>
      </c>
      <c r="DB32" s="14" t="str">
        <f t="shared" si="46"/>
        <v>1 fois par semaine</v>
      </c>
      <c r="DC32" s="13" t="s">
        <v>69</v>
      </c>
      <c r="DD32" s="13" t="s">
        <v>68</v>
      </c>
      <c r="DE32" s="13" t="s">
        <v>68</v>
      </c>
      <c r="DF32" s="13" t="s">
        <v>68</v>
      </c>
      <c r="DG32" s="13" t="s">
        <v>68</v>
      </c>
      <c r="DH32" s="13" t="s">
        <v>68</v>
      </c>
      <c r="DI32" s="13" t="str">
        <f t="shared" si="47"/>
        <v>1 fois par semaine</v>
      </c>
      <c r="DJ32" s="14" t="s">
        <v>69</v>
      </c>
      <c r="DK32" s="14" t="s">
        <v>68</v>
      </c>
      <c r="DL32" s="14" t="s">
        <v>69</v>
      </c>
      <c r="DM32" s="14" t="s">
        <v>68</v>
      </c>
      <c r="DN32" s="14" t="s">
        <v>69</v>
      </c>
      <c r="DO32" s="14" t="s">
        <v>68</v>
      </c>
      <c r="DP32" s="44" t="str">
        <f t="shared" si="48"/>
        <v>3 fois par semaine</v>
      </c>
      <c r="DQ32" s="13" t="s">
        <v>69</v>
      </c>
      <c r="DR32" s="13" t="s">
        <v>68</v>
      </c>
      <c r="DS32" s="13" t="s">
        <v>69</v>
      </c>
      <c r="DT32" s="13" t="s">
        <v>68</v>
      </c>
      <c r="DU32" s="13" t="s">
        <v>69</v>
      </c>
      <c r="DV32" s="13" t="s">
        <v>68</v>
      </c>
      <c r="DW32" s="13" t="str">
        <f t="shared" si="49"/>
        <v>3 fois par semaine</v>
      </c>
      <c r="DX32" s="14" t="s">
        <v>69</v>
      </c>
      <c r="DY32" s="14" t="s">
        <v>68</v>
      </c>
      <c r="DZ32" s="14" t="s">
        <v>69</v>
      </c>
      <c r="EA32" s="14" t="s">
        <v>68</v>
      </c>
      <c r="EB32" s="14" t="s">
        <v>69</v>
      </c>
      <c r="EC32" s="14" t="s">
        <v>68</v>
      </c>
      <c r="ED32" s="14" t="str">
        <f t="shared" si="50"/>
        <v>3 fois par semaine</v>
      </c>
      <c r="EE32" s="13" t="s">
        <v>69</v>
      </c>
      <c r="EF32" s="13" t="s">
        <v>68</v>
      </c>
      <c r="EG32" s="13" t="s">
        <v>69</v>
      </c>
      <c r="EH32" s="13" t="s">
        <v>68</v>
      </c>
      <c r="EI32" s="13" t="s">
        <v>69</v>
      </c>
      <c r="EJ32" s="13" t="s">
        <v>68</v>
      </c>
      <c r="EK32" s="13" t="str">
        <f t="shared" si="51"/>
        <v>3 fois par semaine</v>
      </c>
      <c r="EL32" s="14" t="s">
        <v>69</v>
      </c>
      <c r="EM32" s="14" t="s">
        <v>68</v>
      </c>
      <c r="EN32" s="14" t="s">
        <v>68</v>
      </c>
      <c r="EO32" s="14" t="s">
        <v>68</v>
      </c>
      <c r="EP32" s="14" t="s">
        <v>68</v>
      </c>
      <c r="EQ32" s="14" t="s">
        <v>68</v>
      </c>
      <c r="ER32" s="44" t="str">
        <f t="shared" si="52"/>
        <v>1 fois par mois</v>
      </c>
      <c r="ES32" s="13" t="s">
        <v>69</v>
      </c>
      <c r="ET32" s="13" t="s">
        <v>68</v>
      </c>
      <c r="EU32" s="13" t="s">
        <v>68</v>
      </c>
      <c r="EV32" s="13" t="s">
        <v>68</v>
      </c>
      <c r="EW32" s="13" t="s">
        <v>68</v>
      </c>
      <c r="EX32" s="13" t="s">
        <v>68</v>
      </c>
      <c r="EY32" s="44" t="str">
        <f t="shared" si="66"/>
        <v>1 fois par mois</v>
      </c>
      <c r="EZ32" s="14" t="s">
        <v>69</v>
      </c>
      <c r="FA32" s="14" t="s">
        <v>68</v>
      </c>
      <c r="FB32" s="14" t="s">
        <v>68</v>
      </c>
      <c r="FC32" s="14" t="s">
        <v>68</v>
      </c>
      <c r="FD32" s="14" t="s">
        <v>68</v>
      </c>
      <c r="FE32" s="14" t="s">
        <v>68</v>
      </c>
      <c r="FF32" s="44" t="str">
        <f t="shared" si="54"/>
        <v>1 fois par semaine</v>
      </c>
      <c r="FG32" s="13" t="s">
        <v>69</v>
      </c>
      <c r="FH32" s="13" t="s">
        <v>68</v>
      </c>
      <c r="FI32" s="13" t="s">
        <v>68</v>
      </c>
      <c r="FJ32" s="13" t="s">
        <v>68</v>
      </c>
      <c r="FK32" s="13" t="s">
        <v>68</v>
      </c>
      <c r="FL32" s="13" t="s">
        <v>68</v>
      </c>
      <c r="FM32" s="13" t="str">
        <f t="shared" si="55"/>
        <v>1 fois par mois</v>
      </c>
      <c r="FN32" s="14" t="s">
        <v>69</v>
      </c>
      <c r="FO32" s="14" t="s">
        <v>69</v>
      </c>
      <c r="FP32" s="14" t="s">
        <v>69</v>
      </c>
      <c r="FQ32" s="14" t="s">
        <v>69</v>
      </c>
      <c r="FR32" s="14" t="s">
        <v>69</v>
      </c>
      <c r="FS32" s="14" t="s">
        <v>68</v>
      </c>
      <c r="FT32" s="44" t="str">
        <f t="shared" si="56"/>
        <v>5 fois par semaine</v>
      </c>
      <c r="FU32" s="13" t="s">
        <v>69</v>
      </c>
      <c r="FV32" s="13" t="s">
        <v>68</v>
      </c>
      <c r="FW32" s="13" t="s">
        <v>68</v>
      </c>
      <c r="FX32" s="13" t="s">
        <v>68</v>
      </c>
      <c r="FY32" s="13" t="s">
        <v>68</v>
      </c>
      <c r="FZ32" s="13" t="s">
        <v>68</v>
      </c>
      <c r="GA32" s="44" t="str">
        <f t="shared" si="57"/>
        <v>1 fois par semaine</v>
      </c>
      <c r="GB32" s="14" t="s">
        <v>69</v>
      </c>
      <c r="GC32" s="14" t="s">
        <v>68</v>
      </c>
      <c r="GD32" s="14" t="s">
        <v>68</v>
      </c>
      <c r="GE32" s="14" t="s">
        <v>68</v>
      </c>
      <c r="GF32" s="14" t="s">
        <v>68</v>
      </c>
      <c r="GG32" s="14" t="s">
        <v>68</v>
      </c>
      <c r="GH32" s="14" t="str">
        <f t="shared" si="58"/>
        <v>1 fois par semaine</v>
      </c>
      <c r="GI32" s="13" t="s">
        <v>68</v>
      </c>
      <c r="GJ32" s="13" t="s">
        <v>68</v>
      </c>
      <c r="GK32" s="13" t="s">
        <v>68</v>
      </c>
      <c r="GL32" s="13" t="s">
        <v>68</v>
      </c>
      <c r="GM32" s="13" t="s">
        <v>68</v>
      </c>
      <c r="GN32" s="13" t="s">
        <v>68</v>
      </c>
      <c r="GO32" s="13" t="str">
        <f t="shared" si="59"/>
        <v>-</v>
      </c>
      <c r="GP32" s="14" t="s">
        <v>68</v>
      </c>
      <c r="GQ32" s="14" t="s">
        <v>68</v>
      </c>
      <c r="GR32" s="14" t="s">
        <v>68</v>
      </c>
      <c r="GS32" s="14" t="s">
        <v>68</v>
      </c>
      <c r="GT32" s="14" t="s">
        <v>68</v>
      </c>
      <c r="GU32" s="14" t="s">
        <v>68</v>
      </c>
      <c r="GV32" s="14" t="str">
        <f t="shared" si="60"/>
        <v>-</v>
      </c>
      <c r="GW32" s="13" t="s">
        <v>68</v>
      </c>
      <c r="GX32" s="13" t="s">
        <v>68</v>
      </c>
      <c r="GY32" s="13" t="s">
        <v>68</v>
      </c>
      <c r="GZ32" s="13" t="s">
        <v>68</v>
      </c>
      <c r="HA32" s="13" t="s">
        <v>68</v>
      </c>
      <c r="HB32" s="13" t="s">
        <v>68</v>
      </c>
      <c r="HC32" s="44" t="str">
        <f t="shared" si="61"/>
        <v>-</v>
      </c>
      <c r="HD32" s="14" t="s">
        <v>68</v>
      </c>
      <c r="HE32" s="14" t="s">
        <v>68</v>
      </c>
      <c r="HF32" s="14" t="s">
        <v>68</v>
      </c>
      <c r="HG32" s="14" t="s">
        <v>68</v>
      </c>
      <c r="HH32" s="14" t="s">
        <v>68</v>
      </c>
      <c r="HI32" s="14" t="s">
        <v>68</v>
      </c>
      <c r="HJ32" s="44" t="str">
        <f t="shared" si="62"/>
        <v>-</v>
      </c>
      <c r="HK32" s="13" t="s">
        <v>68</v>
      </c>
      <c r="HL32" s="13" t="s">
        <v>68</v>
      </c>
      <c r="HM32" s="13" t="s">
        <v>68</v>
      </c>
      <c r="HN32" s="13" t="s">
        <v>68</v>
      </c>
      <c r="HO32" s="13" t="s">
        <v>68</v>
      </c>
      <c r="HP32" s="13" t="s">
        <v>68</v>
      </c>
      <c r="HQ32" s="44" t="str">
        <f t="shared" si="63"/>
        <v>-</v>
      </c>
      <c r="HR32" s="14" t="s">
        <v>68</v>
      </c>
      <c r="HS32" s="14" t="s">
        <v>68</v>
      </c>
      <c r="HT32" s="14" t="s">
        <v>68</v>
      </c>
      <c r="HU32" s="14" t="s">
        <v>68</v>
      </c>
      <c r="HV32" s="14" t="s">
        <v>68</v>
      </c>
      <c r="HW32" s="14" t="s">
        <v>68</v>
      </c>
      <c r="HX32" s="14" t="str">
        <f t="shared" si="64"/>
        <v>-</v>
      </c>
    </row>
    <row r="33" spans="1:232" ht="27.95" customHeight="1" x14ac:dyDescent="0.2">
      <c r="A33" s="8">
        <v>6030</v>
      </c>
      <c r="B33" s="9" t="s">
        <v>66</v>
      </c>
      <c r="C33" s="50" t="s">
        <v>1906</v>
      </c>
      <c r="D33" s="11" t="s">
        <v>96</v>
      </c>
      <c r="E33" s="11" t="s">
        <v>109</v>
      </c>
      <c r="F33" s="11">
        <v>75020</v>
      </c>
      <c r="G33" s="11" t="s">
        <v>29</v>
      </c>
      <c r="H33" s="12">
        <v>50</v>
      </c>
      <c r="I33" s="13" t="s">
        <v>69</v>
      </c>
      <c r="J33" s="13" t="s">
        <v>68</v>
      </c>
      <c r="K33" s="13" t="s">
        <v>69</v>
      </c>
      <c r="L33" s="13" t="s">
        <v>68</v>
      </c>
      <c r="M33" s="13" t="s">
        <v>69</v>
      </c>
      <c r="N33" s="13" t="s">
        <v>68</v>
      </c>
      <c r="O33" s="13" t="str">
        <f t="shared" ref="O33:O85" si="67">IF(COUNTIF(I33:N33,"X")&gt;0,COUNTIF(I33:N33,"X")&amp;" fois par semaine","-")</f>
        <v>3 fois par semaine</v>
      </c>
      <c r="P33" s="14" t="s">
        <v>69</v>
      </c>
      <c r="Q33" s="14" t="s">
        <v>68</v>
      </c>
      <c r="R33" s="14" t="s">
        <v>69</v>
      </c>
      <c r="S33" s="14" t="s">
        <v>68</v>
      </c>
      <c r="T33" s="14" t="s">
        <v>69</v>
      </c>
      <c r="U33" s="14" t="s">
        <v>68</v>
      </c>
      <c r="V33" s="44" t="str">
        <f t="shared" ref="V33:V85" si="68">IF(COUNTIF(P33:U33,"X")&gt;0,COUNTIF(P33:U33,"X")&amp;" fois par semaine","-")</f>
        <v>3 fois par semaine</v>
      </c>
      <c r="W33" s="13" t="s">
        <v>69</v>
      </c>
      <c r="X33" s="13" t="s">
        <v>68</v>
      </c>
      <c r="Y33" s="13" t="s">
        <v>69</v>
      </c>
      <c r="Z33" s="13" t="s">
        <v>68</v>
      </c>
      <c r="AA33" s="13" t="s">
        <v>69</v>
      </c>
      <c r="AB33" s="13" t="s">
        <v>68</v>
      </c>
      <c r="AC33" s="13" t="str">
        <f t="shared" ref="AC33:AC85" si="69">IF(COUNTIF(W33:AB33,"X")&gt;0,COUNTIF(W33:AB33,"X")&amp;" fois par semaine","-")</f>
        <v>3 fois par semaine</v>
      </c>
      <c r="AD33" s="14" t="s">
        <v>69</v>
      </c>
      <c r="AE33" s="14" t="s">
        <v>68</v>
      </c>
      <c r="AF33" s="14" t="s">
        <v>69</v>
      </c>
      <c r="AG33" s="14" t="s">
        <v>68</v>
      </c>
      <c r="AH33" s="14" t="s">
        <v>69</v>
      </c>
      <c r="AI33" s="14" t="s">
        <v>68</v>
      </c>
      <c r="AJ33" s="44" t="str">
        <f t="shared" ref="AJ33:AJ85" si="70">IF(COUNTIF(AD33:AI33,"X")&gt;0,COUNTIF(AD33:AI33,"X")&amp;" fois par semaine","-")</f>
        <v>3 fois par semaine</v>
      </c>
      <c r="AK33" s="13" t="s">
        <v>69</v>
      </c>
      <c r="AL33" s="13" t="s">
        <v>68</v>
      </c>
      <c r="AM33" s="13" t="s">
        <v>69</v>
      </c>
      <c r="AN33" s="13" t="s">
        <v>68</v>
      </c>
      <c r="AO33" s="13" t="s">
        <v>69</v>
      </c>
      <c r="AP33" s="13" t="s">
        <v>68</v>
      </c>
      <c r="AQ33" s="13" t="str">
        <f t="shared" ref="AQ33:AQ85" si="71">IF(COUNTIF(AK33:AP33,"X")&gt;0,COUNTIF(AK33:AP33,"X")&amp;" fois par semaine","-")</f>
        <v>3 fois par semaine</v>
      </c>
      <c r="AR33" s="14" t="s">
        <v>69</v>
      </c>
      <c r="AS33" s="14" t="s">
        <v>68</v>
      </c>
      <c r="AT33" s="14" t="s">
        <v>69</v>
      </c>
      <c r="AU33" s="14" t="s">
        <v>68</v>
      </c>
      <c r="AV33" s="14" t="s">
        <v>69</v>
      </c>
      <c r="AW33" s="14" t="s">
        <v>68</v>
      </c>
      <c r="AX33" s="14" t="str">
        <f t="shared" ref="AX33:AX85" si="72">IF(COUNTIF(AR33:AW33,"X")&gt;0,COUNTIF(AR33:AW33,"X")&amp;" fois par semaine","-")</f>
        <v>3 fois par semaine</v>
      </c>
      <c r="AY33" s="13" t="s">
        <v>69</v>
      </c>
      <c r="AZ33" s="13" t="s">
        <v>68</v>
      </c>
      <c r="BA33" s="13" t="s">
        <v>69</v>
      </c>
      <c r="BB33" s="13" t="s">
        <v>68</v>
      </c>
      <c r="BC33" s="13" t="s">
        <v>69</v>
      </c>
      <c r="BD33" s="13" t="s">
        <v>68</v>
      </c>
      <c r="BE33" s="13" t="str">
        <f t="shared" ref="BE33:BE85" si="73">IF(COUNTIF(AY33:BD33,"X")&gt;0,COUNTIF(AY33:BD33,"X")&amp;" fois par semaine","-")</f>
        <v>3 fois par semaine</v>
      </c>
      <c r="BF33" s="14" t="s">
        <v>69</v>
      </c>
      <c r="BG33" s="14" t="s">
        <v>68</v>
      </c>
      <c r="BH33" s="14" t="s">
        <v>69</v>
      </c>
      <c r="BI33" s="14" t="s">
        <v>68</v>
      </c>
      <c r="BJ33" s="14" t="s">
        <v>69</v>
      </c>
      <c r="BK33" s="14" t="s">
        <v>68</v>
      </c>
      <c r="BL33" s="14" t="str">
        <f t="shared" ref="BL33:BL85" si="74">IF(COUNTIF(BF33:BK33,"X")&gt;0,COUNTIF(BF33:BK33,"X")&amp;" fois par semaine","-")</f>
        <v>3 fois par semaine</v>
      </c>
      <c r="BM33" s="13" t="s">
        <v>69</v>
      </c>
      <c r="BN33" s="13" t="s">
        <v>68</v>
      </c>
      <c r="BO33" s="13" t="s">
        <v>69</v>
      </c>
      <c r="BP33" s="13" t="s">
        <v>68</v>
      </c>
      <c r="BQ33" s="13" t="s">
        <v>69</v>
      </c>
      <c r="BR33" s="13" t="s">
        <v>68</v>
      </c>
      <c r="BS33" s="13" t="str">
        <f t="shared" ref="BS33:BS85" si="75">IF(COUNTIF(BM33:BR33,"X")&gt;0,COUNTIF(BM33:BR33,"X")&amp;" fois par semaine","-")</f>
        <v>3 fois par semaine</v>
      </c>
      <c r="BT33" s="14" t="s">
        <v>68</v>
      </c>
      <c r="BU33" s="14" t="s">
        <v>68</v>
      </c>
      <c r="BV33" s="14" t="s">
        <v>68</v>
      </c>
      <c r="BW33" s="14" t="s">
        <v>68</v>
      </c>
      <c r="BX33" s="14" t="s">
        <v>68</v>
      </c>
      <c r="BY33" s="14" t="s">
        <v>68</v>
      </c>
      <c r="BZ33" s="14" t="str">
        <f t="shared" ref="BZ33:BZ85" si="76">IF(COUNTIF(BT33:BY33,"X")&gt;0,COUNTIF(BT33:BY33,"X")&amp;" fois par semaine","-")</f>
        <v>-</v>
      </c>
      <c r="CA33" s="13" t="s">
        <v>69</v>
      </c>
      <c r="CB33" s="13" t="s">
        <v>68</v>
      </c>
      <c r="CC33" s="13" t="s">
        <v>68</v>
      </c>
      <c r="CD33" s="13" t="s">
        <v>68</v>
      </c>
      <c r="CE33" s="13" t="s">
        <v>68</v>
      </c>
      <c r="CF33" s="13" t="s">
        <v>68</v>
      </c>
      <c r="CG33" s="44" t="str">
        <f t="shared" si="65"/>
        <v>1 fois par mois</v>
      </c>
      <c r="CH33" s="14" t="s">
        <v>69</v>
      </c>
      <c r="CI33" s="14" t="s">
        <v>68</v>
      </c>
      <c r="CJ33" s="14" t="s">
        <v>68</v>
      </c>
      <c r="CK33" s="14" t="s">
        <v>68</v>
      </c>
      <c r="CL33" s="14" t="s">
        <v>68</v>
      </c>
      <c r="CM33" s="14" t="s">
        <v>68</v>
      </c>
      <c r="CN33" s="44" t="str">
        <f t="shared" ref="CN33:CN85" si="77">IF(COUNTIF(CH33:CM33,"X")&gt;0,COUNTIF(CH33:CM33,"X")&amp;" fois par semaine","-")</f>
        <v>1 fois par semaine</v>
      </c>
      <c r="CO33" s="13" t="s">
        <v>69</v>
      </c>
      <c r="CP33" s="13" t="s">
        <v>68</v>
      </c>
      <c r="CQ33" s="13" t="s">
        <v>68</v>
      </c>
      <c r="CR33" s="13" t="s">
        <v>68</v>
      </c>
      <c r="CS33" s="13" t="s">
        <v>68</v>
      </c>
      <c r="CT33" s="13" t="s">
        <v>68</v>
      </c>
      <c r="CU33" s="13" t="str">
        <f t="shared" ref="CU33:CU59" si="78">IF(COUNTIF(CO33:CT33,"X")&gt;0,COUNTIF(CO33:CT33,"X")&amp;" fois par semaine","-")</f>
        <v>1 fois par semaine</v>
      </c>
      <c r="CV33" s="14" t="s">
        <v>69</v>
      </c>
      <c r="CW33" s="14" t="s">
        <v>68</v>
      </c>
      <c r="CX33" s="14" t="s">
        <v>68</v>
      </c>
      <c r="CY33" s="14" t="s">
        <v>68</v>
      </c>
      <c r="CZ33" s="14" t="s">
        <v>68</v>
      </c>
      <c r="DA33" s="14" t="s">
        <v>68</v>
      </c>
      <c r="DB33" s="14" t="str">
        <f t="shared" ref="DB33:DB85" si="79">IF(COUNTIF(CV33:DA33,"X")&gt;0,COUNTIF(CV33:DA33,"X")&amp;" fois par semaine","-")</f>
        <v>1 fois par semaine</v>
      </c>
      <c r="DC33" s="13" t="s">
        <v>69</v>
      </c>
      <c r="DD33" s="13" t="s">
        <v>68</v>
      </c>
      <c r="DE33" s="13" t="s">
        <v>68</v>
      </c>
      <c r="DF33" s="13" t="s">
        <v>68</v>
      </c>
      <c r="DG33" s="13" t="s">
        <v>68</v>
      </c>
      <c r="DH33" s="13" t="s">
        <v>68</v>
      </c>
      <c r="DI33" s="13" t="str">
        <f t="shared" ref="DI33:DI59" si="80">IF(COUNTIF(DC33:DH33,"X")&gt;0,COUNTIF(DC33:DH33,"X")&amp;" fois par semaine","-")</f>
        <v>1 fois par semaine</v>
      </c>
      <c r="DJ33" s="14" t="s">
        <v>69</v>
      </c>
      <c r="DK33" s="14" t="s">
        <v>68</v>
      </c>
      <c r="DL33" s="14" t="s">
        <v>69</v>
      </c>
      <c r="DM33" s="14" t="s">
        <v>68</v>
      </c>
      <c r="DN33" s="14" t="s">
        <v>69</v>
      </c>
      <c r="DO33" s="14" t="s">
        <v>68</v>
      </c>
      <c r="DP33" s="44" t="str">
        <f t="shared" ref="DP33:DP85" si="81">IF(COUNTIF(DJ33:DO33,"X")&gt;0,COUNTIF(DJ33:DO33,"X")&amp;" fois par semaine","-")</f>
        <v>3 fois par semaine</v>
      </c>
      <c r="DQ33" s="13" t="s">
        <v>69</v>
      </c>
      <c r="DR33" s="13" t="s">
        <v>68</v>
      </c>
      <c r="DS33" s="13" t="s">
        <v>69</v>
      </c>
      <c r="DT33" s="13" t="s">
        <v>68</v>
      </c>
      <c r="DU33" s="13" t="s">
        <v>69</v>
      </c>
      <c r="DV33" s="13" t="s">
        <v>68</v>
      </c>
      <c r="DW33" s="13" t="str">
        <f t="shared" ref="DW33:DW85" si="82">IF(COUNTIF(DQ33:DV33,"X")&gt;0,COUNTIF(DQ33:DV33,"X")&amp;" fois par semaine","-")</f>
        <v>3 fois par semaine</v>
      </c>
      <c r="DX33" s="14" t="s">
        <v>69</v>
      </c>
      <c r="DY33" s="14" t="s">
        <v>68</v>
      </c>
      <c r="DZ33" s="14" t="s">
        <v>69</v>
      </c>
      <c r="EA33" s="14" t="s">
        <v>68</v>
      </c>
      <c r="EB33" s="14" t="s">
        <v>69</v>
      </c>
      <c r="EC33" s="14" t="s">
        <v>68</v>
      </c>
      <c r="ED33" s="14" t="str">
        <f t="shared" ref="ED33:ED85" si="83">IF(COUNTIF(DX33:EC33,"X")&gt;0,COUNTIF(DX33:EC33,"X")&amp;" fois par semaine","-")</f>
        <v>3 fois par semaine</v>
      </c>
      <c r="EE33" s="13" t="s">
        <v>69</v>
      </c>
      <c r="EF33" s="13" t="s">
        <v>68</v>
      </c>
      <c r="EG33" s="13" t="s">
        <v>69</v>
      </c>
      <c r="EH33" s="13" t="s">
        <v>68</v>
      </c>
      <c r="EI33" s="13" t="s">
        <v>69</v>
      </c>
      <c r="EJ33" s="13" t="s">
        <v>68</v>
      </c>
      <c r="EK33" s="13" t="str">
        <f t="shared" ref="EK33:EK85" si="84">IF(COUNTIF(EE33:EJ33,"X")&gt;0,COUNTIF(EE33:EJ33,"X")&amp;" fois par semaine","-")</f>
        <v>3 fois par semaine</v>
      </c>
      <c r="EL33" s="14" t="s">
        <v>69</v>
      </c>
      <c r="EM33" s="14" t="s">
        <v>68</v>
      </c>
      <c r="EN33" s="14" t="s">
        <v>68</v>
      </c>
      <c r="EO33" s="14" t="s">
        <v>68</v>
      </c>
      <c r="EP33" s="14" t="s">
        <v>68</v>
      </c>
      <c r="EQ33" s="14" t="s">
        <v>68</v>
      </c>
      <c r="ER33" s="44" t="str">
        <f t="shared" si="52"/>
        <v>1 fois par mois</v>
      </c>
      <c r="ES33" s="13" t="s">
        <v>69</v>
      </c>
      <c r="ET33" s="13" t="s">
        <v>68</v>
      </c>
      <c r="EU33" s="13" t="s">
        <v>68</v>
      </c>
      <c r="EV33" s="13" t="s">
        <v>68</v>
      </c>
      <c r="EW33" s="13" t="s">
        <v>68</v>
      </c>
      <c r="EX33" s="13" t="s">
        <v>68</v>
      </c>
      <c r="EY33" s="44" t="str">
        <f t="shared" si="66"/>
        <v>1 fois par mois</v>
      </c>
      <c r="EZ33" s="14" t="s">
        <v>69</v>
      </c>
      <c r="FA33" s="14" t="s">
        <v>68</v>
      </c>
      <c r="FB33" s="14" t="s">
        <v>68</v>
      </c>
      <c r="FC33" s="14" t="s">
        <v>68</v>
      </c>
      <c r="FD33" s="14" t="s">
        <v>68</v>
      </c>
      <c r="FE33" s="14" t="s">
        <v>68</v>
      </c>
      <c r="FF33" s="44" t="str">
        <f t="shared" si="54"/>
        <v>1 fois par semaine</v>
      </c>
      <c r="FG33" s="13" t="s">
        <v>69</v>
      </c>
      <c r="FH33" s="13" t="s">
        <v>68</v>
      </c>
      <c r="FI33" s="13" t="s">
        <v>68</v>
      </c>
      <c r="FJ33" s="13" t="s">
        <v>68</v>
      </c>
      <c r="FK33" s="13" t="s">
        <v>68</v>
      </c>
      <c r="FL33" s="13" t="s">
        <v>68</v>
      </c>
      <c r="FM33" s="13" t="str">
        <f t="shared" si="55"/>
        <v>1 fois par mois</v>
      </c>
      <c r="FN33" s="14" t="s">
        <v>69</v>
      </c>
      <c r="FO33" s="14" t="s">
        <v>69</v>
      </c>
      <c r="FP33" s="14" t="s">
        <v>69</v>
      </c>
      <c r="FQ33" s="14" t="s">
        <v>69</v>
      </c>
      <c r="FR33" s="14" t="s">
        <v>69</v>
      </c>
      <c r="FS33" s="14" t="s">
        <v>69</v>
      </c>
      <c r="FT33" s="44" t="str">
        <f t="shared" si="56"/>
        <v>6 fois par semaine</v>
      </c>
      <c r="FU33" s="13" t="s">
        <v>69</v>
      </c>
      <c r="FV33" s="13" t="s">
        <v>68</v>
      </c>
      <c r="FW33" s="13" t="s">
        <v>68</v>
      </c>
      <c r="FX33" s="13" t="s">
        <v>68</v>
      </c>
      <c r="FY33" s="13" t="s">
        <v>68</v>
      </c>
      <c r="FZ33" s="13" t="s">
        <v>68</v>
      </c>
      <c r="GA33" s="44" t="str">
        <f t="shared" si="57"/>
        <v>1 fois par semaine</v>
      </c>
      <c r="GB33" s="14" t="s">
        <v>69</v>
      </c>
      <c r="GC33" s="14" t="s">
        <v>68</v>
      </c>
      <c r="GD33" s="14" t="s">
        <v>68</v>
      </c>
      <c r="GE33" s="14" t="s">
        <v>68</v>
      </c>
      <c r="GF33" s="14" t="s">
        <v>68</v>
      </c>
      <c r="GG33" s="14" t="s">
        <v>68</v>
      </c>
      <c r="GH33" s="14" t="str">
        <f t="shared" si="58"/>
        <v>1 fois par semaine</v>
      </c>
      <c r="GI33" s="13" t="s">
        <v>68</v>
      </c>
      <c r="GJ33" s="13" t="s">
        <v>68</v>
      </c>
      <c r="GK33" s="13" t="s">
        <v>68</v>
      </c>
      <c r="GL33" s="13" t="s">
        <v>68</v>
      </c>
      <c r="GM33" s="13" t="s">
        <v>68</v>
      </c>
      <c r="GN33" s="13" t="s">
        <v>68</v>
      </c>
      <c r="GO33" s="13" t="str">
        <f t="shared" si="59"/>
        <v>-</v>
      </c>
      <c r="GP33" s="14" t="s">
        <v>68</v>
      </c>
      <c r="GQ33" s="14" t="s">
        <v>68</v>
      </c>
      <c r="GR33" s="14" t="s">
        <v>68</v>
      </c>
      <c r="GS33" s="14" t="s">
        <v>68</v>
      </c>
      <c r="GT33" s="14" t="s">
        <v>68</v>
      </c>
      <c r="GU33" s="14" t="s">
        <v>68</v>
      </c>
      <c r="GV33" s="14" t="str">
        <f t="shared" ref="GV33:GV57" si="85">IF(COUNTIF(GP33:GU33,"X")&gt;0,COUNTIF(GP33:GU33,"X")&amp;" fois par semaine","-")</f>
        <v>-</v>
      </c>
      <c r="GW33" s="13" t="s">
        <v>69</v>
      </c>
      <c r="GX33" s="13" t="s">
        <v>68</v>
      </c>
      <c r="GY33" s="13" t="s">
        <v>68</v>
      </c>
      <c r="GZ33" s="13" t="s">
        <v>68</v>
      </c>
      <c r="HA33" s="13" t="s">
        <v>68</v>
      </c>
      <c r="HB33" s="13" t="s">
        <v>68</v>
      </c>
      <c r="HC33" s="44" t="str">
        <f>IF(COUNTIF(GW33:HB33,"X")&gt;0,COUNTIF(GW33:HB33,"X")&amp;" fois par mois","-")</f>
        <v>1 fois par mois</v>
      </c>
      <c r="HD33" s="14" t="s">
        <v>69</v>
      </c>
      <c r="HE33" s="14" t="s">
        <v>68</v>
      </c>
      <c r="HF33" s="14" t="s">
        <v>68</v>
      </c>
      <c r="HG33" s="14" t="s">
        <v>68</v>
      </c>
      <c r="HH33" s="14" t="s">
        <v>68</v>
      </c>
      <c r="HI33" s="14" t="s">
        <v>68</v>
      </c>
      <c r="HJ33" s="44" t="str">
        <f t="shared" ref="HJ33:HJ76" si="86">IF(COUNTIF(HD33:HI33,"X")&gt;0,COUNTIF(HD33:HI33,"X")&amp;" fois par semestre","-")</f>
        <v>1 fois par semestre</v>
      </c>
      <c r="HK33" s="13" t="s">
        <v>68</v>
      </c>
      <c r="HL33" s="13" t="s">
        <v>68</v>
      </c>
      <c r="HM33" s="13" t="s">
        <v>68</v>
      </c>
      <c r="HN33" s="13" t="s">
        <v>68</v>
      </c>
      <c r="HO33" s="13" t="s">
        <v>68</v>
      </c>
      <c r="HP33" s="13" t="s">
        <v>68</v>
      </c>
      <c r="HQ33" s="44" t="str">
        <f t="shared" ref="HQ33:HQ85" si="87">IF(COUNTIF(HK33:HP33,"X")&gt;0,COUNTIF(HK33:HP33,"X")&amp;" fois par semaine","-")</f>
        <v>-</v>
      </c>
      <c r="HR33" s="14" t="s">
        <v>68</v>
      </c>
      <c r="HS33" s="14" t="s">
        <v>68</v>
      </c>
      <c r="HT33" s="14" t="s">
        <v>68</v>
      </c>
      <c r="HU33" s="14" t="s">
        <v>68</v>
      </c>
      <c r="HV33" s="14" t="s">
        <v>68</v>
      </c>
      <c r="HW33" s="14" t="s">
        <v>68</v>
      </c>
      <c r="HX33" s="14" t="str">
        <f t="shared" si="64"/>
        <v>-</v>
      </c>
    </row>
    <row r="34" spans="1:232" ht="27.95" customHeight="1" x14ac:dyDescent="0.2">
      <c r="A34" s="8">
        <v>6031</v>
      </c>
      <c r="B34" s="9" t="s">
        <v>66</v>
      </c>
      <c r="C34" s="50" t="s">
        <v>1906</v>
      </c>
      <c r="D34" s="11" t="s">
        <v>96</v>
      </c>
      <c r="E34" s="11" t="s">
        <v>110</v>
      </c>
      <c r="F34" s="11">
        <v>75020</v>
      </c>
      <c r="G34" s="11" t="s">
        <v>29</v>
      </c>
      <c r="H34" s="12">
        <v>37</v>
      </c>
      <c r="I34" s="13" t="s">
        <v>68</v>
      </c>
      <c r="J34" s="13" t="s">
        <v>68</v>
      </c>
      <c r="K34" s="13" t="s">
        <v>68</v>
      </c>
      <c r="L34" s="13" t="s">
        <v>68</v>
      </c>
      <c r="M34" s="13" t="s">
        <v>68</v>
      </c>
      <c r="N34" s="13" t="s">
        <v>68</v>
      </c>
      <c r="O34" s="13" t="str">
        <f t="shared" si="67"/>
        <v>-</v>
      </c>
      <c r="P34" s="14" t="s">
        <v>68</v>
      </c>
      <c r="Q34" s="14" t="s">
        <v>68</v>
      </c>
      <c r="R34" s="14" t="s">
        <v>68</v>
      </c>
      <c r="S34" s="14" t="s">
        <v>68</v>
      </c>
      <c r="T34" s="14" t="s">
        <v>68</v>
      </c>
      <c r="U34" s="14" t="s">
        <v>68</v>
      </c>
      <c r="V34" s="44" t="str">
        <f t="shared" si="68"/>
        <v>-</v>
      </c>
      <c r="W34" s="13" t="s">
        <v>68</v>
      </c>
      <c r="X34" s="13" t="s">
        <v>68</v>
      </c>
      <c r="Y34" s="13" t="s">
        <v>68</v>
      </c>
      <c r="Z34" s="13" t="s">
        <v>68</v>
      </c>
      <c r="AA34" s="13" t="s">
        <v>68</v>
      </c>
      <c r="AB34" s="13" t="s">
        <v>68</v>
      </c>
      <c r="AC34" s="13" t="str">
        <f t="shared" si="69"/>
        <v>-</v>
      </c>
      <c r="AD34" s="14" t="s">
        <v>68</v>
      </c>
      <c r="AE34" s="14" t="s">
        <v>68</v>
      </c>
      <c r="AF34" s="14" t="s">
        <v>68</v>
      </c>
      <c r="AG34" s="14" t="s">
        <v>68</v>
      </c>
      <c r="AH34" s="14" t="s">
        <v>68</v>
      </c>
      <c r="AI34" s="14" t="s">
        <v>68</v>
      </c>
      <c r="AJ34" s="44" t="str">
        <f t="shared" si="70"/>
        <v>-</v>
      </c>
      <c r="AK34" s="13" t="s">
        <v>68</v>
      </c>
      <c r="AL34" s="13" t="s">
        <v>68</v>
      </c>
      <c r="AM34" s="13" t="s">
        <v>68</v>
      </c>
      <c r="AN34" s="13" t="s">
        <v>68</v>
      </c>
      <c r="AO34" s="13" t="s">
        <v>68</v>
      </c>
      <c r="AP34" s="13" t="s">
        <v>68</v>
      </c>
      <c r="AQ34" s="13" t="str">
        <f t="shared" si="71"/>
        <v>-</v>
      </c>
      <c r="AR34" s="14" t="s">
        <v>68</v>
      </c>
      <c r="AS34" s="14" t="s">
        <v>68</v>
      </c>
      <c r="AT34" s="14" t="s">
        <v>68</v>
      </c>
      <c r="AU34" s="14" t="s">
        <v>68</v>
      </c>
      <c r="AV34" s="14" t="s">
        <v>68</v>
      </c>
      <c r="AW34" s="14" t="s">
        <v>68</v>
      </c>
      <c r="AX34" s="14" t="str">
        <f t="shared" si="72"/>
        <v>-</v>
      </c>
      <c r="AY34" s="13" t="s">
        <v>68</v>
      </c>
      <c r="AZ34" s="13" t="s">
        <v>68</v>
      </c>
      <c r="BA34" s="13" t="s">
        <v>68</v>
      </c>
      <c r="BB34" s="13" t="s">
        <v>68</v>
      </c>
      <c r="BC34" s="13" t="s">
        <v>68</v>
      </c>
      <c r="BD34" s="13" t="s">
        <v>68</v>
      </c>
      <c r="BE34" s="13" t="str">
        <f t="shared" si="73"/>
        <v>-</v>
      </c>
      <c r="BF34" s="14" t="s">
        <v>68</v>
      </c>
      <c r="BG34" s="14" t="s">
        <v>68</v>
      </c>
      <c r="BH34" s="14" t="s">
        <v>68</v>
      </c>
      <c r="BI34" s="14" t="s">
        <v>68</v>
      </c>
      <c r="BJ34" s="14" t="s">
        <v>68</v>
      </c>
      <c r="BK34" s="14" t="s">
        <v>68</v>
      </c>
      <c r="BL34" s="14" t="str">
        <f t="shared" si="74"/>
        <v>-</v>
      </c>
      <c r="BM34" s="13" t="s">
        <v>68</v>
      </c>
      <c r="BN34" s="13" t="s">
        <v>68</v>
      </c>
      <c r="BO34" s="13" t="s">
        <v>68</v>
      </c>
      <c r="BP34" s="13" t="s">
        <v>68</v>
      </c>
      <c r="BQ34" s="13" t="s">
        <v>68</v>
      </c>
      <c r="BR34" s="13" t="s">
        <v>68</v>
      </c>
      <c r="BS34" s="13" t="str">
        <f t="shared" si="75"/>
        <v>-</v>
      </c>
      <c r="BT34" s="14" t="s">
        <v>68</v>
      </c>
      <c r="BU34" s="14" t="s">
        <v>68</v>
      </c>
      <c r="BV34" s="14" t="s">
        <v>68</v>
      </c>
      <c r="BW34" s="14" t="s">
        <v>68</v>
      </c>
      <c r="BX34" s="14" t="s">
        <v>68</v>
      </c>
      <c r="BY34" s="14" t="s">
        <v>68</v>
      </c>
      <c r="BZ34" s="14" t="str">
        <f t="shared" si="76"/>
        <v>-</v>
      </c>
      <c r="CA34" s="13" t="s">
        <v>68</v>
      </c>
      <c r="CB34" s="13" t="s">
        <v>68</v>
      </c>
      <c r="CC34" s="13" t="s">
        <v>68</v>
      </c>
      <c r="CD34" s="13" t="s">
        <v>68</v>
      </c>
      <c r="CE34" s="13" t="s">
        <v>68</v>
      </c>
      <c r="CF34" s="13" t="s">
        <v>68</v>
      </c>
      <c r="CG34" s="44" t="str">
        <f t="shared" si="65"/>
        <v>-</v>
      </c>
      <c r="CH34" s="14" t="s">
        <v>68</v>
      </c>
      <c r="CI34" s="14" t="s">
        <v>68</v>
      </c>
      <c r="CJ34" s="14" t="s">
        <v>68</v>
      </c>
      <c r="CK34" s="14" t="s">
        <v>68</v>
      </c>
      <c r="CL34" s="14" t="s">
        <v>68</v>
      </c>
      <c r="CM34" s="14" t="s">
        <v>68</v>
      </c>
      <c r="CN34" s="44" t="str">
        <f t="shared" si="77"/>
        <v>-</v>
      </c>
      <c r="CO34" s="13" t="s">
        <v>68</v>
      </c>
      <c r="CP34" s="13" t="s">
        <v>68</v>
      </c>
      <c r="CQ34" s="13" t="s">
        <v>68</v>
      </c>
      <c r="CR34" s="13" t="s">
        <v>68</v>
      </c>
      <c r="CS34" s="13" t="s">
        <v>68</v>
      </c>
      <c r="CT34" s="13" t="s">
        <v>68</v>
      </c>
      <c r="CU34" s="13" t="str">
        <f t="shared" si="78"/>
        <v>-</v>
      </c>
      <c r="CV34" s="14" t="s">
        <v>68</v>
      </c>
      <c r="CW34" s="14" t="s">
        <v>68</v>
      </c>
      <c r="CX34" s="14" t="s">
        <v>68</v>
      </c>
      <c r="CY34" s="14" t="s">
        <v>68</v>
      </c>
      <c r="CZ34" s="14" t="s">
        <v>68</v>
      </c>
      <c r="DA34" s="14" t="s">
        <v>68</v>
      </c>
      <c r="DB34" s="14" t="str">
        <f t="shared" si="79"/>
        <v>-</v>
      </c>
      <c r="DC34" s="13" t="s">
        <v>68</v>
      </c>
      <c r="DD34" s="13" t="s">
        <v>68</v>
      </c>
      <c r="DE34" s="13" t="s">
        <v>68</v>
      </c>
      <c r="DF34" s="13" t="s">
        <v>68</v>
      </c>
      <c r="DG34" s="13" t="s">
        <v>68</v>
      </c>
      <c r="DH34" s="13" t="s">
        <v>68</v>
      </c>
      <c r="DI34" s="13" t="str">
        <f t="shared" si="80"/>
        <v>-</v>
      </c>
      <c r="DJ34" s="14" t="s">
        <v>68</v>
      </c>
      <c r="DK34" s="14" t="s">
        <v>68</v>
      </c>
      <c r="DL34" s="14" t="s">
        <v>68</v>
      </c>
      <c r="DM34" s="14" t="s">
        <v>68</v>
      </c>
      <c r="DN34" s="14" t="s">
        <v>68</v>
      </c>
      <c r="DO34" s="14" t="s">
        <v>68</v>
      </c>
      <c r="DP34" s="44" t="str">
        <f t="shared" si="81"/>
        <v>-</v>
      </c>
      <c r="DQ34" s="13" t="s">
        <v>68</v>
      </c>
      <c r="DR34" s="13" t="s">
        <v>68</v>
      </c>
      <c r="DS34" s="13" t="s">
        <v>68</v>
      </c>
      <c r="DT34" s="13" t="s">
        <v>68</v>
      </c>
      <c r="DU34" s="13" t="s">
        <v>68</v>
      </c>
      <c r="DV34" s="13" t="s">
        <v>68</v>
      </c>
      <c r="DW34" s="13" t="str">
        <f t="shared" si="82"/>
        <v>-</v>
      </c>
      <c r="DX34" s="14" t="s">
        <v>68</v>
      </c>
      <c r="DY34" s="14" t="s">
        <v>68</v>
      </c>
      <c r="DZ34" s="14" t="s">
        <v>68</v>
      </c>
      <c r="EA34" s="14" t="s">
        <v>68</v>
      </c>
      <c r="EB34" s="14" t="s">
        <v>68</v>
      </c>
      <c r="EC34" s="14" t="s">
        <v>68</v>
      </c>
      <c r="ED34" s="14" t="str">
        <f t="shared" si="83"/>
        <v>-</v>
      </c>
      <c r="EE34" s="13" t="s">
        <v>68</v>
      </c>
      <c r="EF34" s="13" t="s">
        <v>68</v>
      </c>
      <c r="EG34" s="13" t="s">
        <v>68</v>
      </c>
      <c r="EH34" s="13" t="s">
        <v>68</v>
      </c>
      <c r="EI34" s="13" t="s">
        <v>68</v>
      </c>
      <c r="EJ34" s="13" t="s">
        <v>68</v>
      </c>
      <c r="EK34" s="13" t="str">
        <f t="shared" si="84"/>
        <v>-</v>
      </c>
      <c r="EL34" s="14" t="s">
        <v>68</v>
      </c>
      <c r="EM34" s="14" t="s">
        <v>68</v>
      </c>
      <c r="EN34" s="14" t="s">
        <v>68</v>
      </c>
      <c r="EO34" s="14" t="s">
        <v>68</v>
      </c>
      <c r="EP34" s="14" t="s">
        <v>68</v>
      </c>
      <c r="EQ34" s="14" t="s">
        <v>68</v>
      </c>
      <c r="ER34" s="44" t="str">
        <f t="shared" si="52"/>
        <v>-</v>
      </c>
      <c r="ES34" s="13" t="s">
        <v>68</v>
      </c>
      <c r="ET34" s="13" t="s">
        <v>68</v>
      </c>
      <c r="EU34" s="13" t="s">
        <v>68</v>
      </c>
      <c r="EV34" s="13" t="s">
        <v>68</v>
      </c>
      <c r="EW34" s="13" t="s">
        <v>68</v>
      </c>
      <c r="EX34" s="13" t="s">
        <v>68</v>
      </c>
      <c r="EY34" s="44" t="str">
        <f t="shared" si="66"/>
        <v>-</v>
      </c>
      <c r="EZ34" s="14" t="s">
        <v>68</v>
      </c>
      <c r="FA34" s="14" t="s">
        <v>68</v>
      </c>
      <c r="FB34" s="14" t="s">
        <v>68</v>
      </c>
      <c r="FC34" s="14" t="s">
        <v>68</v>
      </c>
      <c r="FD34" s="14" t="s">
        <v>68</v>
      </c>
      <c r="FE34" s="14" t="s">
        <v>68</v>
      </c>
      <c r="FF34" s="44" t="str">
        <f t="shared" si="54"/>
        <v>-</v>
      </c>
      <c r="FG34" s="13" t="s">
        <v>68</v>
      </c>
      <c r="FH34" s="13" t="s">
        <v>68</v>
      </c>
      <c r="FI34" s="13" t="s">
        <v>68</v>
      </c>
      <c r="FJ34" s="13" t="s">
        <v>68</v>
      </c>
      <c r="FK34" s="13" t="s">
        <v>68</v>
      </c>
      <c r="FL34" s="13" t="s">
        <v>68</v>
      </c>
      <c r="FM34" s="13" t="str">
        <f t="shared" si="55"/>
        <v>-</v>
      </c>
      <c r="FN34" s="14" t="s">
        <v>68</v>
      </c>
      <c r="FO34" s="14" t="s">
        <v>68</v>
      </c>
      <c r="FP34" s="14" t="s">
        <v>68</v>
      </c>
      <c r="FQ34" s="14" t="s">
        <v>68</v>
      </c>
      <c r="FR34" s="14" t="s">
        <v>68</v>
      </c>
      <c r="FS34" s="14" t="s">
        <v>69</v>
      </c>
      <c r="FT34" s="44" t="str">
        <f t="shared" si="56"/>
        <v>1 fois par semaine</v>
      </c>
      <c r="FU34" s="13" t="s">
        <v>68</v>
      </c>
      <c r="FV34" s="13" t="s">
        <v>68</v>
      </c>
      <c r="FW34" s="13" t="s">
        <v>68</v>
      </c>
      <c r="FX34" s="13" t="s">
        <v>68</v>
      </c>
      <c r="FY34" s="13" t="s">
        <v>68</v>
      </c>
      <c r="FZ34" s="13" t="s">
        <v>68</v>
      </c>
      <c r="GA34" s="44" t="str">
        <f t="shared" si="57"/>
        <v>-</v>
      </c>
      <c r="GB34" s="14" t="s">
        <v>68</v>
      </c>
      <c r="GC34" s="14" t="s">
        <v>68</v>
      </c>
      <c r="GD34" s="14" t="s">
        <v>68</v>
      </c>
      <c r="GE34" s="14" t="s">
        <v>68</v>
      </c>
      <c r="GF34" s="14" t="s">
        <v>68</v>
      </c>
      <c r="GG34" s="14" t="s">
        <v>68</v>
      </c>
      <c r="GH34" s="14" t="str">
        <f t="shared" si="58"/>
        <v>-</v>
      </c>
      <c r="GI34" s="13" t="s">
        <v>68</v>
      </c>
      <c r="GJ34" s="13" t="s">
        <v>68</v>
      </c>
      <c r="GK34" s="13" t="s">
        <v>68</v>
      </c>
      <c r="GL34" s="13" t="s">
        <v>68</v>
      </c>
      <c r="GM34" s="13" t="s">
        <v>68</v>
      </c>
      <c r="GN34" s="13" t="s">
        <v>68</v>
      </c>
      <c r="GO34" s="13" t="str">
        <f t="shared" si="59"/>
        <v>-</v>
      </c>
      <c r="GP34" s="14" t="s">
        <v>68</v>
      </c>
      <c r="GQ34" s="14" t="s">
        <v>68</v>
      </c>
      <c r="GR34" s="14" t="s">
        <v>68</v>
      </c>
      <c r="GS34" s="14" t="s">
        <v>68</v>
      </c>
      <c r="GT34" s="14" t="s">
        <v>68</v>
      </c>
      <c r="GU34" s="14" t="s">
        <v>68</v>
      </c>
      <c r="GV34" s="14" t="str">
        <f t="shared" si="85"/>
        <v>-</v>
      </c>
      <c r="GW34" s="13" t="s">
        <v>69</v>
      </c>
      <c r="GX34" s="13" t="s">
        <v>68</v>
      </c>
      <c r="GY34" s="13" t="s">
        <v>68</v>
      </c>
      <c r="GZ34" s="13" t="s">
        <v>68</v>
      </c>
      <c r="HA34" s="13" t="s">
        <v>68</v>
      </c>
      <c r="HB34" s="13" t="s">
        <v>68</v>
      </c>
      <c r="HC34" s="44" t="str">
        <f>IF(COUNTIF(GW34:HB34,"X")&gt;0,COUNTIF(GW34:HB34,"X")&amp;" fois par mois","-")</f>
        <v>1 fois par mois</v>
      </c>
      <c r="HD34" s="14" t="s">
        <v>69</v>
      </c>
      <c r="HE34" s="14" t="s">
        <v>68</v>
      </c>
      <c r="HF34" s="14" t="s">
        <v>68</v>
      </c>
      <c r="HG34" s="14" t="s">
        <v>68</v>
      </c>
      <c r="HH34" s="14" t="s">
        <v>68</v>
      </c>
      <c r="HI34" s="14" t="s">
        <v>68</v>
      </c>
      <c r="HJ34" s="44" t="str">
        <f t="shared" si="86"/>
        <v>1 fois par semestre</v>
      </c>
      <c r="HK34" s="13" t="s">
        <v>68</v>
      </c>
      <c r="HL34" s="13" t="s">
        <v>68</v>
      </c>
      <c r="HM34" s="13" t="s">
        <v>68</v>
      </c>
      <c r="HN34" s="13" t="s">
        <v>68</v>
      </c>
      <c r="HO34" s="13" t="s">
        <v>68</v>
      </c>
      <c r="HP34" s="13" t="s">
        <v>68</v>
      </c>
      <c r="HQ34" s="44" t="str">
        <f t="shared" si="87"/>
        <v>-</v>
      </c>
      <c r="HR34" s="14" t="s">
        <v>68</v>
      </c>
      <c r="HS34" s="14" t="s">
        <v>68</v>
      </c>
      <c r="HT34" s="14" t="s">
        <v>68</v>
      </c>
      <c r="HU34" s="14" t="s">
        <v>68</v>
      </c>
      <c r="HV34" s="14" t="s">
        <v>68</v>
      </c>
      <c r="HW34" s="14" t="s">
        <v>68</v>
      </c>
      <c r="HX34" s="14" t="str">
        <f t="shared" si="64"/>
        <v>-</v>
      </c>
    </row>
    <row r="35" spans="1:232" ht="27.95" customHeight="1" x14ac:dyDescent="0.2">
      <c r="A35" s="8">
        <v>6034</v>
      </c>
      <c r="B35" s="9" t="s">
        <v>66</v>
      </c>
      <c r="C35" s="50" t="s">
        <v>1906</v>
      </c>
      <c r="D35" s="11" t="s">
        <v>96</v>
      </c>
      <c r="E35" s="11" t="s">
        <v>111</v>
      </c>
      <c r="F35" s="11">
        <v>75020</v>
      </c>
      <c r="G35" s="11" t="s">
        <v>29</v>
      </c>
      <c r="H35" s="12">
        <v>12</v>
      </c>
      <c r="I35" s="13" t="s">
        <v>69</v>
      </c>
      <c r="J35" s="13" t="s">
        <v>68</v>
      </c>
      <c r="K35" s="13" t="s">
        <v>69</v>
      </c>
      <c r="L35" s="13" t="s">
        <v>68</v>
      </c>
      <c r="M35" s="13" t="s">
        <v>69</v>
      </c>
      <c r="N35" s="13" t="s">
        <v>68</v>
      </c>
      <c r="O35" s="13" t="str">
        <f t="shared" si="67"/>
        <v>3 fois par semaine</v>
      </c>
      <c r="P35" s="14" t="s">
        <v>69</v>
      </c>
      <c r="Q35" s="14" t="s">
        <v>68</v>
      </c>
      <c r="R35" s="14" t="s">
        <v>69</v>
      </c>
      <c r="S35" s="14" t="s">
        <v>68</v>
      </c>
      <c r="T35" s="14" t="s">
        <v>69</v>
      </c>
      <c r="U35" s="14" t="s">
        <v>68</v>
      </c>
      <c r="V35" s="44" t="str">
        <f t="shared" si="68"/>
        <v>3 fois par semaine</v>
      </c>
      <c r="W35" s="13" t="s">
        <v>69</v>
      </c>
      <c r="X35" s="13" t="s">
        <v>68</v>
      </c>
      <c r="Y35" s="13" t="s">
        <v>69</v>
      </c>
      <c r="Z35" s="13" t="s">
        <v>68</v>
      </c>
      <c r="AA35" s="13" t="s">
        <v>69</v>
      </c>
      <c r="AB35" s="13" t="s">
        <v>68</v>
      </c>
      <c r="AC35" s="13" t="str">
        <f t="shared" si="69"/>
        <v>3 fois par semaine</v>
      </c>
      <c r="AD35" s="14" t="s">
        <v>69</v>
      </c>
      <c r="AE35" s="14" t="s">
        <v>68</v>
      </c>
      <c r="AF35" s="14" t="s">
        <v>69</v>
      </c>
      <c r="AG35" s="14" t="s">
        <v>68</v>
      </c>
      <c r="AH35" s="14" t="s">
        <v>69</v>
      </c>
      <c r="AI35" s="14" t="s">
        <v>68</v>
      </c>
      <c r="AJ35" s="44" t="str">
        <f t="shared" si="70"/>
        <v>3 fois par semaine</v>
      </c>
      <c r="AK35" s="13" t="s">
        <v>69</v>
      </c>
      <c r="AL35" s="13" t="s">
        <v>68</v>
      </c>
      <c r="AM35" s="13" t="s">
        <v>69</v>
      </c>
      <c r="AN35" s="13" t="s">
        <v>68</v>
      </c>
      <c r="AO35" s="13" t="s">
        <v>69</v>
      </c>
      <c r="AP35" s="13" t="s">
        <v>68</v>
      </c>
      <c r="AQ35" s="13" t="str">
        <f t="shared" si="71"/>
        <v>3 fois par semaine</v>
      </c>
      <c r="AR35" s="14" t="s">
        <v>69</v>
      </c>
      <c r="AS35" s="14" t="s">
        <v>68</v>
      </c>
      <c r="AT35" s="14" t="s">
        <v>69</v>
      </c>
      <c r="AU35" s="14" t="s">
        <v>68</v>
      </c>
      <c r="AV35" s="14" t="s">
        <v>69</v>
      </c>
      <c r="AW35" s="14" t="s">
        <v>68</v>
      </c>
      <c r="AX35" s="14" t="str">
        <f t="shared" si="72"/>
        <v>3 fois par semaine</v>
      </c>
      <c r="AY35" s="13" t="s">
        <v>69</v>
      </c>
      <c r="AZ35" s="13" t="s">
        <v>68</v>
      </c>
      <c r="BA35" s="13" t="s">
        <v>69</v>
      </c>
      <c r="BB35" s="13" t="s">
        <v>68</v>
      </c>
      <c r="BC35" s="13" t="s">
        <v>69</v>
      </c>
      <c r="BD35" s="13" t="s">
        <v>68</v>
      </c>
      <c r="BE35" s="13" t="str">
        <f t="shared" si="73"/>
        <v>3 fois par semaine</v>
      </c>
      <c r="BF35" s="14" t="s">
        <v>69</v>
      </c>
      <c r="BG35" s="14" t="s">
        <v>68</v>
      </c>
      <c r="BH35" s="14" t="s">
        <v>69</v>
      </c>
      <c r="BI35" s="14" t="s">
        <v>68</v>
      </c>
      <c r="BJ35" s="14" t="s">
        <v>69</v>
      </c>
      <c r="BK35" s="14" t="s">
        <v>68</v>
      </c>
      <c r="BL35" s="14" t="str">
        <f t="shared" si="74"/>
        <v>3 fois par semaine</v>
      </c>
      <c r="BM35" s="13" t="s">
        <v>69</v>
      </c>
      <c r="BN35" s="13" t="s">
        <v>68</v>
      </c>
      <c r="BO35" s="13" t="s">
        <v>69</v>
      </c>
      <c r="BP35" s="13" t="s">
        <v>68</v>
      </c>
      <c r="BQ35" s="13" t="s">
        <v>69</v>
      </c>
      <c r="BR35" s="13" t="s">
        <v>68</v>
      </c>
      <c r="BS35" s="13" t="str">
        <f t="shared" si="75"/>
        <v>3 fois par semaine</v>
      </c>
      <c r="BT35" s="14" t="s">
        <v>68</v>
      </c>
      <c r="BU35" s="14" t="s">
        <v>68</v>
      </c>
      <c r="BV35" s="14" t="s">
        <v>68</v>
      </c>
      <c r="BW35" s="14" t="s">
        <v>68</v>
      </c>
      <c r="BX35" s="14" t="s">
        <v>68</v>
      </c>
      <c r="BY35" s="14" t="s">
        <v>68</v>
      </c>
      <c r="BZ35" s="14" t="str">
        <f t="shared" si="76"/>
        <v>-</v>
      </c>
      <c r="CA35" s="13" t="s">
        <v>69</v>
      </c>
      <c r="CB35" s="13" t="s">
        <v>68</v>
      </c>
      <c r="CC35" s="13" t="s">
        <v>68</v>
      </c>
      <c r="CD35" s="13" t="s">
        <v>68</v>
      </c>
      <c r="CE35" s="13" t="s">
        <v>68</v>
      </c>
      <c r="CF35" s="13" t="s">
        <v>68</v>
      </c>
      <c r="CG35" s="44" t="str">
        <f t="shared" si="65"/>
        <v>1 fois par mois</v>
      </c>
      <c r="CH35" s="14" t="s">
        <v>69</v>
      </c>
      <c r="CI35" s="14" t="s">
        <v>68</v>
      </c>
      <c r="CJ35" s="14" t="s">
        <v>68</v>
      </c>
      <c r="CK35" s="14" t="s">
        <v>68</v>
      </c>
      <c r="CL35" s="14" t="s">
        <v>68</v>
      </c>
      <c r="CM35" s="14" t="s">
        <v>68</v>
      </c>
      <c r="CN35" s="44" t="str">
        <f t="shared" si="77"/>
        <v>1 fois par semaine</v>
      </c>
      <c r="CO35" s="13" t="s">
        <v>69</v>
      </c>
      <c r="CP35" s="13" t="s">
        <v>68</v>
      </c>
      <c r="CQ35" s="13" t="s">
        <v>68</v>
      </c>
      <c r="CR35" s="13" t="s">
        <v>68</v>
      </c>
      <c r="CS35" s="13" t="s">
        <v>68</v>
      </c>
      <c r="CT35" s="13" t="s">
        <v>68</v>
      </c>
      <c r="CU35" s="13" t="str">
        <f t="shared" si="78"/>
        <v>1 fois par semaine</v>
      </c>
      <c r="CV35" s="14" t="s">
        <v>69</v>
      </c>
      <c r="CW35" s="14" t="s">
        <v>68</v>
      </c>
      <c r="CX35" s="14" t="s">
        <v>68</v>
      </c>
      <c r="CY35" s="14" t="s">
        <v>68</v>
      </c>
      <c r="CZ35" s="14" t="s">
        <v>68</v>
      </c>
      <c r="DA35" s="14" t="s">
        <v>68</v>
      </c>
      <c r="DB35" s="14" t="str">
        <f t="shared" si="79"/>
        <v>1 fois par semaine</v>
      </c>
      <c r="DC35" s="13" t="s">
        <v>69</v>
      </c>
      <c r="DD35" s="13" t="s">
        <v>68</v>
      </c>
      <c r="DE35" s="13" t="s">
        <v>68</v>
      </c>
      <c r="DF35" s="13" t="s">
        <v>68</v>
      </c>
      <c r="DG35" s="13" t="s">
        <v>68</v>
      </c>
      <c r="DH35" s="13" t="s">
        <v>68</v>
      </c>
      <c r="DI35" s="13" t="str">
        <f t="shared" si="80"/>
        <v>1 fois par semaine</v>
      </c>
      <c r="DJ35" s="14" t="s">
        <v>68</v>
      </c>
      <c r="DK35" s="14" t="s">
        <v>68</v>
      </c>
      <c r="DL35" s="14" t="s">
        <v>68</v>
      </c>
      <c r="DM35" s="14" t="s">
        <v>68</v>
      </c>
      <c r="DN35" s="14" t="s">
        <v>68</v>
      </c>
      <c r="DO35" s="14" t="s">
        <v>68</v>
      </c>
      <c r="DP35" s="44" t="str">
        <f t="shared" si="81"/>
        <v>-</v>
      </c>
      <c r="DQ35" s="13" t="s">
        <v>68</v>
      </c>
      <c r="DR35" s="13" t="s">
        <v>68</v>
      </c>
      <c r="DS35" s="13" t="s">
        <v>68</v>
      </c>
      <c r="DT35" s="13" t="s">
        <v>68</v>
      </c>
      <c r="DU35" s="13" t="s">
        <v>68</v>
      </c>
      <c r="DV35" s="13" t="s">
        <v>68</v>
      </c>
      <c r="DW35" s="13" t="str">
        <f t="shared" si="82"/>
        <v>-</v>
      </c>
      <c r="DX35" s="14" t="s">
        <v>68</v>
      </c>
      <c r="DY35" s="14" t="s">
        <v>68</v>
      </c>
      <c r="DZ35" s="14" t="s">
        <v>68</v>
      </c>
      <c r="EA35" s="14" t="s">
        <v>68</v>
      </c>
      <c r="EB35" s="14" t="s">
        <v>68</v>
      </c>
      <c r="EC35" s="14" t="s">
        <v>68</v>
      </c>
      <c r="ED35" s="14" t="str">
        <f t="shared" si="83"/>
        <v>-</v>
      </c>
      <c r="EE35" s="13" t="s">
        <v>68</v>
      </c>
      <c r="EF35" s="13" t="s">
        <v>68</v>
      </c>
      <c r="EG35" s="13" t="s">
        <v>68</v>
      </c>
      <c r="EH35" s="13" t="s">
        <v>68</v>
      </c>
      <c r="EI35" s="13" t="s">
        <v>68</v>
      </c>
      <c r="EJ35" s="13" t="s">
        <v>68</v>
      </c>
      <c r="EK35" s="13" t="str">
        <f t="shared" si="84"/>
        <v>-</v>
      </c>
      <c r="EL35" s="14" t="s">
        <v>69</v>
      </c>
      <c r="EM35" s="14" t="s">
        <v>68</v>
      </c>
      <c r="EN35" s="14" t="s">
        <v>68</v>
      </c>
      <c r="EO35" s="14" t="s">
        <v>68</v>
      </c>
      <c r="EP35" s="14" t="s">
        <v>68</v>
      </c>
      <c r="EQ35" s="14" t="s">
        <v>68</v>
      </c>
      <c r="ER35" s="44" t="str">
        <f t="shared" si="52"/>
        <v>1 fois par mois</v>
      </c>
      <c r="ES35" s="13" t="s">
        <v>68</v>
      </c>
      <c r="ET35" s="13" t="s">
        <v>68</v>
      </c>
      <c r="EU35" s="13" t="s">
        <v>68</v>
      </c>
      <c r="EV35" s="13" t="s">
        <v>68</v>
      </c>
      <c r="EW35" s="13" t="s">
        <v>68</v>
      </c>
      <c r="EX35" s="13" t="s">
        <v>68</v>
      </c>
      <c r="EY35" s="44" t="str">
        <f t="shared" si="66"/>
        <v>-</v>
      </c>
      <c r="EZ35" s="14" t="s">
        <v>69</v>
      </c>
      <c r="FA35" s="14" t="s">
        <v>68</v>
      </c>
      <c r="FB35" s="14" t="s">
        <v>68</v>
      </c>
      <c r="FC35" s="14" t="s">
        <v>68</v>
      </c>
      <c r="FD35" s="14" t="s">
        <v>68</v>
      </c>
      <c r="FE35" s="14" t="s">
        <v>68</v>
      </c>
      <c r="FF35" s="44" t="str">
        <f t="shared" si="54"/>
        <v>1 fois par semaine</v>
      </c>
      <c r="FG35" s="13" t="s">
        <v>69</v>
      </c>
      <c r="FH35" s="13" t="s">
        <v>68</v>
      </c>
      <c r="FI35" s="13" t="s">
        <v>68</v>
      </c>
      <c r="FJ35" s="13" t="s">
        <v>68</v>
      </c>
      <c r="FK35" s="13" t="s">
        <v>68</v>
      </c>
      <c r="FL35" s="13" t="s">
        <v>68</v>
      </c>
      <c r="FM35" s="13" t="str">
        <f t="shared" si="55"/>
        <v>1 fois par mois</v>
      </c>
      <c r="FN35" s="14" t="s">
        <v>69</v>
      </c>
      <c r="FO35" s="14" t="s">
        <v>68</v>
      </c>
      <c r="FP35" s="14" t="s">
        <v>69</v>
      </c>
      <c r="FQ35" s="14" t="s">
        <v>68</v>
      </c>
      <c r="FR35" s="14" t="s">
        <v>69</v>
      </c>
      <c r="FS35" s="14" t="s">
        <v>68</v>
      </c>
      <c r="FT35" s="44" t="str">
        <f t="shared" si="56"/>
        <v>3 fois par semaine</v>
      </c>
      <c r="FU35" s="13" t="s">
        <v>69</v>
      </c>
      <c r="FV35" s="13" t="s">
        <v>68</v>
      </c>
      <c r="FW35" s="13" t="s">
        <v>68</v>
      </c>
      <c r="FX35" s="13" t="s">
        <v>68</v>
      </c>
      <c r="FY35" s="13" t="s">
        <v>68</v>
      </c>
      <c r="FZ35" s="13" t="s">
        <v>68</v>
      </c>
      <c r="GA35" s="44" t="str">
        <f t="shared" si="57"/>
        <v>1 fois par semaine</v>
      </c>
      <c r="GB35" s="14" t="s">
        <v>69</v>
      </c>
      <c r="GC35" s="14" t="s">
        <v>68</v>
      </c>
      <c r="GD35" s="14" t="s">
        <v>68</v>
      </c>
      <c r="GE35" s="14" t="s">
        <v>68</v>
      </c>
      <c r="GF35" s="14" t="s">
        <v>68</v>
      </c>
      <c r="GG35" s="14" t="s">
        <v>68</v>
      </c>
      <c r="GH35" s="14" t="str">
        <f t="shared" si="58"/>
        <v>1 fois par semaine</v>
      </c>
      <c r="GI35" s="13" t="s">
        <v>68</v>
      </c>
      <c r="GJ35" s="13" t="s">
        <v>68</v>
      </c>
      <c r="GK35" s="13" t="s">
        <v>68</v>
      </c>
      <c r="GL35" s="13" t="s">
        <v>68</v>
      </c>
      <c r="GM35" s="13" t="s">
        <v>68</v>
      </c>
      <c r="GN35" s="13" t="s">
        <v>68</v>
      </c>
      <c r="GO35" s="13" t="str">
        <f t="shared" si="59"/>
        <v>-</v>
      </c>
      <c r="GP35" s="14" t="s">
        <v>68</v>
      </c>
      <c r="GQ35" s="14" t="s">
        <v>68</v>
      </c>
      <c r="GR35" s="14" t="s">
        <v>68</v>
      </c>
      <c r="GS35" s="14" t="s">
        <v>68</v>
      </c>
      <c r="GT35" s="14" t="s">
        <v>68</v>
      </c>
      <c r="GU35" s="14" t="s">
        <v>68</v>
      </c>
      <c r="GV35" s="14" t="str">
        <f t="shared" si="85"/>
        <v>-</v>
      </c>
      <c r="GW35" s="13" t="s">
        <v>68</v>
      </c>
      <c r="GX35" s="13" t="s">
        <v>68</v>
      </c>
      <c r="GY35" s="13" t="s">
        <v>68</v>
      </c>
      <c r="GZ35" s="13" t="s">
        <v>68</v>
      </c>
      <c r="HA35" s="13" t="s">
        <v>68</v>
      </c>
      <c r="HB35" s="13" t="s">
        <v>68</v>
      </c>
      <c r="HC35" s="44" t="str">
        <f t="shared" ref="HC35:HC36" si="88">IF(COUNTIF(GW35:HB35,"X")&gt;0,COUNTIF(GW35:HB35,"X")&amp;" fois par semaine","-")</f>
        <v>-</v>
      </c>
      <c r="HD35" s="14" t="s">
        <v>68</v>
      </c>
      <c r="HE35" s="14" t="s">
        <v>68</v>
      </c>
      <c r="HF35" s="14" t="s">
        <v>68</v>
      </c>
      <c r="HG35" s="14" t="s">
        <v>68</v>
      </c>
      <c r="HH35" s="14" t="s">
        <v>68</v>
      </c>
      <c r="HI35" s="14" t="s">
        <v>68</v>
      </c>
      <c r="HJ35" s="44" t="str">
        <f t="shared" si="86"/>
        <v>-</v>
      </c>
      <c r="HK35" s="13" t="s">
        <v>68</v>
      </c>
      <c r="HL35" s="13" t="s">
        <v>68</v>
      </c>
      <c r="HM35" s="13" t="s">
        <v>68</v>
      </c>
      <c r="HN35" s="13" t="s">
        <v>68</v>
      </c>
      <c r="HO35" s="13" t="s">
        <v>68</v>
      </c>
      <c r="HP35" s="13" t="s">
        <v>68</v>
      </c>
      <c r="HQ35" s="44" t="str">
        <f t="shared" si="87"/>
        <v>-</v>
      </c>
      <c r="HR35" s="14" t="s">
        <v>69</v>
      </c>
      <c r="HS35" s="14" t="s">
        <v>68</v>
      </c>
      <c r="HT35" s="14" t="s">
        <v>68</v>
      </c>
      <c r="HU35" s="14" t="s">
        <v>68</v>
      </c>
      <c r="HV35" s="14" t="s">
        <v>68</v>
      </c>
      <c r="HW35" s="14" t="s">
        <v>68</v>
      </c>
      <c r="HX35" s="14" t="str">
        <f t="shared" si="64"/>
        <v>1 fois par semaine</v>
      </c>
    </row>
    <row r="36" spans="1:232" ht="27.95" customHeight="1" x14ac:dyDescent="0.2">
      <c r="A36" s="8">
        <v>6036</v>
      </c>
      <c r="B36" s="9" t="s">
        <v>66</v>
      </c>
      <c r="C36" s="50" t="s">
        <v>1906</v>
      </c>
      <c r="D36" s="11" t="s">
        <v>96</v>
      </c>
      <c r="E36" s="11" t="s">
        <v>112</v>
      </c>
      <c r="F36" s="11">
        <v>75020</v>
      </c>
      <c r="G36" s="11" t="s">
        <v>29</v>
      </c>
      <c r="H36" s="12">
        <v>78</v>
      </c>
      <c r="I36" s="13" t="s">
        <v>68</v>
      </c>
      <c r="J36" s="13" t="s">
        <v>68</v>
      </c>
      <c r="K36" s="13" t="s">
        <v>68</v>
      </c>
      <c r="L36" s="13" t="s">
        <v>68</v>
      </c>
      <c r="M36" s="13" t="s">
        <v>68</v>
      </c>
      <c r="N36" s="13" t="s">
        <v>68</v>
      </c>
      <c r="O36" s="13" t="str">
        <f t="shared" si="67"/>
        <v>-</v>
      </c>
      <c r="P36" s="14" t="s">
        <v>68</v>
      </c>
      <c r="Q36" s="14" t="s">
        <v>68</v>
      </c>
      <c r="R36" s="14" t="s">
        <v>68</v>
      </c>
      <c r="S36" s="14" t="s">
        <v>68</v>
      </c>
      <c r="T36" s="14" t="s">
        <v>68</v>
      </c>
      <c r="U36" s="14" t="s">
        <v>68</v>
      </c>
      <c r="V36" s="44" t="str">
        <f t="shared" si="68"/>
        <v>-</v>
      </c>
      <c r="W36" s="13" t="s">
        <v>68</v>
      </c>
      <c r="X36" s="13" t="s">
        <v>68</v>
      </c>
      <c r="Y36" s="13" t="s">
        <v>68</v>
      </c>
      <c r="Z36" s="13" t="s">
        <v>68</v>
      </c>
      <c r="AA36" s="13" t="s">
        <v>68</v>
      </c>
      <c r="AB36" s="13" t="s">
        <v>68</v>
      </c>
      <c r="AC36" s="13" t="str">
        <f t="shared" si="69"/>
        <v>-</v>
      </c>
      <c r="AD36" s="14" t="s">
        <v>68</v>
      </c>
      <c r="AE36" s="14" t="s">
        <v>68</v>
      </c>
      <c r="AF36" s="14" t="s">
        <v>68</v>
      </c>
      <c r="AG36" s="14" t="s">
        <v>68</v>
      </c>
      <c r="AH36" s="14" t="s">
        <v>68</v>
      </c>
      <c r="AI36" s="14" t="s">
        <v>68</v>
      </c>
      <c r="AJ36" s="44" t="str">
        <f t="shared" si="70"/>
        <v>-</v>
      </c>
      <c r="AK36" s="13" t="s">
        <v>68</v>
      </c>
      <c r="AL36" s="13" t="s">
        <v>68</v>
      </c>
      <c r="AM36" s="13" t="s">
        <v>68</v>
      </c>
      <c r="AN36" s="13" t="s">
        <v>68</v>
      </c>
      <c r="AO36" s="13" t="s">
        <v>68</v>
      </c>
      <c r="AP36" s="13" t="s">
        <v>68</v>
      </c>
      <c r="AQ36" s="13" t="str">
        <f t="shared" si="71"/>
        <v>-</v>
      </c>
      <c r="AR36" s="14" t="s">
        <v>68</v>
      </c>
      <c r="AS36" s="14" t="s">
        <v>68</v>
      </c>
      <c r="AT36" s="14" t="s">
        <v>68</v>
      </c>
      <c r="AU36" s="14" t="s">
        <v>68</v>
      </c>
      <c r="AV36" s="14" t="s">
        <v>68</v>
      </c>
      <c r="AW36" s="14" t="s">
        <v>68</v>
      </c>
      <c r="AX36" s="14" t="str">
        <f t="shared" si="72"/>
        <v>-</v>
      </c>
      <c r="AY36" s="13" t="s">
        <v>68</v>
      </c>
      <c r="AZ36" s="13" t="s">
        <v>68</v>
      </c>
      <c r="BA36" s="13" t="s">
        <v>68</v>
      </c>
      <c r="BB36" s="13" t="s">
        <v>68</v>
      </c>
      <c r="BC36" s="13" t="s">
        <v>68</v>
      </c>
      <c r="BD36" s="13" t="s">
        <v>68</v>
      </c>
      <c r="BE36" s="13" t="str">
        <f t="shared" si="73"/>
        <v>-</v>
      </c>
      <c r="BF36" s="14" t="s">
        <v>68</v>
      </c>
      <c r="BG36" s="14" t="s">
        <v>68</v>
      </c>
      <c r="BH36" s="14" t="s">
        <v>68</v>
      </c>
      <c r="BI36" s="14" t="s">
        <v>68</v>
      </c>
      <c r="BJ36" s="14" t="s">
        <v>68</v>
      </c>
      <c r="BK36" s="14" t="s">
        <v>68</v>
      </c>
      <c r="BL36" s="14" t="str">
        <f t="shared" si="74"/>
        <v>-</v>
      </c>
      <c r="BM36" s="13" t="s">
        <v>68</v>
      </c>
      <c r="BN36" s="13" t="s">
        <v>68</v>
      </c>
      <c r="BO36" s="13" t="s">
        <v>68</v>
      </c>
      <c r="BP36" s="13" t="s">
        <v>68</v>
      </c>
      <c r="BQ36" s="13" t="s">
        <v>68</v>
      </c>
      <c r="BR36" s="13" t="s">
        <v>68</v>
      </c>
      <c r="BS36" s="13" t="str">
        <f t="shared" si="75"/>
        <v>-</v>
      </c>
      <c r="BT36" s="14" t="s">
        <v>68</v>
      </c>
      <c r="BU36" s="14" t="s">
        <v>68</v>
      </c>
      <c r="BV36" s="14" t="s">
        <v>68</v>
      </c>
      <c r="BW36" s="14" t="s">
        <v>68</v>
      </c>
      <c r="BX36" s="14" t="s">
        <v>68</v>
      </c>
      <c r="BY36" s="14" t="s">
        <v>68</v>
      </c>
      <c r="BZ36" s="14" t="str">
        <f t="shared" si="76"/>
        <v>-</v>
      </c>
      <c r="CA36" s="13" t="s">
        <v>68</v>
      </c>
      <c r="CB36" s="13" t="s">
        <v>68</v>
      </c>
      <c r="CC36" s="13" t="s">
        <v>68</v>
      </c>
      <c r="CD36" s="13" t="s">
        <v>68</v>
      </c>
      <c r="CE36" s="13" t="s">
        <v>68</v>
      </c>
      <c r="CF36" s="13" t="s">
        <v>68</v>
      </c>
      <c r="CG36" s="44" t="str">
        <f t="shared" si="65"/>
        <v>-</v>
      </c>
      <c r="CH36" s="14" t="s">
        <v>69</v>
      </c>
      <c r="CI36" s="14" t="s">
        <v>68</v>
      </c>
      <c r="CJ36" s="14" t="s">
        <v>68</v>
      </c>
      <c r="CK36" s="14" t="s">
        <v>68</v>
      </c>
      <c r="CL36" s="14" t="s">
        <v>68</v>
      </c>
      <c r="CM36" s="14" t="s">
        <v>68</v>
      </c>
      <c r="CN36" s="44" t="str">
        <f t="shared" si="77"/>
        <v>1 fois par semaine</v>
      </c>
      <c r="CO36" s="13" t="s">
        <v>69</v>
      </c>
      <c r="CP36" s="13" t="s">
        <v>68</v>
      </c>
      <c r="CQ36" s="13" t="s">
        <v>68</v>
      </c>
      <c r="CR36" s="13" t="s">
        <v>68</v>
      </c>
      <c r="CS36" s="13" t="s">
        <v>68</v>
      </c>
      <c r="CT36" s="13" t="s">
        <v>68</v>
      </c>
      <c r="CU36" s="13" t="str">
        <f t="shared" si="78"/>
        <v>1 fois par semaine</v>
      </c>
      <c r="CV36" s="14" t="s">
        <v>69</v>
      </c>
      <c r="CW36" s="14" t="s">
        <v>68</v>
      </c>
      <c r="CX36" s="14" t="s">
        <v>68</v>
      </c>
      <c r="CY36" s="14" t="s">
        <v>68</v>
      </c>
      <c r="CZ36" s="14" t="s">
        <v>68</v>
      </c>
      <c r="DA36" s="14" t="s">
        <v>68</v>
      </c>
      <c r="DB36" s="14" t="str">
        <f t="shared" si="79"/>
        <v>1 fois par semaine</v>
      </c>
      <c r="DC36" s="13" t="s">
        <v>69</v>
      </c>
      <c r="DD36" s="13" t="s">
        <v>68</v>
      </c>
      <c r="DE36" s="13" t="s">
        <v>68</v>
      </c>
      <c r="DF36" s="13" t="s">
        <v>68</v>
      </c>
      <c r="DG36" s="13" t="s">
        <v>68</v>
      </c>
      <c r="DH36" s="13" t="s">
        <v>68</v>
      </c>
      <c r="DI36" s="13" t="str">
        <f t="shared" si="80"/>
        <v>1 fois par semaine</v>
      </c>
      <c r="DJ36" s="14" t="s">
        <v>68</v>
      </c>
      <c r="DK36" s="14" t="s">
        <v>68</v>
      </c>
      <c r="DL36" s="14" t="s">
        <v>68</v>
      </c>
      <c r="DM36" s="14" t="s">
        <v>68</v>
      </c>
      <c r="DN36" s="14" t="s">
        <v>68</v>
      </c>
      <c r="DO36" s="14" t="s">
        <v>68</v>
      </c>
      <c r="DP36" s="44" t="str">
        <f t="shared" si="81"/>
        <v>-</v>
      </c>
      <c r="DQ36" s="13" t="s">
        <v>68</v>
      </c>
      <c r="DR36" s="13" t="s">
        <v>68</v>
      </c>
      <c r="DS36" s="13" t="s">
        <v>68</v>
      </c>
      <c r="DT36" s="13" t="s">
        <v>68</v>
      </c>
      <c r="DU36" s="13" t="s">
        <v>68</v>
      </c>
      <c r="DV36" s="13" t="s">
        <v>68</v>
      </c>
      <c r="DW36" s="13" t="str">
        <f t="shared" si="82"/>
        <v>-</v>
      </c>
      <c r="DX36" s="14" t="s">
        <v>68</v>
      </c>
      <c r="DY36" s="14" t="s">
        <v>68</v>
      </c>
      <c r="DZ36" s="14" t="s">
        <v>68</v>
      </c>
      <c r="EA36" s="14" t="s">
        <v>68</v>
      </c>
      <c r="EB36" s="14" t="s">
        <v>68</v>
      </c>
      <c r="EC36" s="14" t="s">
        <v>68</v>
      </c>
      <c r="ED36" s="14" t="str">
        <f t="shared" si="83"/>
        <v>-</v>
      </c>
      <c r="EE36" s="13" t="s">
        <v>68</v>
      </c>
      <c r="EF36" s="13" t="s">
        <v>68</v>
      </c>
      <c r="EG36" s="13" t="s">
        <v>68</v>
      </c>
      <c r="EH36" s="13" t="s">
        <v>68</v>
      </c>
      <c r="EI36" s="13" t="s">
        <v>68</v>
      </c>
      <c r="EJ36" s="13" t="s">
        <v>68</v>
      </c>
      <c r="EK36" s="13" t="str">
        <f t="shared" si="84"/>
        <v>-</v>
      </c>
      <c r="EL36" s="14" t="s">
        <v>69</v>
      </c>
      <c r="EM36" s="14" t="s">
        <v>68</v>
      </c>
      <c r="EN36" s="14" t="s">
        <v>68</v>
      </c>
      <c r="EO36" s="14" t="s">
        <v>68</v>
      </c>
      <c r="EP36" s="14" t="s">
        <v>68</v>
      </c>
      <c r="EQ36" s="14" t="s">
        <v>68</v>
      </c>
      <c r="ER36" s="44" t="str">
        <f t="shared" si="52"/>
        <v>1 fois par mois</v>
      </c>
      <c r="ES36" s="13" t="s">
        <v>68</v>
      </c>
      <c r="ET36" s="13" t="s">
        <v>68</v>
      </c>
      <c r="EU36" s="13" t="s">
        <v>68</v>
      </c>
      <c r="EV36" s="13" t="s">
        <v>68</v>
      </c>
      <c r="EW36" s="13" t="s">
        <v>68</v>
      </c>
      <c r="EX36" s="13" t="s">
        <v>68</v>
      </c>
      <c r="EY36" s="44" t="str">
        <f t="shared" si="66"/>
        <v>-</v>
      </c>
      <c r="EZ36" s="14" t="s">
        <v>68</v>
      </c>
      <c r="FA36" s="14" t="s">
        <v>68</v>
      </c>
      <c r="FB36" s="14" t="s">
        <v>68</v>
      </c>
      <c r="FC36" s="14" t="s">
        <v>68</v>
      </c>
      <c r="FD36" s="14" t="s">
        <v>68</v>
      </c>
      <c r="FE36" s="14" t="s">
        <v>68</v>
      </c>
      <c r="FF36" s="44" t="str">
        <f t="shared" si="54"/>
        <v>-</v>
      </c>
      <c r="FG36" s="13" t="s">
        <v>68</v>
      </c>
      <c r="FH36" s="13" t="s">
        <v>68</v>
      </c>
      <c r="FI36" s="13" t="s">
        <v>68</v>
      </c>
      <c r="FJ36" s="13" t="s">
        <v>68</v>
      </c>
      <c r="FK36" s="13" t="s">
        <v>68</v>
      </c>
      <c r="FL36" s="13" t="s">
        <v>68</v>
      </c>
      <c r="FM36" s="13" t="str">
        <f t="shared" si="55"/>
        <v>-</v>
      </c>
      <c r="FN36" s="14" t="s">
        <v>68</v>
      </c>
      <c r="FO36" s="14" t="s">
        <v>68</v>
      </c>
      <c r="FP36" s="14" t="s">
        <v>68</v>
      </c>
      <c r="FQ36" s="14" t="s">
        <v>68</v>
      </c>
      <c r="FR36" s="14" t="s">
        <v>68</v>
      </c>
      <c r="FS36" s="14" t="s">
        <v>69</v>
      </c>
      <c r="FT36" s="44" t="str">
        <f t="shared" si="56"/>
        <v>1 fois par semaine</v>
      </c>
      <c r="FU36" s="13" t="s">
        <v>68</v>
      </c>
      <c r="FV36" s="13" t="s">
        <v>68</v>
      </c>
      <c r="FW36" s="13" t="s">
        <v>68</v>
      </c>
      <c r="FX36" s="13" t="s">
        <v>68</v>
      </c>
      <c r="FY36" s="13" t="s">
        <v>68</v>
      </c>
      <c r="FZ36" s="13" t="s">
        <v>68</v>
      </c>
      <c r="GA36" s="44" t="str">
        <f t="shared" si="57"/>
        <v>-</v>
      </c>
      <c r="GB36" s="14" t="s">
        <v>68</v>
      </c>
      <c r="GC36" s="14" t="s">
        <v>68</v>
      </c>
      <c r="GD36" s="14" t="s">
        <v>68</v>
      </c>
      <c r="GE36" s="14" t="s">
        <v>68</v>
      </c>
      <c r="GF36" s="14" t="s">
        <v>68</v>
      </c>
      <c r="GG36" s="14" t="s">
        <v>68</v>
      </c>
      <c r="GH36" s="14" t="str">
        <f t="shared" si="58"/>
        <v>-</v>
      </c>
      <c r="GI36" s="13" t="s">
        <v>68</v>
      </c>
      <c r="GJ36" s="13" t="s">
        <v>68</v>
      </c>
      <c r="GK36" s="13" t="s">
        <v>68</v>
      </c>
      <c r="GL36" s="13" t="s">
        <v>68</v>
      </c>
      <c r="GM36" s="13" t="s">
        <v>68</v>
      </c>
      <c r="GN36" s="13" t="s">
        <v>68</v>
      </c>
      <c r="GO36" s="13" t="str">
        <f t="shared" si="59"/>
        <v>-</v>
      </c>
      <c r="GP36" s="14" t="s">
        <v>68</v>
      </c>
      <c r="GQ36" s="14" t="s">
        <v>68</v>
      </c>
      <c r="GR36" s="14" t="s">
        <v>68</v>
      </c>
      <c r="GS36" s="14" t="s">
        <v>68</v>
      </c>
      <c r="GT36" s="14" t="s">
        <v>68</v>
      </c>
      <c r="GU36" s="14" t="s">
        <v>68</v>
      </c>
      <c r="GV36" s="14" t="str">
        <f t="shared" si="85"/>
        <v>-</v>
      </c>
      <c r="GW36" s="13" t="s">
        <v>68</v>
      </c>
      <c r="GX36" s="13" t="s">
        <v>68</v>
      </c>
      <c r="GY36" s="13" t="s">
        <v>68</v>
      </c>
      <c r="GZ36" s="13" t="s">
        <v>68</v>
      </c>
      <c r="HA36" s="13" t="s">
        <v>68</v>
      </c>
      <c r="HB36" s="13" t="s">
        <v>68</v>
      </c>
      <c r="HC36" s="44" t="str">
        <f t="shared" si="88"/>
        <v>-</v>
      </c>
      <c r="HD36" s="14" t="s">
        <v>68</v>
      </c>
      <c r="HE36" s="14" t="s">
        <v>68</v>
      </c>
      <c r="HF36" s="14" t="s">
        <v>68</v>
      </c>
      <c r="HG36" s="14" t="s">
        <v>68</v>
      </c>
      <c r="HH36" s="14" t="s">
        <v>68</v>
      </c>
      <c r="HI36" s="14" t="s">
        <v>68</v>
      </c>
      <c r="HJ36" s="44" t="str">
        <f t="shared" si="86"/>
        <v>-</v>
      </c>
      <c r="HK36" s="13" t="s">
        <v>68</v>
      </c>
      <c r="HL36" s="13" t="s">
        <v>68</v>
      </c>
      <c r="HM36" s="13" t="s">
        <v>68</v>
      </c>
      <c r="HN36" s="13" t="s">
        <v>68</v>
      </c>
      <c r="HO36" s="13" t="s">
        <v>68</v>
      </c>
      <c r="HP36" s="13" t="s">
        <v>68</v>
      </c>
      <c r="HQ36" s="44" t="str">
        <f t="shared" si="87"/>
        <v>-</v>
      </c>
      <c r="HR36" s="14" t="s">
        <v>68</v>
      </c>
      <c r="HS36" s="14" t="s">
        <v>68</v>
      </c>
      <c r="HT36" s="14" t="s">
        <v>68</v>
      </c>
      <c r="HU36" s="14" t="s">
        <v>68</v>
      </c>
      <c r="HV36" s="14" t="s">
        <v>68</v>
      </c>
      <c r="HW36" s="14" t="s">
        <v>68</v>
      </c>
      <c r="HX36" s="14" t="str">
        <f t="shared" si="64"/>
        <v>-</v>
      </c>
    </row>
    <row r="37" spans="1:232" ht="27.95" customHeight="1" x14ac:dyDescent="0.2">
      <c r="A37" s="8">
        <v>6037</v>
      </c>
      <c r="B37" s="9" t="s">
        <v>66</v>
      </c>
      <c r="C37" s="50" t="s">
        <v>1906</v>
      </c>
      <c r="D37" s="11" t="s">
        <v>96</v>
      </c>
      <c r="E37" s="11" t="s">
        <v>113</v>
      </c>
      <c r="F37" s="11">
        <v>75020</v>
      </c>
      <c r="G37" s="11" t="s">
        <v>29</v>
      </c>
      <c r="H37" s="12">
        <v>72</v>
      </c>
      <c r="I37" s="13" t="s">
        <v>69</v>
      </c>
      <c r="J37" s="13" t="s">
        <v>69</v>
      </c>
      <c r="K37" s="13" t="s">
        <v>69</v>
      </c>
      <c r="L37" s="13" t="s">
        <v>69</v>
      </c>
      <c r="M37" s="13" t="s">
        <v>69</v>
      </c>
      <c r="N37" s="13" t="s">
        <v>68</v>
      </c>
      <c r="O37" s="13" t="str">
        <f t="shared" si="67"/>
        <v>5 fois par semaine</v>
      </c>
      <c r="P37" s="14" t="s">
        <v>69</v>
      </c>
      <c r="Q37" s="14" t="s">
        <v>69</v>
      </c>
      <c r="R37" s="14" t="s">
        <v>69</v>
      </c>
      <c r="S37" s="14" t="s">
        <v>69</v>
      </c>
      <c r="T37" s="14" t="s">
        <v>69</v>
      </c>
      <c r="U37" s="14" t="s">
        <v>68</v>
      </c>
      <c r="V37" s="44" t="str">
        <f t="shared" si="68"/>
        <v>5 fois par semaine</v>
      </c>
      <c r="W37" s="13" t="s">
        <v>69</v>
      </c>
      <c r="X37" s="13" t="s">
        <v>69</v>
      </c>
      <c r="Y37" s="13" t="s">
        <v>69</v>
      </c>
      <c r="Z37" s="13" t="s">
        <v>69</v>
      </c>
      <c r="AA37" s="13" t="s">
        <v>69</v>
      </c>
      <c r="AB37" s="13" t="s">
        <v>68</v>
      </c>
      <c r="AC37" s="13" t="str">
        <f t="shared" si="69"/>
        <v>5 fois par semaine</v>
      </c>
      <c r="AD37" s="14" t="s">
        <v>69</v>
      </c>
      <c r="AE37" s="14" t="s">
        <v>69</v>
      </c>
      <c r="AF37" s="14" t="s">
        <v>69</v>
      </c>
      <c r="AG37" s="14" t="s">
        <v>69</v>
      </c>
      <c r="AH37" s="14" t="s">
        <v>69</v>
      </c>
      <c r="AI37" s="14" t="s">
        <v>68</v>
      </c>
      <c r="AJ37" s="44" t="str">
        <f t="shared" si="70"/>
        <v>5 fois par semaine</v>
      </c>
      <c r="AK37" s="13" t="s">
        <v>69</v>
      </c>
      <c r="AL37" s="13" t="s">
        <v>69</v>
      </c>
      <c r="AM37" s="13" t="s">
        <v>69</v>
      </c>
      <c r="AN37" s="13" t="s">
        <v>69</v>
      </c>
      <c r="AO37" s="13" t="s">
        <v>69</v>
      </c>
      <c r="AP37" s="13" t="s">
        <v>68</v>
      </c>
      <c r="AQ37" s="13" t="str">
        <f t="shared" si="71"/>
        <v>5 fois par semaine</v>
      </c>
      <c r="AR37" s="14" t="s">
        <v>69</v>
      </c>
      <c r="AS37" s="14" t="s">
        <v>69</v>
      </c>
      <c r="AT37" s="14" t="s">
        <v>69</v>
      </c>
      <c r="AU37" s="14" t="s">
        <v>69</v>
      </c>
      <c r="AV37" s="14" t="s">
        <v>69</v>
      </c>
      <c r="AW37" s="14" t="s">
        <v>68</v>
      </c>
      <c r="AX37" s="14" t="str">
        <f t="shared" si="72"/>
        <v>5 fois par semaine</v>
      </c>
      <c r="AY37" s="13" t="s">
        <v>69</v>
      </c>
      <c r="AZ37" s="13" t="s">
        <v>69</v>
      </c>
      <c r="BA37" s="13" t="s">
        <v>69</v>
      </c>
      <c r="BB37" s="13" t="s">
        <v>69</v>
      </c>
      <c r="BC37" s="13" t="s">
        <v>69</v>
      </c>
      <c r="BD37" s="13" t="s">
        <v>68</v>
      </c>
      <c r="BE37" s="13" t="str">
        <f t="shared" si="73"/>
        <v>5 fois par semaine</v>
      </c>
      <c r="BF37" s="14" t="s">
        <v>69</v>
      </c>
      <c r="BG37" s="14" t="s">
        <v>69</v>
      </c>
      <c r="BH37" s="14" t="s">
        <v>69</v>
      </c>
      <c r="BI37" s="14" t="s">
        <v>69</v>
      </c>
      <c r="BJ37" s="14" t="s">
        <v>69</v>
      </c>
      <c r="BK37" s="14" t="s">
        <v>68</v>
      </c>
      <c r="BL37" s="14" t="str">
        <f t="shared" si="74"/>
        <v>5 fois par semaine</v>
      </c>
      <c r="BM37" s="13" t="s">
        <v>69</v>
      </c>
      <c r="BN37" s="13" t="s">
        <v>69</v>
      </c>
      <c r="BO37" s="13" t="s">
        <v>69</v>
      </c>
      <c r="BP37" s="13" t="s">
        <v>69</v>
      </c>
      <c r="BQ37" s="13" t="s">
        <v>69</v>
      </c>
      <c r="BR37" s="13" t="s">
        <v>68</v>
      </c>
      <c r="BS37" s="13" t="str">
        <f t="shared" si="75"/>
        <v>5 fois par semaine</v>
      </c>
      <c r="BT37" s="14" t="s">
        <v>69</v>
      </c>
      <c r="BU37" s="14" t="s">
        <v>68</v>
      </c>
      <c r="BV37" s="14" t="s">
        <v>68</v>
      </c>
      <c r="BW37" s="14" t="s">
        <v>68</v>
      </c>
      <c r="BX37" s="14" t="s">
        <v>68</v>
      </c>
      <c r="BY37" s="14" t="s">
        <v>68</v>
      </c>
      <c r="BZ37" s="14" t="str">
        <f t="shared" si="76"/>
        <v>1 fois par semaine</v>
      </c>
      <c r="CA37" s="13" t="s">
        <v>69</v>
      </c>
      <c r="CB37" s="13" t="s">
        <v>68</v>
      </c>
      <c r="CC37" s="13" t="s">
        <v>68</v>
      </c>
      <c r="CD37" s="13" t="s">
        <v>68</v>
      </c>
      <c r="CE37" s="13" t="s">
        <v>68</v>
      </c>
      <c r="CF37" s="13" t="s">
        <v>68</v>
      </c>
      <c r="CG37" s="44" t="str">
        <f t="shared" si="65"/>
        <v>1 fois par mois</v>
      </c>
      <c r="CH37" s="14" t="s">
        <v>69</v>
      </c>
      <c r="CI37" s="14" t="s">
        <v>68</v>
      </c>
      <c r="CJ37" s="14" t="s">
        <v>68</v>
      </c>
      <c r="CK37" s="14" t="s">
        <v>68</v>
      </c>
      <c r="CL37" s="14" t="s">
        <v>68</v>
      </c>
      <c r="CM37" s="14" t="s">
        <v>68</v>
      </c>
      <c r="CN37" s="44" t="str">
        <f t="shared" si="77"/>
        <v>1 fois par semaine</v>
      </c>
      <c r="CO37" s="13" t="s">
        <v>69</v>
      </c>
      <c r="CP37" s="13" t="s">
        <v>68</v>
      </c>
      <c r="CQ37" s="13" t="s">
        <v>68</v>
      </c>
      <c r="CR37" s="13" t="s">
        <v>68</v>
      </c>
      <c r="CS37" s="13" t="s">
        <v>68</v>
      </c>
      <c r="CT37" s="13" t="s">
        <v>68</v>
      </c>
      <c r="CU37" s="13" t="str">
        <f t="shared" si="78"/>
        <v>1 fois par semaine</v>
      </c>
      <c r="CV37" s="14" t="s">
        <v>69</v>
      </c>
      <c r="CW37" s="14" t="s">
        <v>68</v>
      </c>
      <c r="CX37" s="14" t="s">
        <v>68</v>
      </c>
      <c r="CY37" s="14" t="s">
        <v>68</v>
      </c>
      <c r="CZ37" s="14" t="s">
        <v>68</v>
      </c>
      <c r="DA37" s="14" t="s">
        <v>68</v>
      </c>
      <c r="DB37" s="14" t="str">
        <f t="shared" si="79"/>
        <v>1 fois par semaine</v>
      </c>
      <c r="DC37" s="13" t="s">
        <v>69</v>
      </c>
      <c r="DD37" s="13" t="s">
        <v>68</v>
      </c>
      <c r="DE37" s="13" t="s">
        <v>68</v>
      </c>
      <c r="DF37" s="13" t="s">
        <v>68</v>
      </c>
      <c r="DG37" s="13" t="s">
        <v>68</v>
      </c>
      <c r="DH37" s="13" t="s">
        <v>68</v>
      </c>
      <c r="DI37" s="13" t="str">
        <f t="shared" si="80"/>
        <v>1 fois par semaine</v>
      </c>
      <c r="DJ37" s="14" t="s">
        <v>69</v>
      </c>
      <c r="DK37" s="14" t="s">
        <v>69</v>
      </c>
      <c r="DL37" s="14" t="s">
        <v>69</v>
      </c>
      <c r="DM37" s="14" t="s">
        <v>69</v>
      </c>
      <c r="DN37" s="14" t="s">
        <v>69</v>
      </c>
      <c r="DO37" s="14" t="s">
        <v>68</v>
      </c>
      <c r="DP37" s="44" t="str">
        <f t="shared" si="81"/>
        <v>5 fois par semaine</v>
      </c>
      <c r="DQ37" s="13" t="s">
        <v>69</v>
      </c>
      <c r="DR37" s="13" t="s">
        <v>69</v>
      </c>
      <c r="DS37" s="13" t="s">
        <v>69</v>
      </c>
      <c r="DT37" s="13" t="s">
        <v>69</v>
      </c>
      <c r="DU37" s="13" t="s">
        <v>69</v>
      </c>
      <c r="DV37" s="13" t="s">
        <v>68</v>
      </c>
      <c r="DW37" s="13" t="str">
        <f t="shared" si="82"/>
        <v>5 fois par semaine</v>
      </c>
      <c r="DX37" s="14" t="s">
        <v>69</v>
      </c>
      <c r="DY37" s="14" t="s">
        <v>69</v>
      </c>
      <c r="DZ37" s="14" t="s">
        <v>69</v>
      </c>
      <c r="EA37" s="14" t="s">
        <v>69</v>
      </c>
      <c r="EB37" s="14" t="s">
        <v>69</v>
      </c>
      <c r="EC37" s="14" t="s">
        <v>68</v>
      </c>
      <c r="ED37" s="14" t="str">
        <f t="shared" si="83"/>
        <v>5 fois par semaine</v>
      </c>
      <c r="EE37" s="13" t="s">
        <v>69</v>
      </c>
      <c r="EF37" s="13" t="s">
        <v>69</v>
      </c>
      <c r="EG37" s="13" t="s">
        <v>69</v>
      </c>
      <c r="EH37" s="13" t="s">
        <v>69</v>
      </c>
      <c r="EI37" s="13" t="s">
        <v>69</v>
      </c>
      <c r="EJ37" s="13" t="s">
        <v>68</v>
      </c>
      <c r="EK37" s="13" t="str">
        <f t="shared" si="84"/>
        <v>5 fois par semaine</v>
      </c>
      <c r="EL37" s="14" t="s">
        <v>69</v>
      </c>
      <c r="EM37" s="14" t="s">
        <v>68</v>
      </c>
      <c r="EN37" s="14" t="s">
        <v>68</v>
      </c>
      <c r="EO37" s="14" t="s">
        <v>68</v>
      </c>
      <c r="EP37" s="14" t="s">
        <v>68</v>
      </c>
      <c r="EQ37" s="14" t="s">
        <v>68</v>
      </c>
      <c r="ER37" s="44" t="str">
        <f t="shared" si="52"/>
        <v>1 fois par mois</v>
      </c>
      <c r="ES37" s="13" t="s">
        <v>69</v>
      </c>
      <c r="ET37" s="13" t="s">
        <v>68</v>
      </c>
      <c r="EU37" s="13" t="s">
        <v>68</v>
      </c>
      <c r="EV37" s="13" t="s">
        <v>68</v>
      </c>
      <c r="EW37" s="13" t="s">
        <v>68</v>
      </c>
      <c r="EX37" s="13" t="s">
        <v>68</v>
      </c>
      <c r="EY37" s="44" t="str">
        <f t="shared" si="66"/>
        <v>1 fois par mois</v>
      </c>
      <c r="EZ37" s="14" t="s">
        <v>69</v>
      </c>
      <c r="FA37" s="14" t="s">
        <v>68</v>
      </c>
      <c r="FB37" s="14" t="s">
        <v>68</v>
      </c>
      <c r="FC37" s="14" t="s">
        <v>68</v>
      </c>
      <c r="FD37" s="14" t="s">
        <v>68</v>
      </c>
      <c r="FE37" s="14" t="s">
        <v>68</v>
      </c>
      <c r="FF37" s="44" t="str">
        <f t="shared" si="54"/>
        <v>1 fois par semaine</v>
      </c>
      <c r="FG37" s="13" t="s">
        <v>69</v>
      </c>
      <c r="FH37" s="13" t="s">
        <v>68</v>
      </c>
      <c r="FI37" s="13" t="s">
        <v>68</v>
      </c>
      <c r="FJ37" s="13" t="s">
        <v>68</v>
      </c>
      <c r="FK37" s="13" t="s">
        <v>68</v>
      </c>
      <c r="FL37" s="13" t="s">
        <v>68</v>
      </c>
      <c r="FM37" s="13" t="str">
        <f t="shared" si="55"/>
        <v>1 fois par mois</v>
      </c>
      <c r="FN37" s="14" t="s">
        <v>69</v>
      </c>
      <c r="FO37" s="14" t="s">
        <v>69</v>
      </c>
      <c r="FP37" s="14" t="s">
        <v>69</v>
      </c>
      <c r="FQ37" s="14" t="s">
        <v>69</v>
      </c>
      <c r="FR37" s="14" t="s">
        <v>69</v>
      </c>
      <c r="FS37" s="14" t="s">
        <v>69</v>
      </c>
      <c r="FT37" s="44" t="str">
        <f t="shared" si="56"/>
        <v>6 fois par semaine</v>
      </c>
      <c r="FU37" s="13" t="s">
        <v>69</v>
      </c>
      <c r="FV37" s="13" t="s">
        <v>68</v>
      </c>
      <c r="FW37" s="13" t="s">
        <v>68</v>
      </c>
      <c r="FX37" s="13" t="s">
        <v>68</v>
      </c>
      <c r="FY37" s="13" t="s">
        <v>68</v>
      </c>
      <c r="FZ37" s="13" t="s">
        <v>68</v>
      </c>
      <c r="GA37" s="44" t="str">
        <f t="shared" si="57"/>
        <v>1 fois par semaine</v>
      </c>
      <c r="GB37" s="14" t="s">
        <v>69</v>
      </c>
      <c r="GC37" s="14" t="s">
        <v>68</v>
      </c>
      <c r="GD37" s="14" t="s">
        <v>68</v>
      </c>
      <c r="GE37" s="14" t="s">
        <v>68</v>
      </c>
      <c r="GF37" s="14" t="s">
        <v>68</v>
      </c>
      <c r="GG37" s="14" t="s">
        <v>68</v>
      </c>
      <c r="GH37" s="14" t="str">
        <f t="shared" si="58"/>
        <v>1 fois par semaine</v>
      </c>
      <c r="GI37" s="13" t="s">
        <v>68</v>
      </c>
      <c r="GJ37" s="13" t="s">
        <v>68</v>
      </c>
      <c r="GK37" s="13" t="s">
        <v>68</v>
      </c>
      <c r="GL37" s="13" t="s">
        <v>68</v>
      </c>
      <c r="GM37" s="13" t="s">
        <v>68</v>
      </c>
      <c r="GN37" s="13" t="s">
        <v>68</v>
      </c>
      <c r="GO37" s="13" t="str">
        <f t="shared" si="59"/>
        <v>-</v>
      </c>
      <c r="GP37" s="14" t="s">
        <v>68</v>
      </c>
      <c r="GQ37" s="14" t="s">
        <v>68</v>
      </c>
      <c r="GR37" s="14" t="s">
        <v>68</v>
      </c>
      <c r="GS37" s="14" t="s">
        <v>68</v>
      </c>
      <c r="GT37" s="14" t="s">
        <v>68</v>
      </c>
      <c r="GU37" s="14" t="s">
        <v>68</v>
      </c>
      <c r="GV37" s="14" t="str">
        <f t="shared" si="85"/>
        <v>-</v>
      </c>
      <c r="GW37" s="13" t="s">
        <v>69</v>
      </c>
      <c r="GX37" s="13" t="s">
        <v>68</v>
      </c>
      <c r="GY37" s="13" t="s">
        <v>68</v>
      </c>
      <c r="GZ37" s="13" t="s">
        <v>68</v>
      </c>
      <c r="HA37" s="13" t="s">
        <v>68</v>
      </c>
      <c r="HB37" s="13" t="s">
        <v>68</v>
      </c>
      <c r="HC37" s="44" t="str">
        <f>IF(COUNTIF(GW37:HB37,"X")&gt;0,COUNTIF(GW37:HB37,"X")&amp;" fois par mois","-")</f>
        <v>1 fois par mois</v>
      </c>
      <c r="HD37" s="14" t="s">
        <v>69</v>
      </c>
      <c r="HE37" s="14" t="s">
        <v>68</v>
      </c>
      <c r="HF37" s="14" t="s">
        <v>68</v>
      </c>
      <c r="HG37" s="14" t="s">
        <v>68</v>
      </c>
      <c r="HH37" s="14" t="s">
        <v>68</v>
      </c>
      <c r="HI37" s="14" t="s">
        <v>68</v>
      </c>
      <c r="HJ37" s="44" t="str">
        <f t="shared" si="86"/>
        <v>1 fois par semestre</v>
      </c>
      <c r="HK37" s="13" t="s">
        <v>68</v>
      </c>
      <c r="HL37" s="13" t="s">
        <v>68</v>
      </c>
      <c r="HM37" s="13" t="s">
        <v>68</v>
      </c>
      <c r="HN37" s="13" t="s">
        <v>68</v>
      </c>
      <c r="HO37" s="13" t="s">
        <v>68</v>
      </c>
      <c r="HP37" s="13" t="s">
        <v>68</v>
      </c>
      <c r="HQ37" s="44" t="str">
        <f t="shared" si="87"/>
        <v>-</v>
      </c>
      <c r="HR37" s="14" t="s">
        <v>68</v>
      </c>
      <c r="HS37" s="14" t="s">
        <v>68</v>
      </c>
      <c r="HT37" s="14" t="s">
        <v>68</v>
      </c>
      <c r="HU37" s="14" t="s">
        <v>68</v>
      </c>
      <c r="HV37" s="14" t="s">
        <v>68</v>
      </c>
      <c r="HW37" s="14" t="s">
        <v>68</v>
      </c>
      <c r="HX37" s="14" t="str">
        <f t="shared" si="64"/>
        <v>-</v>
      </c>
    </row>
    <row r="38" spans="1:232" ht="27.95" customHeight="1" x14ac:dyDescent="0.2">
      <c r="A38" s="8">
        <v>6038</v>
      </c>
      <c r="B38" s="9" t="s">
        <v>66</v>
      </c>
      <c r="C38" s="50" t="s">
        <v>1906</v>
      </c>
      <c r="D38" s="11" t="s">
        <v>96</v>
      </c>
      <c r="E38" s="11" t="s">
        <v>114</v>
      </c>
      <c r="F38" s="11">
        <v>75020</v>
      </c>
      <c r="G38" s="11" t="s">
        <v>29</v>
      </c>
      <c r="H38" s="12">
        <v>72</v>
      </c>
      <c r="I38" s="13" t="s">
        <v>69</v>
      </c>
      <c r="J38" s="13" t="s">
        <v>69</v>
      </c>
      <c r="K38" s="13" t="s">
        <v>69</v>
      </c>
      <c r="L38" s="13" t="s">
        <v>69</v>
      </c>
      <c r="M38" s="13" t="s">
        <v>69</v>
      </c>
      <c r="N38" s="13" t="s">
        <v>68</v>
      </c>
      <c r="O38" s="13" t="str">
        <f t="shared" si="67"/>
        <v>5 fois par semaine</v>
      </c>
      <c r="P38" s="14" t="s">
        <v>69</v>
      </c>
      <c r="Q38" s="14" t="s">
        <v>69</v>
      </c>
      <c r="R38" s="14" t="s">
        <v>69</v>
      </c>
      <c r="S38" s="14" t="s">
        <v>69</v>
      </c>
      <c r="T38" s="14" t="s">
        <v>69</v>
      </c>
      <c r="U38" s="14" t="s">
        <v>68</v>
      </c>
      <c r="V38" s="44" t="str">
        <f t="shared" si="68"/>
        <v>5 fois par semaine</v>
      </c>
      <c r="W38" s="13" t="s">
        <v>69</v>
      </c>
      <c r="X38" s="13" t="s">
        <v>69</v>
      </c>
      <c r="Y38" s="13" t="s">
        <v>69</v>
      </c>
      <c r="Z38" s="13" t="s">
        <v>69</v>
      </c>
      <c r="AA38" s="13" t="s">
        <v>69</v>
      </c>
      <c r="AB38" s="13" t="s">
        <v>68</v>
      </c>
      <c r="AC38" s="13" t="str">
        <f t="shared" si="69"/>
        <v>5 fois par semaine</v>
      </c>
      <c r="AD38" s="14" t="s">
        <v>69</v>
      </c>
      <c r="AE38" s="14" t="s">
        <v>69</v>
      </c>
      <c r="AF38" s="14" t="s">
        <v>69</v>
      </c>
      <c r="AG38" s="14" t="s">
        <v>69</v>
      </c>
      <c r="AH38" s="14" t="s">
        <v>69</v>
      </c>
      <c r="AI38" s="14" t="s">
        <v>68</v>
      </c>
      <c r="AJ38" s="44" t="str">
        <f t="shared" si="70"/>
        <v>5 fois par semaine</v>
      </c>
      <c r="AK38" s="13" t="s">
        <v>69</v>
      </c>
      <c r="AL38" s="13" t="s">
        <v>69</v>
      </c>
      <c r="AM38" s="13" t="s">
        <v>69</v>
      </c>
      <c r="AN38" s="13" t="s">
        <v>69</v>
      </c>
      <c r="AO38" s="13" t="s">
        <v>69</v>
      </c>
      <c r="AP38" s="13" t="s">
        <v>68</v>
      </c>
      <c r="AQ38" s="13" t="str">
        <f t="shared" si="71"/>
        <v>5 fois par semaine</v>
      </c>
      <c r="AR38" s="14" t="s">
        <v>69</v>
      </c>
      <c r="AS38" s="14" t="s">
        <v>69</v>
      </c>
      <c r="AT38" s="14" t="s">
        <v>69</v>
      </c>
      <c r="AU38" s="14" t="s">
        <v>69</v>
      </c>
      <c r="AV38" s="14" t="s">
        <v>69</v>
      </c>
      <c r="AW38" s="14" t="s">
        <v>68</v>
      </c>
      <c r="AX38" s="14" t="str">
        <f t="shared" si="72"/>
        <v>5 fois par semaine</v>
      </c>
      <c r="AY38" s="13" t="s">
        <v>69</v>
      </c>
      <c r="AZ38" s="13" t="s">
        <v>69</v>
      </c>
      <c r="BA38" s="13" t="s">
        <v>69</v>
      </c>
      <c r="BB38" s="13" t="s">
        <v>69</v>
      </c>
      <c r="BC38" s="13" t="s">
        <v>69</v>
      </c>
      <c r="BD38" s="13" t="s">
        <v>68</v>
      </c>
      <c r="BE38" s="13" t="str">
        <f t="shared" si="73"/>
        <v>5 fois par semaine</v>
      </c>
      <c r="BF38" s="14" t="s">
        <v>69</v>
      </c>
      <c r="BG38" s="14" t="s">
        <v>69</v>
      </c>
      <c r="BH38" s="14" t="s">
        <v>69</v>
      </c>
      <c r="BI38" s="14" t="s">
        <v>69</v>
      </c>
      <c r="BJ38" s="14" t="s">
        <v>69</v>
      </c>
      <c r="BK38" s="14" t="s">
        <v>68</v>
      </c>
      <c r="BL38" s="14" t="str">
        <f t="shared" si="74"/>
        <v>5 fois par semaine</v>
      </c>
      <c r="BM38" s="13" t="s">
        <v>69</v>
      </c>
      <c r="BN38" s="13" t="s">
        <v>69</v>
      </c>
      <c r="BO38" s="13" t="s">
        <v>69</v>
      </c>
      <c r="BP38" s="13" t="s">
        <v>69</v>
      </c>
      <c r="BQ38" s="13" t="s">
        <v>69</v>
      </c>
      <c r="BR38" s="13" t="s">
        <v>68</v>
      </c>
      <c r="BS38" s="13" t="str">
        <f t="shared" si="75"/>
        <v>5 fois par semaine</v>
      </c>
      <c r="BT38" s="14" t="s">
        <v>68</v>
      </c>
      <c r="BU38" s="14" t="s">
        <v>68</v>
      </c>
      <c r="BV38" s="14" t="s">
        <v>68</v>
      </c>
      <c r="BW38" s="14" t="s">
        <v>68</v>
      </c>
      <c r="BX38" s="14" t="s">
        <v>68</v>
      </c>
      <c r="BY38" s="14" t="s">
        <v>68</v>
      </c>
      <c r="BZ38" s="14" t="str">
        <f t="shared" si="76"/>
        <v>-</v>
      </c>
      <c r="CA38" s="13" t="s">
        <v>69</v>
      </c>
      <c r="CB38" s="13" t="s">
        <v>68</v>
      </c>
      <c r="CC38" s="13" t="s">
        <v>68</v>
      </c>
      <c r="CD38" s="13" t="s">
        <v>68</v>
      </c>
      <c r="CE38" s="13" t="s">
        <v>68</v>
      </c>
      <c r="CF38" s="13" t="s">
        <v>68</v>
      </c>
      <c r="CG38" s="44" t="str">
        <f t="shared" si="65"/>
        <v>1 fois par mois</v>
      </c>
      <c r="CH38" s="14" t="s">
        <v>69</v>
      </c>
      <c r="CI38" s="14" t="s">
        <v>68</v>
      </c>
      <c r="CJ38" s="14" t="s">
        <v>68</v>
      </c>
      <c r="CK38" s="14" t="s">
        <v>68</v>
      </c>
      <c r="CL38" s="14" t="s">
        <v>68</v>
      </c>
      <c r="CM38" s="14" t="s">
        <v>68</v>
      </c>
      <c r="CN38" s="44" t="str">
        <f t="shared" si="77"/>
        <v>1 fois par semaine</v>
      </c>
      <c r="CO38" s="13" t="s">
        <v>69</v>
      </c>
      <c r="CP38" s="13" t="s">
        <v>68</v>
      </c>
      <c r="CQ38" s="13" t="s">
        <v>68</v>
      </c>
      <c r="CR38" s="13" t="s">
        <v>68</v>
      </c>
      <c r="CS38" s="13" t="s">
        <v>68</v>
      </c>
      <c r="CT38" s="13" t="s">
        <v>68</v>
      </c>
      <c r="CU38" s="13" t="str">
        <f t="shared" si="78"/>
        <v>1 fois par semaine</v>
      </c>
      <c r="CV38" s="14" t="s">
        <v>69</v>
      </c>
      <c r="CW38" s="14" t="s">
        <v>68</v>
      </c>
      <c r="CX38" s="14" t="s">
        <v>68</v>
      </c>
      <c r="CY38" s="14" t="s">
        <v>68</v>
      </c>
      <c r="CZ38" s="14" t="s">
        <v>68</v>
      </c>
      <c r="DA38" s="14" t="s">
        <v>68</v>
      </c>
      <c r="DB38" s="14" t="str">
        <f t="shared" si="79"/>
        <v>1 fois par semaine</v>
      </c>
      <c r="DC38" s="13" t="s">
        <v>69</v>
      </c>
      <c r="DD38" s="13" t="s">
        <v>68</v>
      </c>
      <c r="DE38" s="13" t="s">
        <v>68</v>
      </c>
      <c r="DF38" s="13" t="s">
        <v>68</v>
      </c>
      <c r="DG38" s="13" t="s">
        <v>68</v>
      </c>
      <c r="DH38" s="13" t="s">
        <v>68</v>
      </c>
      <c r="DI38" s="13" t="str">
        <f t="shared" si="80"/>
        <v>1 fois par semaine</v>
      </c>
      <c r="DJ38" s="14" t="s">
        <v>69</v>
      </c>
      <c r="DK38" s="14" t="s">
        <v>69</v>
      </c>
      <c r="DL38" s="14" t="s">
        <v>69</v>
      </c>
      <c r="DM38" s="14" t="s">
        <v>69</v>
      </c>
      <c r="DN38" s="14" t="s">
        <v>69</v>
      </c>
      <c r="DO38" s="14" t="s">
        <v>68</v>
      </c>
      <c r="DP38" s="44" t="str">
        <f t="shared" si="81"/>
        <v>5 fois par semaine</v>
      </c>
      <c r="DQ38" s="13" t="s">
        <v>69</v>
      </c>
      <c r="DR38" s="13" t="s">
        <v>69</v>
      </c>
      <c r="DS38" s="13" t="s">
        <v>69</v>
      </c>
      <c r="DT38" s="13" t="s">
        <v>69</v>
      </c>
      <c r="DU38" s="13" t="s">
        <v>69</v>
      </c>
      <c r="DV38" s="13" t="s">
        <v>68</v>
      </c>
      <c r="DW38" s="13" t="str">
        <f t="shared" si="82"/>
        <v>5 fois par semaine</v>
      </c>
      <c r="DX38" s="14" t="s">
        <v>69</v>
      </c>
      <c r="DY38" s="14" t="s">
        <v>69</v>
      </c>
      <c r="DZ38" s="14" t="s">
        <v>69</v>
      </c>
      <c r="EA38" s="14" t="s">
        <v>69</v>
      </c>
      <c r="EB38" s="14" t="s">
        <v>69</v>
      </c>
      <c r="EC38" s="14" t="s">
        <v>68</v>
      </c>
      <c r="ED38" s="14" t="str">
        <f t="shared" si="83"/>
        <v>5 fois par semaine</v>
      </c>
      <c r="EE38" s="13" t="s">
        <v>69</v>
      </c>
      <c r="EF38" s="13" t="s">
        <v>69</v>
      </c>
      <c r="EG38" s="13" t="s">
        <v>69</v>
      </c>
      <c r="EH38" s="13" t="s">
        <v>69</v>
      </c>
      <c r="EI38" s="13" t="s">
        <v>69</v>
      </c>
      <c r="EJ38" s="13" t="s">
        <v>68</v>
      </c>
      <c r="EK38" s="13" t="str">
        <f t="shared" si="84"/>
        <v>5 fois par semaine</v>
      </c>
      <c r="EL38" s="14" t="s">
        <v>69</v>
      </c>
      <c r="EM38" s="14" t="s">
        <v>68</v>
      </c>
      <c r="EN38" s="14" t="s">
        <v>68</v>
      </c>
      <c r="EO38" s="14" t="s">
        <v>68</v>
      </c>
      <c r="EP38" s="14" t="s">
        <v>68</v>
      </c>
      <c r="EQ38" s="14" t="s">
        <v>68</v>
      </c>
      <c r="ER38" s="44" t="str">
        <f t="shared" si="52"/>
        <v>1 fois par mois</v>
      </c>
      <c r="ES38" s="13" t="s">
        <v>69</v>
      </c>
      <c r="ET38" s="13" t="s">
        <v>68</v>
      </c>
      <c r="EU38" s="13" t="s">
        <v>68</v>
      </c>
      <c r="EV38" s="13" t="s">
        <v>68</v>
      </c>
      <c r="EW38" s="13" t="s">
        <v>68</v>
      </c>
      <c r="EX38" s="13" t="s">
        <v>68</v>
      </c>
      <c r="EY38" s="44" t="str">
        <f t="shared" si="66"/>
        <v>1 fois par mois</v>
      </c>
      <c r="EZ38" s="14" t="s">
        <v>69</v>
      </c>
      <c r="FA38" s="14" t="s">
        <v>68</v>
      </c>
      <c r="FB38" s="14" t="s">
        <v>68</v>
      </c>
      <c r="FC38" s="14" t="s">
        <v>68</v>
      </c>
      <c r="FD38" s="14" t="s">
        <v>68</v>
      </c>
      <c r="FE38" s="14" t="s">
        <v>68</v>
      </c>
      <c r="FF38" s="44" t="str">
        <f t="shared" si="54"/>
        <v>1 fois par semaine</v>
      </c>
      <c r="FG38" s="13" t="s">
        <v>69</v>
      </c>
      <c r="FH38" s="13" t="s">
        <v>68</v>
      </c>
      <c r="FI38" s="13" t="s">
        <v>68</v>
      </c>
      <c r="FJ38" s="13" t="s">
        <v>68</v>
      </c>
      <c r="FK38" s="13" t="s">
        <v>68</v>
      </c>
      <c r="FL38" s="13" t="s">
        <v>68</v>
      </c>
      <c r="FM38" s="13" t="str">
        <f t="shared" si="55"/>
        <v>1 fois par mois</v>
      </c>
      <c r="FN38" s="14" t="s">
        <v>69</v>
      </c>
      <c r="FO38" s="14" t="s">
        <v>69</v>
      </c>
      <c r="FP38" s="14" t="s">
        <v>69</v>
      </c>
      <c r="FQ38" s="14" t="s">
        <v>69</v>
      </c>
      <c r="FR38" s="14" t="s">
        <v>69</v>
      </c>
      <c r="FS38" s="14" t="s">
        <v>69</v>
      </c>
      <c r="FT38" s="44" t="str">
        <f t="shared" si="56"/>
        <v>6 fois par semaine</v>
      </c>
      <c r="FU38" s="13" t="s">
        <v>69</v>
      </c>
      <c r="FV38" s="13" t="s">
        <v>68</v>
      </c>
      <c r="FW38" s="13" t="s">
        <v>68</v>
      </c>
      <c r="FX38" s="13" t="s">
        <v>68</v>
      </c>
      <c r="FY38" s="13" t="s">
        <v>68</v>
      </c>
      <c r="FZ38" s="13" t="s">
        <v>68</v>
      </c>
      <c r="GA38" s="44" t="str">
        <f t="shared" si="57"/>
        <v>1 fois par semaine</v>
      </c>
      <c r="GB38" s="14" t="s">
        <v>69</v>
      </c>
      <c r="GC38" s="14" t="s">
        <v>68</v>
      </c>
      <c r="GD38" s="14" t="s">
        <v>68</v>
      </c>
      <c r="GE38" s="14" t="s">
        <v>68</v>
      </c>
      <c r="GF38" s="14" t="s">
        <v>68</v>
      </c>
      <c r="GG38" s="14" t="s">
        <v>68</v>
      </c>
      <c r="GH38" s="14" t="str">
        <f t="shared" si="58"/>
        <v>1 fois par semaine</v>
      </c>
      <c r="GI38" s="13" t="s">
        <v>68</v>
      </c>
      <c r="GJ38" s="13" t="s">
        <v>68</v>
      </c>
      <c r="GK38" s="13" t="s">
        <v>68</v>
      </c>
      <c r="GL38" s="13" t="s">
        <v>68</v>
      </c>
      <c r="GM38" s="13" t="s">
        <v>68</v>
      </c>
      <c r="GN38" s="13" t="s">
        <v>68</v>
      </c>
      <c r="GO38" s="13" t="str">
        <f t="shared" si="59"/>
        <v>-</v>
      </c>
      <c r="GP38" s="14" t="s">
        <v>68</v>
      </c>
      <c r="GQ38" s="14" t="s">
        <v>68</v>
      </c>
      <c r="GR38" s="14" t="s">
        <v>68</v>
      </c>
      <c r="GS38" s="14" t="s">
        <v>68</v>
      </c>
      <c r="GT38" s="14" t="s">
        <v>68</v>
      </c>
      <c r="GU38" s="14" t="s">
        <v>68</v>
      </c>
      <c r="GV38" s="14" t="str">
        <f t="shared" si="85"/>
        <v>-</v>
      </c>
      <c r="GW38" s="13" t="s">
        <v>68</v>
      </c>
      <c r="GX38" s="13" t="s">
        <v>68</v>
      </c>
      <c r="GY38" s="13" t="s">
        <v>68</v>
      </c>
      <c r="GZ38" s="13" t="s">
        <v>68</v>
      </c>
      <c r="HA38" s="13" t="s">
        <v>68</v>
      </c>
      <c r="HB38" s="13" t="s">
        <v>68</v>
      </c>
      <c r="HC38" s="44" t="str">
        <f t="shared" ref="HC38:HC42" si="89">IF(COUNTIF(GW38:HB38,"X")&gt;0,COUNTIF(GW38:HB38,"X")&amp;" fois par semaine","-")</f>
        <v>-</v>
      </c>
      <c r="HD38" s="14" t="s">
        <v>68</v>
      </c>
      <c r="HE38" s="14" t="s">
        <v>68</v>
      </c>
      <c r="HF38" s="14" t="s">
        <v>68</v>
      </c>
      <c r="HG38" s="14" t="s">
        <v>68</v>
      </c>
      <c r="HH38" s="14" t="s">
        <v>68</v>
      </c>
      <c r="HI38" s="14" t="s">
        <v>68</v>
      </c>
      <c r="HJ38" s="44" t="str">
        <f t="shared" si="86"/>
        <v>-</v>
      </c>
      <c r="HK38" s="13" t="s">
        <v>68</v>
      </c>
      <c r="HL38" s="13" t="s">
        <v>68</v>
      </c>
      <c r="HM38" s="13" t="s">
        <v>68</v>
      </c>
      <c r="HN38" s="13" t="s">
        <v>68</v>
      </c>
      <c r="HO38" s="13" t="s">
        <v>68</v>
      </c>
      <c r="HP38" s="13" t="s">
        <v>68</v>
      </c>
      <c r="HQ38" s="44" t="str">
        <f t="shared" si="87"/>
        <v>-</v>
      </c>
      <c r="HR38" s="14" t="s">
        <v>68</v>
      </c>
      <c r="HS38" s="14" t="s">
        <v>68</v>
      </c>
      <c r="HT38" s="14" t="s">
        <v>68</v>
      </c>
      <c r="HU38" s="14" t="s">
        <v>68</v>
      </c>
      <c r="HV38" s="14" t="s">
        <v>68</v>
      </c>
      <c r="HW38" s="14" t="s">
        <v>68</v>
      </c>
      <c r="HX38" s="14" t="str">
        <f t="shared" si="64"/>
        <v>-</v>
      </c>
    </row>
    <row r="39" spans="1:232" ht="27.95" customHeight="1" x14ac:dyDescent="0.2">
      <c r="A39" s="8">
        <v>6039</v>
      </c>
      <c r="B39" s="9" t="s">
        <v>66</v>
      </c>
      <c r="C39" s="50" t="s">
        <v>1906</v>
      </c>
      <c r="D39" s="11" t="s">
        <v>96</v>
      </c>
      <c r="E39" s="11" t="s">
        <v>115</v>
      </c>
      <c r="F39" s="11">
        <v>75020</v>
      </c>
      <c r="G39" s="11" t="s">
        <v>29</v>
      </c>
      <c r="H39" s="12">
        <v>82</v>
      </c>
      <c r="I39" s="13" t="s">
        <v>68</v>
      </c>
      <c r="J39" s="13" t="s">
        <v>68</v>
      </c>
      <c r="K39" s="13" t="s">
        <v>68</v>
      </c>
      <c r="L39" s="13" t="s">
        <v>68</v>
      </c>
      <c r="M39" s="13" t="s">
        <v>68</v>
      </c>
      <c r="N39" s="13" t="s">
        <v>68</v>
      </c>
      <c r="O39" s="13" t="str">
        <f t="shared" si="67"/>
        <v>-</v>
      </c>
      <c r="P39" s="14" t="s">
        <v>68</v>
      </c>
      <c r="Q39" s="14" t="s">
        <v>68</v>
      </c>
      <c r="R39" s="14" t="s">
        <v>68</v>
      </c>
      <c r="S39" s="14" t="s">
        <v>68</v>
      </c>
      <c r="T39" s="14" t="s">
        <v>68</v>
      </c>
      <c r="U39" s="14" t="s">
        <v>68</v>
      </c>
      <c r="V39" s="44" t="str">
        <f t="shared" si="68"/>
        <v>-</v>
      </c>
      <c r="W39" s="13" t="s">
        <v>68</v>
      </c>
      <c r="X39" s="13" t="s">
        <v>68</v>
      </c>
      <c r="Y39" s="13" t="s">
        <v>68</v>
      </c>
      <c r="Z39" s="13" t="s">
        <v>68</v>
      </c>
      <c r="AA39" s="13" t="s">
        <v>68</v>
      </c>
      <c r="AB39" s="13" t="s">
        <v>68</v>
      </c>
      <c r="AC39" s="13" t="str">
        <f t="shared" si="69"/>
        <v>-</v>
      </c>
      <c r="AD39" s="14" t="s">
        <v>68</v>
      </c>
      <c r="AE39" s="14" t="s">
        <v>68</v>
      </c>
      <c r="AF39" s="14" t="s">
        <v>68</v>
      </c>
      <c r="AG39" s="14" t="s">
        <v>68</v>
      </c>
      <c r="AH39" s="14" t="s">
        <v>68</v>
      </c>
      <c r="AI39" s="14" t="s">
        <v>68</v>
      </c>
      <c r="AJ39" s="44" t="str">
        <f t="shared" si="70"/>
        <v>-</v>
      </c>
      <c r="AK39" s="13" t="s">
        <v>68</v>
      </c>
      <c r="AL39" s="13" t="s">
        <v>68</v>
      </c>
      <c r="AM39" s="13" t="s">
        <v>68</v>
      </c>
      <c r="AN39" s="13" t="s">
        <v>68</v>
      </c>
      <c r="AO39" s="13" t="s">
        <v>68</v>
      </c>
      <c r="AP39" s="13" t="s">
        <v>68</v>
      </c>
      <c r="AQ39" s="13" t="str">
        <f t="shared" si="71"/>
        <v>-</v>
      </c>
      <c r="AR39" s="14" t="s">
        <v>68</v>
      </c>
      <c r="AS39" s="14" t="s">
        <v>68</v>
      </c>
      <c r="AT39" s="14" t="s">
        <v>68</v>
      </c>
      <c r="AU39" s="14" t="s">
        <v>68</v>
      </c>
      <c r="AV39" s="14" t="s">
        <v>68</v>
      </c>
      <c r="AW39" s="14" t="s">
        <v>68</v>
      </c>
      <c r="AX39" s="14" t="str">
        <f t="shared" si="72"/>
        <v>-</v>
      </c>
      <c r="AY39" s="13" t="s">
        <v>68</v>
      </c>
      <c r="AZ39" s="13" t="s">
        <v>68</v>
      </c>
      <c r="BA39" s="13" t="s">
        <v>68</v>
      </c>
      <c r="BB39" s="13" t="s">
        <v>68</v>
      </c>
      <c r="BC39" s="13" t="s">
        <v>68</v>
      </c>
      <c r="BD39" s="13" t="s">
        <v>68</v>
      </c>
      <c r="BE39" s="13" t="str">
        <f t="shared" si="73"/>
        <v>-</v>
      </c>
      <c r="BF39" s="14" t="s">
        <v>68</v>
      </c>
      <c r="BG39" s="14" t="s">
        <v>68</v>
      </c>
      <c r="BH39" s="14" t="s">
        <v>68</v>
      </c>
      <c r="BI39" s="14" t="s">
        <v>68</v>
      </c>
      <c r="BJ39" s="14" t="s">
        <v>68</v>
      </c>
      <c r="BK39" s="14" t="s">
        <v>68</v>
      </c>
      <c r="BL39" s="14" t="str">
        <f t="shared" si="74"/>
        <v>-</v>
      </c>
      <c r="BM39" s="13" t="s">
        <v>68</v>
      </c>
      <c r="BN39" s="13" t="s">
        <v>68</v>
      </c>
      <c r="BO39" s="13" t="s">
        <v>68</v>
      </c>
      <c r="BP39" s="13" t="s">
        <v>68</v>
      </c>
      <c r="BQ39" s="13" t="s">
        <v>68</v>
      </c>
      <c r="BR39" s="13" t="s">
        <v>68</v>
      </c>
      <c r="BS39" s="13" t="str">
        <f t="shared" si="75"/>
        <v>-</v>
      </c>
      <c r="BT39" s="14" t="s">
        <v>68</v>
      </c>
      <c r="BU39" s="14" t="s">
        <v>68</v>
      </c>
      <c r="BV39" s="14" t="s">
        <v>68</v>
      </c>
      <c r="BW39" s="14" t="s">
        <v>68</v>
      </c>
      <c r="BX39" s="14" t="s">
        <v>68</v>
      </c>
      <c r="BY39" s="14" t="s">
        <v>68</v>
      </c>
      <c r="BZ39" s="14" t="str">
        <f t="shared" si="76"/>
        <v>-</v>
      </c>
      <c r="CA39" s="13" t="s">
        <v>68</v>
      </c>
      <c r="CB39" s="13" t="s">
        <v>68</v>
      </c>
      <c r="CC39" s="13" t="s">
        <v>68</v>
      </c>
      <c r="CD39" s="13" t="s">
        <v>68</v>
      </c>
      <c r="CE39" s="13" t="s">
        <v>68</v>
      </c>
      <c r="CF39" s="13" t="s">
        <v>68</v>
      </c>
      <c r="CG39" s="44" t="str">
        <f t="shared" si="65"/>
        <v>-</v>
      </c>
      <c r="CH39" s="14" t="s">
        <v>68</v>
      </c>
      <c r="CI39" s="14" t="s">
        <v>68</v>
      </c>
      <c r="CJ39" s="14" t="s">
        <v>68</v>
      </c>
      <c r="CK39" s="14" t="s">
        <v>68</v>
      </c>
      <c r="CL39" s="14" t="s">
        <v>68</v>
      </c>
      <c r="CM39" s="14" t="s">
        <v>68</v>
      </c>
      <c r="CN39" s="44" t="str">
        <f t="shared" si="77"/>
        <v>-</v>
      </c>
      <c r="CO39" s="13" t="s">
        <v>68</v>
      </c>
      <c r="CP39" s="13" t="s">
        <v>68</v>
      </c>
      <c r="CQ39" s="13" t="s">
        <v>68</v>
      </c>
      <c r="CR39" s="13" t="s">
        <v>68</v>
      </c>
      <c r="CS39" s="13" t="s">
        <v>68</v>
      </c>
      <c r="CT39" s="13" t="s">
        <v>68</v>
      </c>
      <c r="CU39" s="13" t="str">
        <f t="shared" si="78"/>
        <v>-</v>
      </c>
      <c r="CV39" s="14" t="s">
        <v>68</v>
      </c>
      <c r="CW39" s="14" t="s">
        <v>68</v>
      </c>
      <c r="CX39" s="14" t="s">
        <v>68</v>
      </c>
      <c r="CY39" s="14" t="s">
        <v>68</v>
      </c>
      <c r="CZ39" s="14" t="s">
        <v>68</v>
      </c>
      <c r="DA39" s="14" t="s">
        <v>68</v>
      </c>
      <c r="DB39" s="14" t="str">
        <f t="shared" si="79"/>
        <v>-</v>
      </c>
      <c r="DC39" s="13" t="s">
        <v>68</v>
      </c>
      <c r="DD39" s="13" t="s">
        <v>68</v>
      </c>
      <c r="DE39" s="13" t="s">
        <v>68</v>
      </c>
      <c r="DF39" s="13" t="s">
        <v>68</v>
      </c>
      <c r="DG39" s="13" t="s">
        <v>68</v>
      </c>
      <c r="DH39" s="13" t="s">
        <v>68</v>
      </c>
      <c r="DI39" s="13" t="str">
        <f t="shared" si="80"/>
        <v>-</v>
      </c>
      <c r="DJ39" s="14" t="s">
        <v>68</v>
      </c>
      <c r="DK39" s="14" t="s">
        <v>68</v>
      </c>
      <c r="DL39" s="14" t="s">
        <v>68</v>
      </c>
      <c r="DM39" s="14" t="s">
        <v>68</v>
      </c>
      <c r="DN39" s="14" t="s">
        <v>68</v>
      </c>
      <c r="DO39" s="14" t="s">
        <v>68</v>
      </c>
      <c r="DP39" s="44" t="str">
        <f t="shared" si="81"/>
        <v>-</v>
      </c>
      <c r="DQ39" s="13" t="s">
        <v>68</v>
      </c>
      <c r="DR39" s="13" t="s">
        <v>68</v>
      </c>
      <c r="DS39" s="13" t="s">
        <v>68</v>
      </c>
      <c r="DT39" s="13" t="s">
        <v>68</v>
      </c>
      <c r="DU39" s="13" t="s">
        <v>68</v>
      </c>
      <c r="DV39" s="13" t="s">
        <v>68</v>
      </c>
      <c r="DW39" s="13" t="str">
        <f t="shared" si="82"/>
        <v>-</v>
      </c>
      <c r="DX39" s="14" t="s">
        <v>68</v>
      </c>
      <c r="DY39" s="14" t="s">
        <v>68</v>
      </c>
      <c r="DZ39" s="14" t="s">
        <v>68</v>
      </c>
      <c r="EA39" s="14" t="s">
        <v>68</v>
      </c>
      <c r="EB39" s="14" t="s">
        <v>68</v>
      </c>
      <c r="EC39" s="14" t="s">
        <v>68</v>
      </c>
      <c r="ED39" s="14" t="str">
        <f t="shared" si="83"/>
        <v>-</v>
      </c>
      <c r="EE39" s="13" t="s">
        <v>68</v>
      </c>
      <c r="EF39" s="13" t="s">
        <v>68</v>
      </c>
      <c r="EG39" s="13" t="s">
        <v>68</v>
      </c>
      <c r="EH39" s="13" t="s">
        <v>68</v>
      </c>
      <c r="EI39" s="13" t="s">
        <v>68</v>
      </c>
      <c r="EJ39" s="13" t="s">
        <v>68</v>
      </c>
      <c r="EK39" s="13" t="str">
        <f t="shared" si="84"/>
        <v>-</v>
      </c>
      <c r="EL39" s="14" t="s">
        <v>68</v>
      </c>
      <c r="EM39" s="14" t="s">
        <v>68</v>
      </c>
      <c r="EN39" s="14" t="s">
        <v>68</v>
      </c>
      <c r="EO39" s="14" t="s">
        <v>68</v>
      </c>
      <c r="EP39" s="14" t="s">
        <v>68</v>
      </c>
      <c r="EQ39" s="14" t="s">
        <v>68</v>
      </c>
      <c r="ER39" s="44" t="str">
        <f t="shared" si="52"/>
        <v>-</v>
      </c>
      <c r="ES39" s="13" t="s">
        <v>68</v>
      </c>
      <c r="ET39" s="13" t="s">
        <v>68</v>
      </c>
      <c r="EU39" s="13" t="s">
        <v>68</v>
      </c>
      <c r="EV39" s="13" t="s">
        <v>68</v>
      </c>
      <c r="EW39" s="13" t="s">
        <v>68</v>
      </c>
      <c r="EX39" s="13" t="s">
        <v>68</v>
      </c>
      <c r="EY39" s="44" t="str">
        <f t="shared" si="66"/>
        <v>-</v>
      </c>
      <c r="EZ39" s="14" t="s">
        <v>68</v>
      </c>
      <c r="FA39" s="14" t="s">
        <v>68</v>
      </c>
      <c r="FB39" s="14" t="s">
        <v>68</v>
      </c>
      <c r="FC39" s="14" t="s">
        <v>68</v>
      </c>
      <c r="FD39" s="14" t="s">
        <v>68</v>
      </c>
      <c r="FE39" s="14" t="s">
        <v>68</v>
      </c>
      <c r="FF39" s="44" t="str">
        <f t="shared" si="54"/>
        <v>-</v>
      </c>
      <c r="FG39" s="13" t="s">
        <v>68</v>
      </c>
      <c r="FH39" s="13" t="s">
        <v>68</v>
      </c>
      <c r="FI39" s="13" t="s">
        <v>68</v>
      </c>
      <c r="FJ39" s="13" t="s">
        <v>68</v>
      </c>
      <c r="FK39" s="13" t="s">
        <v>68</v>
      </c>
      <c r="FL39" s="13" t="s">
        <v>68</v>
      </c>
      <c r="FM39" s="13" t="str">
        <f t="shared" si="55"/>
        <v>-</v>
      </c>
      <c r="FN39" s="14" t="s">
        <v>68</v>
      </c>
      <c r="FO39" s="14" t="s">
        <v>68</v>
      </c>
      <c r="FP39" s="14" t="s">
        <v>68</v>
      </c>
      <c r="FQ39" s="14" t="s">
        <v>68</v>
      </c>
      <c r="FR39" s="14" t="s">
        <v>68</v>
      </c>
      <c r="FS39" s="14" t="s">
        <v>69</v>
      </c>
      <c r="FT39" s="44" t="str">
        <f t="shared" si="56"/>
        <v>1 fois par semaine</v>
      </c>
      <c r="FU39" s="13" t="s">
        <v>68</v>
      </c>
      <c r="FV39" s="13" t="s">
        <v>68</v>
      </c>
      <c r="FW39" s="13" t="s">
        <v>68</v>
      </c>
      <c r="FX39" s="13" t="s">
        <v>68</v>
      </c>
      <c r="FY39" s="13" t="s">
        <v>68</v>
      </c>
      <c r="FZ39" s="13" t="s">
        <v>68</v>
      </c>
      <c r="GA39" s="44" t="str">
        <f t="shared" si="57"/>
        <v>-</v>
      </c>
      <c r="GB39" s="14" t="s">
        <v>68</v>
      </c>
      <c r="GC39" s="14" t="s">
        <v>68</v>
      </c>
      <c r="GD39" s="14" t="s">
        <v>68</v>
      </c>
      <c r="GE39" s="14" t="s">
        <v>68</v>
      </c>
      <c r="GF39" s="14" t="s">
        <v>68</v>
      </c>
      <c r="GG39" s="14" t="s">
        <v>68</v>
      </c>
      <c r="GH39" s="14" t="str">
        <f t="shared" si="58"/>
        <v>-</v>
      </c>
      <c r="GI39" s="13" t="s">
        <v>68</v>
      </c>
      <c r="GJ39" s="13" t="s">
        <v>68</v>
      </c>
      <c r="GK39" s="13" t="s">
        <v>68</v>
      </c>
      <c r="GL39" s="13" t="s">
        <v>68</v>
      </c>
      <c r="GM39" s="13" t="s">
        <v>68</v>
      </c>
      <c r="GN39" s="13" t="s">
        <v>68</v>
      </c>
      <c r="GO39" s="13" t="str">
        <f t="shared" si="59"/>
        <v>-</v>
      </c>
      <c r="GP39" s="14" t="s">
        <v>68</v>
      </c>
      <c r="GQ39" s="14" t="s">
        <v>68</v>
      </c>
      <c r="GR39" s="14" t="s">
        <v>68</v>
      </c>
      <c r="GS39" s="14" t="s">
        <v>68</v>
      </c>
      <c r="GT39" s="14" t="s">
        <v>68</v>
      </c>
      <c r="GU39" s="14" t="s">
        <v>68</v>
      </c>
      <c r="GV39" s="14" t="str">
        <f t="shared" si="85"/>
        <v>-</v>
      </c>
      <c r="GW39" s="13" t="s">
        <v>68</v>
      </c>
      <c r="GX39" s="13" t="s">
        <v>68</v>
      </c>
      <c r="GY39" s="13" t="s">
        <v>68</v>
      </c>
      <c r="GZ39" s="13" t="s">
        <v>68</v>
      </c>
      <c r="HA39" s="13" t="s">
        <v>68</v>
      </c>
      <c r="HB39" s="13" t="s">
        <v>68</v>
      </c>
      <c r="HC39" s="44" t="str">
        <f t="shared" si="89"/>
        <v>-</v>
      </c>
      <c r="HD39" s="14" t="s">
        <v>68</v>
      </c>
      <c r="HE39" s="14" t="s">
        <v>68</v>
      </c>
      <c r="HF39" s="14" t="s">
        <v>68</v>
      </c>
      <c r="HG39" s="14" t="s">
        <v>68</v>
      </c>
      <c r="HH39" s="14" t="s">
        <v>68</v>
      </c>
      <c r="HI39" s="14" t="s">
        <v>68</v>
      </c>
      <c r="HJ39" s="44" t="str">
        <f t="shared" si="86"/>
        <v>-</v>
      </c>
      <c r="HK39" s="13" t="s">
        <v>68</v>
      </c>
      <c r="HL39" s="13" t="s">
        <v>68</v>
      </c>
      <c r="HM39" s="13" t="s">
        <v>68</v>
      </c>
      <c r="HN39" s="13" t="s">
        <v>68</v>
      </c>
      <c r="HO39" s="13" t="s">
        <v>68</v>
      </c>
      <c r="HP39" s="13" t="s">
        <v>68</v>
      </c>
      <c r="HQ39" s="44" t="str">
        <f t="shared" si="87"/>
        <v>-</v>
      </c>
      <c r="HR39" s="14" t="s">
        <v>68</v>
      </c>
      <c r="HS39" s="14" t="s">
        <v>68</v>
      </c>
      <c r="HT39" s="14" t="s">
        <v>68</v>
      </c>
      <c r="HU39" s="14" t="s">
        <v>68</v>
      </c>
      <c r="HV39" s="14" t="s">
        <v>68</v>
      </c>
      <c r="HW39" s="14" t="s">
        <v>68</v>
      </c>
      <c r="HX39" s="14" t="str">
        <f t="shared" si="64"/>
        <v>-</v>
      </c>
    </row>
    <row r="40" spans="1:232" ht="27.95" customHeight="1" x14ac:dyDescent="0.2">
      <c r="A40" s="8">
        <v>6040</v>
      </c>
      <c r="B40" s="9" t="s">
        <v>66</v>
      </c>
      <c r="C40" s="50" t="s">
        <v>1906</v>
      </c>
      <c r="D40" s="11" t="s">
        <v>96</v>
      </c>
      <c r="E40" s="11" t="s">
        <v>116</v>
      </c>
      <c r="F40" s="11">
        <v>75020</v>
      </c>
      <c r="G40" s="11" t="s">
        <v>29</v>
      </c>
      <c r="H40" s="12">
        <v>83</v>
      </c>
      <c r="I40" s="13" t="s">
        <v>68</v>
      </c>
      <c r="J40" s="13" t="s">
        <v>68</v>
      </c>
      <c r="K40" s="13" t="s">
        <v>68</v>
      </c>
      <c r="L40" s="13" t="s">
        <v>68</v>
      </c>
      <c r="M40" s="13" t="s">
        <v>68</v>
      </c>
      <c r="N40" s="13" t="s">
        <v>68</v>
      </c>
      <c r="O40" s="13" t="str">
        <f t="shared" si="67"/>
        <v>-</v>
      </c>
      <c r="P40" s="14" t="s">
        <v>68</v>
      </c>
      <c r="Q40" s="14" t="s">
        <v>68</v>
      </c>
      <c r="R40" s="14" t="s">
        <v>68</v>
      </c>
      <c r="S40" s="14" t="s">
        <v>68</v>
      </c>
      <c r="T40" s="14" t="s">
        <v>68</v>
      </c>
      <c r="U40" s="14" t="s">
        <v>68</v>
      </c>
      <c r="V40" s="44" t="str">
        <f t="shared" si="68"/>
        <v>-</v>
      </c>
      <c r="W40" s="13" t="s">
        <v>68</v>
      </c>
      <c r="X40" s="13" t="s">
        <v>68</v>
      </c>
      <c r="Y40" s="13" t="s">
        <v>68</v>
      </c>
      <c r="Z40" s="13" t="s">
        <v>68</v>
      </c>
      <c r="AA40" s="13" t="s">
        <v>68</v>
      </c>
      <c r="AB40" s="13" t="s">
        <v>68</v>
      </c>
      <c r="AC40" s="13" t="str">
        <f t="shared" si="69"/>
        <v>-</v>
      </c>
      <c r="AD40" s="14" t="s">
        <v>68</v>
      </c>
      <c r="AE40" s="14" t="s">
        <v>68</v>
      </c>
      <c r="AF40" s="14" t="s">
        <v>68</v>
      </c>
      <c r="AG40" s="14" t="s">
        <v>68</v>
      </c>
      <c r="AH40" s="14" t="s">
        <v>68</v>
      </c>
      <c r="AI40" s="14" t="s">
        <v>68</v>
      </c>
      <c r="AJ40" s="44" t="str">
        <f t="shared" si="70"/>
        <v>-</v>
      </c>
      <c r="AK40" s="13" t="s">
        <v>68</v>
      </c>
      <c r="AL40" s="13" t="s">
        <v>68</v>
      </c>
      <c r="AM40" s="13" t="s">
        <v>68</v>
      </c>
      <c r="AN40" s="13" t="s">
        <v>68</v>
      </c>
      <c r="AO40" s="13" t="s">
        <v>68</v>
      </c>
      <c r="AP40" s="13" t="s">
        <v>68</v>
      </c>
      <c r="AQ40" s="13" t="str">
        <f t="shared" si="71"/>
        <v>-</v>
      </c>
      <c r="AR40" s="14" t="s">
        <v>68</v>
      </c>
      <c r="AS40" s="14" t="s">
        <v>68</v>
      </c>
      <c r="AT40" s="14" t="s">
        <v>68</v>
      </c>
      <c r="AU40" s="14" t="s">
        <v>68</v>
      </c>
      <c r="AV40" s="14" t="s">
        <v>68</v>
      </c>
      <c r="AW40" s="14" t="s">
        <v>68</v>
      </c>
      <c r="AX40" s="14" t="str">
        <f t="shared" si="72"/>
        <v>-</v>
      </c>
      <c r="AY40" s="13" t="s">
        <v>68</v>
      </c>
      <c r="AZ40" s="13" t="s">
        <v>68</v>
      </c>
      <c r="BA40" s="13" t="s">
        <v>68</v>
      </c>
      <c r="BB40" s="13" t="s">
        <v>68</v>
      </c>
      <c r="BC40" s="13" t="s">
        <v>68</v>
      </c>
      <c r="BD40" s="13" t="s">
        <v>68</v>
      </c>
      <c r="BE40" s="13" t="str">
        <f t="shared" si="73"/>
        <v>-</v>
      </c>
      <c r="BF40" s="14" t="s">
        <v>68</v>
      </c>
      <c r="BG40" s="14" t="s">
        <v>68</v>
      </c>
      <c r="BH40" s="14" t="s">
        <v>68</v>
      </c>
      <c r="BI40" s="14" t="s">
        <v>68</v>
      </c>
      <c r="BJ40" s="14" t="s">
        <v>68</v>
      </c>
      <c r="BK40" s="14" t="s">
        <v>68</v>
      </c>
      <c r="BL40" s="14" t="str">
        <f t="shared" si="74"/>
        <v>-</v>
      </c>
      <c r="BM40" s="13" t="s">
        <v>68</v>
      </c>
      <c r="BN40" s="13" t="s">
        <v>68</v>
      </c>
      <c r="BO40" s="13" t="s">
        <v>68</v>
      </c>
      <c r="BP40" s="13" t="s">
        <v>68</v>
      </c>
      <c r="BQ40" s="13" t="s">
        <v>68</v>
      </c>
      <c r="BR40" s="13" t="s">
        <v>68</v>
      </c>
      <c r="BS40" s="13" t="str">
        <f t="shared" si="75"/>
        <v>-</v>
      </c>
      <c r="BT40" s="14" t="s">
        <v>68</v>
      </c>
      <c r="BU40" s="14" t="s">
        <v>68</v>
      </c>
      <c r="BV40" s="14" t="s">
        <v>68</v>
      </c>
      <c r="BW40" s="14" t="s">
        <v>68</v>
      </c>
      <c r="BX40" s="14" t="s">
        <v>68</v>
      </c>
      <c r="BY40" s="14" t="s">
        <v>68</v>
      </c>
      <c r="BZ40" s="14" t="str">
        <f t="shared" si="76"/>
        <v>-</v>
      </c>
      <c r="CA40" s="13" t="s">
        <v>68</v>
      </c>
      <c r="CB40" s="13" t="s">
        <v>68</v>
      </c>
      <c r="CC40" s="13" t="s">
        <v>68</v>
      </c>
      <c r="CD40" s="13" t="s">
        <v>68</v>
      </c>
      <c r="CE40" s="13" t="s">
        <v>68</v>
      </c>
      <c r="CF40" s="13" t="s">
        <v>68</v>
      </c>
      <c r="CG40" s="44" t="str">
        <f t="shared" si="65"/>
        <v>-</v>
      </c>
      <c r="CH40" s="14" t="s">
        <v>68</v>
      </c>
      <c r="CI40" s="14" t="s">
        <v>68</v>
      </c>
      <c r="CJ40" s="14" t="s">
        <v>68</v>
      </c>
      <c r="CK40" s="14" t="s">
        <v>68</v>
      </c>
      <c r="CL40" s="14" t="s">
        <v>68</v>
      </c>
      <c r="CM40" s="14" t="s">
        <v>68</v>
      </c>
      <c r="CN40" s="44" t="str">
        <f t="shared" si="77"/>
        <v>-</v>
      </c>
      <c r="CO40" s="13" t="s">
        <v>68</v>
      </c>
      <c r="CP40" s="13" t="s">
        <v>68</v>
      </c>
      <c r="CQ40" s="13" t="s">
        <v>68</v>
      </c>
      <c r="CR40" s="13" t="s">
        <v>68</v>
      </c>
      <c r="CS40" s="13" t="s">
        <v>68</v>
      </c>
      <c r="CT40" s="13" t="s">
        <v>68</v>
      </c>
      <c r="CU40" s="13" t="str">
        <f t="shared" si="78"/>
        <v>-</v>
      </c>
      <c r="CV40" s="14" t="s">
        <v>68</v>
      </c>
      <c r="CW40" s="14" t="s">
        <v>68</v>
      </c>
      <c r="CX40" s="14" t="s">
        <v>68</v>
      </c>
      <c r="CY40" s="14" t="s">
        <v>68</v>
      </c>
      <c r="CZ40" s="14" t="s">
        <v>68</v>
      </c>
      <c r="DA40" s="14" t="s">
        <v>68</v>
      </c>
      <c r="DB40" s="14" t="str">
        <f t="shared" si="79"/>
        <v>-</v>
      </c>
      <c r="DC40" s="13" t="s">
        <v>68</v>
      </c>
      <c r="DD40" s="13" t="s">
        <v>68</v>
      </c>
      <c r="DE40" s="13" t="s">
        <v>68</v>
      </c>
      <c r="DF40" s="13" t="s">
        <v>68</v>
      </c>
      <c r="DG40" s="13" t="s">
        <v>68</v>
      </c>
      <c r="DH40" s="13" t="s">
        <v>68</v>
      </c>
      <c r="DI40" s="13" t="str">
        <f t="shared" si="80"/>
        <v>-</v>
      </c>
      <c r="DJ40" s="14" t="s">
        <v>68</v>
      </c>
      <c r="DK40" s="14" t="s">
        <v>68</v>
      </c>
      <c r="DL40" s="14" t="s">
        <v>68</v>
      </c>
      <c r="DM40" s="14" t="s">
        <v>68</v>
      </c>
      <c r="DN40" s="14" t="s">
        <v>68</v>
      </c>
      <c r="DO40" s="14" t="s">
        <v>68</v>
      </c>
      <c r="DP40" s="44" t="str">
        <f t="shared" si="81"/>
        <v>-</v>
      </c>
      <c r="DQ40" s="13" t="s">
        <v>68</v>
      </c>
      <c r="DR40" s="13" t="s">
        <v>68</v>
      </c>
      <c r="DS40" s="13" t="s">
        <v>68</v>
      </c>
      <c r="DT40" s="13" t="s">
        <v>68</v>
      </c>
      <c r="DU40" s="13" t="s">
        <v>68</v>
      </c>
      <c r="DV40" s="13" t="s">
        <v>68</v>
      </c>
      <c r="DW40" s="13" t="str">
        <f t="shared" si="82"/>
        <v>-</v>
      </c>
      <c r="DX40" s="14" t="s">
        <v>68</v>
      </c>
      <c r="DY40" s="14" t="s">
        <v>68</v>
      </c>
      <c r="DZ40" s="14" t="s">
        <v>68</v>
      </c>
      <c r="EA40" s="14" t="s">
        <v>68</v>
      </c>
      <c r="EB40" s="14" t="s">
        <v>68</v>
      </c>
      <c r="EC40" s="14" t="s">
        <v>68</v>
      </c>
      <c r="ED40" s="14" t="str">
        <f t="shared" si="83"/>
        <v>-</v>
      </c>
      <c r="EE40" s="13" t="s">
        <v>68</v>
      </c>
      <c r="EF40" s="13" t="s">
        <v>68</v>
      </c>
      <c r="EG40" s="13" t="s">
        <v>68</v>
      </c>
      <c r="EH40" s="13" t="s">
        <v>68</v>
      </c>
      <c r="EI40" s="13" t="s">
        <v>68</v>
      </c>
      <c r="EJ40" s="13" t="s">
        <v>68</v>
      </c>
      <c r="EK40" s="13" t="str">
        <f t="shared" si="84"/>
        <v>-</v>
      </c>
      <c r="EL40" s="14" t="s">
        <v>68</v>
      </c>
      <c r="EM40" s="14" t="s">
        <v>68</v>
      </c>
      <c r="EN40" s="14" t="s">
        <v>68</v>
      </c>
      <c r="EO40" s="14" t="s">
        <v>68</v>
      </c>
      <c r="EP40" s="14" t="s">
        <v>68</v>
      </c>
      <c r="EQ40" s="14" t="s">
        <v>68</v>
      </c>
      <c r="ER40" s="44" t="str">
        <f t="shared" si="52"/>
        <v>-</v>
      </c>
      <c r="ES40" s="13" t="s">
        <v>68</v>
      </c>
      <c r="ET40" s="13" t="s">
        <v>68</v>
      </c>
      <c r="EU40" s="13" t="s">
        <v>68</v>
      </c>
      <c r="EV40" s="13" t="s">
        <v>68</v>
      </c>
      <c r="EW40" s="13" t="s">
        <v>68</v>
      </c>
      <c r="EX40" s="13" t="s">
        <v>68</v>
      </c>
      <c r="EY40" s="44" t="str">
        <f t="shared" si="66"/>
        <v>-</v>
      </c>
      <c r="EZ40" s="14" t="s">
        <v>68</v>
      </c>
      <c r="FA40" s="14" t="s">
        <v>68</v>
      </c>
      <c r="FB40" s="14" t="s">
        <v>68</v>
      </c>
      <c r="FC40" s="14" t="s">
        <v>68</v>
      </c>
      <c r="FD40" s="14" t="s">
        <v>68</v>
      </c>
      <c r="FE40" s="14" t="s">
        <v>68</v>
      </c>
      <c r="FF40" s="44" t="str">
        <f t="shared" si="54"/>
        <v>-</v>
      </c>
      <c r="FG40" s="13" t="s">
        <v>68</v>
      </c>
      <c r="FH40" s="13" t="s">
        <v>68</v>
      </c>
      <c r="FI40" s="13" t="s">
        <v>68</v>
      </c>
      <c r="FJ40" s="13" t="s">
        <v>68</v>
      </c>
      <c r="FK40" s="13" t="s">
        <v>68</v>
      </c>
      <c r="FL40" s="13" t="s">
        <v>68</v>
      </c>
      <c r="FM40" s="13" t="str">
        <f t="shared" si="55"/>
        <v>-</v>
      </c>
      <c r="FN40" s="14" t="s">
        <v>68</v>
      </c>
      <c r="FO40" s="14" t="s">
        <v>68</v>
      </c>
      <c r="FP40" s="14" t="s">
        <v>68</v>
      </c>
      <c r="FQ40" s="14" t="s">
        <v>68</v>
      </c>
      <c r="FR40" s="14" t="s">
        <v>68</v>
      </c>
      <c r="FS40" s="14" t="s">
        <v>69</v>
      </c>
      <c r="FT40" s="44" t="str">
        <f t="shared" si="56"/>
        <v>1 fois par semaine</v>
      </c>
      <c r="FU40" s="13" t="s">
        <v>68</v>
      </c>
      <c r="FV40" s="13" t="s">
        <v>68</v>
      </c>
      <c r="FW40" s="13" t="s">
        <v>68</v>
      </c>
      <c r="FX40" s="13" t="s">
        <v>68</v>
      </c>
      <c r="FY40" s="13" t="s">
        <v>68</v>
      </c>
      <c r="FZ40" s="13" t="s">
        <v>68</v>
      </c>
      <c r="GA40" s="44" t="str">
        <f t="shared" si="57"/>
        <v>-</v>
      </c>
      <c r="GB40" s="14" t="s">
        <v>68</v>
      </c>
      <c r="GC40" s="14" t="s">
        <v>68</v>
      </c>
      <c r="GD40" s="14" t="s">
        <v>68</v>
      </c>
      <c r="GE40" s="14" t="s">
        <v>68</v>
      </c>
      <c r="GF40" s="14" t="s">
        <v>68</v>
      </c>
      <c r="GG40" s="14" t="s">
        <v>68</v>
      </c>
      <c r="GH40" s="14" t="str">
        <f t="shared" si="58"/>
        <v>-</v>
      </c>
      <c r="GI40" s="13" t="s">
        <v>68</v>
      </c>
      <c r="GJ40" s="13" t="s">
        <v>68</v>
      </c>
      <c r="GK40" s="13" t="s">
        <v>68</v>
      </c>
      <c r="GL40" s="13" t="s">
        <v>68</v>
      </c>
      <c r="GM40" s="13" t="s">
        <v>68</v>
      </c>
      <c r="GN40" s="13" t="s">
        <v>68</v>
      </c>
      <c r="GO40" s="13" t="str">
        <f t="shared" si="59"/>
        <v>-</v>
      </c>
      <c r="GP40" s="14" t="s">
        <v>68</v>
      </c>
      <c r="GQ40" s="14" t="s">
        <v>68</v>
      </c>
      <c r="GR40" s="14" t="s">
        <v>68</v>
      </c>
      <c r="GS40" s="14" t="s">
        <v>68</v>
      </c>
      <c r="GT40" s="14" t="s">
        <v>68</v>
      </c>
      <c r="GU40" s="14" t="s">
        <v>68</v>
      </c>
      <c r="GV40" s="14" t="str">
        <f t="shared" si="85"/>
        <v>-</v>
      </c>
      <c r="GW40" s="13" t="s">
        <v>68</v>
      </c>
      <c r="GX40" s="13" t="s">
        <v>68</v>
      </c>
      <c r="GY40" s="13" t="s">
        <v>68</v>
      </c>
      <c r="GZ40" s="13" t="s">
        <v>68</v>
      </c>
      <c r="HA40" s="13" t="s">
        <v>68</v>
      </c>
      <c r="HB40" s="13" t="s">
        <v>68</v>
      </c>
      <c r="HC40" s="44" t="str">
        <f t="shared" si="89"/>
        <v>-</v>
      </c>
      <c r="HD40" s="14" t="s">
        <v>68</v>
      </c>
      <c r="HE40" s="14" t="s">
        <v>68</v>
      </c>
      <c r="HF40" s="14" t="s">
        <v>68</v>
      </c>
      <c r="HG40" s="14" t="s">
        <v>68</v>
      </c>
      <c r="HH40" s="14" t="s">
        <v>68</v>
      </c>
      <c r="HI40" s="14" t="s">
        <v>68</v>
      </c>
      <c r="HJ40" s="44" t="str">
        <f t="shared" si="86"/>
        <v>-</v>
      </c>
      <c r="HK40" s="13" t="s">
        <v>68</v>
      </c>
      <c r="HL40" s="13" t="s">
        <v>68</v>
      </c>
      <c r="HM40" s="13" t="s">
        <v>68</v>
      </c>
      <c r="HN40" s="13" t="s">
        <v>68</v>
      </c>
      <c r="HO40" s="13" t="s">
        <v>68</v>
      </c>
      <c r="HP40" s="13" t="s">
        <v>68</v>
      </c>
      <c r="HQ40" s="44" t="str">
        <f t="shared" si="87"/>
        <v>-</v>
      </c>
      <c r="HR40" s="14" t="s">
        <v>68</v>
      </c>
      <c r="HS40" s="14" t="s">
        <v>68</v>
      </c>
      <c r="HT40" s="14" t="s">
        <v>68</v>
      </c>
      <c r="HU40" s="14" t="s">
        <v>68</v>
      </c>
      <c r="HV40" s="14" t="s">
        <v>68</v>
      </c>
      <c r="HW40" s="14" t="s">
        <v>68</v>
      </c>
      <c r="HX40" s="14" t="str">
        <f t="shared" si="64"/>
        <v>-</v>
      </c>
    </row>
    <row r="41" spans="1:232" ht="27.95" customHeight="1" x14ac:dyDescent="0.2">
      <c r="A41" s="8">
        <v>6041</v>
      </c>
      <c r="B41" s="9" t="s">
        <v>66</v>
      </c>
      <c r="C41" s="50" t="s">
        <v>1906</v>
      </c>
      <c r="D41" s="11" t="s">
        <v>96</v>
      </c>
      <c r="E41" s="11" t="s">
        <v>117</v>
      </c>
      <c r="F41" s="11">
        <v>75020</v>
      </c>
      <c r="G41" s="11" t="s">
        <v>29</v>
      </c>
      <c r="H41" s="12">
        <v>63</v>
      </c>
      <c r="I41" s="13" t="s">
        <v>68</v>
      </c>
      <c r="J41" s="13" t="s">
        <v>68</v>
      </c>
      <c r="K41" s="13" t="s">
        <v>68</v>
      </c>
      <c r="L41" s="13" t="s">
        <v>68</v>
      </c>
      <c r="M41" s="13" t="s">
        <v>68</v>
      </c>
      <c r="N41" s="13" t="s">
        <v>68</v>
      </c>
      <c r="O41" s="13" t="str">
        <f t="shared" si="67"/>
        <v>-</v>
      </c>
      <c r="P41" s="14" t="s">
        <v>68</v>
      </c>
      <c r="Q41" s="14" t="s">
        <v>68</v>
      </c>
      <c r="R41" s="14" t="s">
        <v>68</v>
      </c>
      <c r="S41" s="14" t="s">
        <v>68</v>
      </c>
      <c r="T41" s="14" t="s">
        <v>68</v>
      </c>
      <c r="U41" s="14" t="s">
        <v>68</v>
      </c>
      <c r="V41" s="44" t="str">
        <f t="shared" si="68"/>
        <v>-</v>
      </c>
      <c r="W41" s="13" t="s">
        <v>68</v>
      </c>
      <c r="X41" s="13" t="s">
        <v>68</v>
      </c>
      <c r="Y41" s="13" t="s">
        <v>68</v>
      </c>
      <c r="Z41" s="13" t="s">
        <v>68</v>
      </c>
      <c r="AA41" s="13" t="s">
        <v>68</v>
      </c>
      <c r="AB41" s="13" t="s">
        <v>68</v>
      </c>
      <c r="AC41" s="13" t="str">
        <f t="shared" si="69"/>
        <v>-</v>
      </c>
      <c r="AD41" s="14" t="s">
        <v>68</v>
      </c>
      <c r="AE41" s="14" t="s">
        <v>68</v>
      </c>
      <c r="AF41" s="14" t="s">
        <v>68</v>
      </c>
      <c r="AG41" s="14" t="s">
        <v>68</v>
      </c>
      <c r="AH41" s="14" t="s">
        <v>68</v>
      </c>
      <c r="AI41" s="14" t="s">
        <v>68</v>
      </c>
      <c r="AJ41" s="44" t="str">
        <f t="shared" si="70"/>
        <v>-</v>
      </c>
      <c r="AK41" s="13" t="s">
        <v>68</v>
      </c>
      <c r="AL41" s="13" t="s">
        <v>68</v>
      </c>
      <c r="AM41" s="13" t="s">
        <v>68</v>
      </c>
      <c r="AN41" s="13" t="s">
        <v>68</v>
      </c>
      <c r="AO41" s="13" t="s">
        <v>68</v>
      </c>
      <c r="AP41" s="13" t="s">
        <v>68</v>
      </c>
      <c r="AQ41" s="13" t="str">
        <f t="shared" si="71"/>
        <v>-</v>
      </c>
      <c r="AR41" s="14" t="s">
        <v>68</v>
      </c>
      <c r="AS41" s="14" t="s">
        <v>68</v>
      </c>
      <c r="AT41" s="14" t="s">
        <v>68</v>
      </c>
      <c r="AU41" s="14" t="s">
        <v>68</v>
      </c>
      <c r="AV41" s="14" t="s">
        <v>68</v>
      </c>
      <c r="AW41" s="14" t="s">
        <v>68</v>
      </c>
      <c r="AX41" s="14" t="str">
        <f t="shared" si="72"/>
        <v>-</v>
      </c>
      <c r="AY41" s="13" t="s">
        <v>68</v>
      </c>
      <c r="AZ41" s="13" t="s">
        <v>68</v>
      </c>
      <c r="BA41" s="13" t="s">
        <v>68</v>
      </c>
      <c r="BB41" s="13" t="s">
        <v>68</v>
      </c>
      <c r="BC41" s="13" t="s">
        <v>68</v>
      </c>
      <c r="BD41" s="13" t="s">
        <v>68</v>
      </c>
      <c r="BE41" s="13" t="str">
        <f t="shared" si="73"/>
        <v>-</v>
      </c>
      <c r="BF41" s="14" t="s">
        <v>68</v>
      </c>
      <c r="BG41" s="14" t="s">
        <v>68</v>
      </c>
      <c r="BH41" s="14" t="s">
        <v>68</v>
      </c>
      <c r="BI41" s="14" t="s">
        <v>68</v>
      </c>
      <c r="BJ41" s="14" t="s">
        <v>68</v>
      </c>
      <c r="BK41" s="14" t="s">
        <v>68</v>
      </c>
      <c r="BL41" s="14" t="str">
        <f t="shared" si="74"/>
        <v>-</v>
      </c>
      <c r="BM41" s="13" t="s">
        <v>68</v>
      </c>
      <c r="BN41" s="13" t="s">
        <v>68</v>
      </c>
      <c r="BO41" s="13" t="s">
        <v>68</v>
      </c>
      <c r="BP41" s="13" t="s">
        <v>68</v>
      </c>
      <c r="BQ41" s="13" t="s">
        <v>68</v>
      </c>
      <c r="BR41" s="13" t="s">
        <v>68</v>
      </c>
      <c r="BS41" s="13" t="str">
        <f t="shared" si="75"/>
        <v>-</v>
      </c>
      <c r="BT41" s="14" t="s">
        <v>68</v>
      </c>
      <c r="BU41" s="14" t="s">
        <v>68</v>
      </c>
      <c r="BV41" s="14" t="s">
        <v>68</v>
      </c>
      <c r="BW41" s="14" t="s">
        <v>68</v>
      </c>
      <c r="BX41" s="14" t="s">
        <v>68</v>
      </c>
      <c r="BY41" s="14" t="s">
        <v>68</v>
      </c>
      <c r="BZ41" s="14" t="str">
        <f t="shared" si="76"/>
        <v>-</v>
      </c>
      <c r="CA41" s="13" t="s">
        <v>68</v>
      </c>
      <c r="CB41" s="13" t="s">
        <v>68</v>
      </c>
      <c r="CC41" s="13" t="s">
        <v>68</v>
      </c>
      <c r="CD41" s="13" t="s">
        <v>68</v>
      </c>
      <c r="CE41" s="13" t="s">
        <v>68</v>
      </c>
      <c r="CF41" s="13" t="s">
        <v>68</v>
      </c>
      <c r="CG41" s="44" t="str">
        <f t="shared" si="65"/>
        <v>-</v>
      </c>
      <c r="CH41" s="14" t="s">
        <v>68</v>
      </c>
      <c r="CI41" s="14" t="s">
        <v>68</v>
      </c>
      <c r="CJ41" s="14" t="s">
        <v>68</v>
      </c>
      <c r="CK41" s="14" t="s">
        <v>68</v>
      </c>
      <c r="CL41" s="14" t="s">
        <v>68</v>
      </c>
      <c r="CM41" s="14" t="s">
        <v>68</v>
      </c>
      <c r="CN41" s="44" t="str">
        <f t="shared" si="77"/>
        <v>-</v>
      </c>
      <c r="CO41" s="13" t="s">
        <v>68</v>
      </c>
      <c r="CP41" s="13" t="s">
        <v>68</v>
      </c>
      <c r="CQ41" s="13" t="s">
        <v>68</v>
      </c>
      <c r="CR41" s="13" t="s">
        <v>68</v>
      </c>
      <c r="CS41" s="13" t="s">
        <v>68</v>
      </c>
      <c r="CT41" s="13" t="s">
        <v>68</v>
      </c>
      <c r="CU41" s="13" t="str">
        <f t="shared" si="78"/>
        <v>-</v>
      </c>
      <c r="CV41" s="14" t="s">
        <v>68</v>
      </c>
      <c r="CW41" s="14" t="s">
        <v>68</v>
      </c>
      <c r="CX41" s="14" t="s">
        <v>68</v>
      </c>
      <c r="CY41" s="14" t="s">
        <v>68</v>
      </c>
      <c r="CZ41" s="14" t="s">
        <v>68</v>
      </c>
      <c r="DA41" s="14" t="s">
        <v>68</v>
      </c>
      <c r="DB41" s="14" t="str">
        <f t="shared" si="79"/>
        <v>-</v>
      </c>
      <c r="DC41" s="13" t="s">
        <v>68</v>
      </c>
      <c r="DD41" s="13" t="s">
        <v>68</v>
      </c>
      <c r="DE41" s="13" t="s">
        <v>68</v>
      </c>
      <c r="DF41" s="13" t="s">
        <v>68</v>
      </c>
      <c r="DG41" s="13" t="s">
        <v>68</v>
      </c>
      <c r="DH41" s="13" t="s">
        <v>68</v>
      </c>
      <c r="DI41" s="13" t="str">
        <f t="shared" si="80"/>
        <v>-</v>
      </c>
      <c r="DJ41" s="14" t="s">
        <v>68</v>
      </c>
      <c r="DK41" s="14" t="s">
        <v>68</v>
      </c>
      <c r="DL41" s="14" t="s">
        <v>68</v>
      </c>
      <c r="DM41" s="14" t="s">
        <v>68</v>
      </c>
      <c r="DN41" s="14" t="s">
        <v>68</v>
      </c>
      <c r="DO41" s="14" t="s">
        <v>68</v>
      </c>
      <c r="DP41" s="44" t="str">
        <f t="shared" si="81"/>
        <v>-</v>
      </c>
      <c r="DQ41" s="13" t="s">
        <v>68</v>
      </c>
      <c r="DR41" s="13" t="s">
        <v>68</v>
      </c>
      <c r="DS41" s="13" t="s">
        <v>68</v>
      </c>
      <c r="DT41" s="13" t="s">
        <v>68</v>
      </c>
      <c r="DU41" s="13" t="s">
        <v>68</v>
      </c>
      <c r="DV41" s="13" t="s">
        <v>68</v>
      </c>
      <c r="DW41" s="13" t="str">
        <f t="shared" si="82"/>
        <v>-</v>
      </c>
      <c r="DX41" s="14" t="s">
        <v>68</v>
      </c>
      <c r="DY41" s="14" t="s">
        <v>68</v>
      </c>
      <c r="DZ41" s="14" t="s">
        <v>68</v>
      </c>
      <c r="EA41" s="14" t="s">
        <v>68</v>
      </c>
      <c r="EB41" s="14" t="s">
        <v>68</v>
      </c>
      <c r="EC41" s="14" t="s">
        <v>68</v>
      </c>
      <c r="ED41" s="14" t="str">
        <f t="shared" si="83"/>
        <v>-</v>
      </c>
      <c r="EE41" s="13" t="s">
        <v>68</v>
      </c>
      <c r="EF41" s="13" t="s">
        <v>68</v>
      </c>
      <c r="EG41" s="13" t="s">
        <v>68</v>
      </c>
      <c r="EH41" s="13" t="s">
        <v>68</v>
      </c>
      <c r="EI41" s="13" t="s">
        <v>68</v>
      </c>
      <c r="EJ41" s="13" t="s">
        <v>68</v>
      </c>
      <c r="EK41" s="13" t="str">
        <f t="shared" si="84"/>
        <v>-</v>
      </c>
      <c r="EL41" s="14" t="s">
        <v>68</v>
      </c>
      <c r="EM41" s="14" t="s">
        <v>68</v>
      </c>
      <c r="EN41" s="14" t="s">
        <v>68</v>
      </c>
      <c r="EO41" s="14" t="s">
        <v>68</v>
      </c>
      <c r="EP41" s="14" t="s">
        <v>68</v>
      </c>
      <c r="EQ41" s="14" t="s">
        <v>68</v>
      </c>
      <c r="ER41" s="44" t="str">
        <f t="shared" si="52"/>
        <v>-</v>
      </c>
      <c r="ES41" s="13" t="s">
        <v>68</v>
      </c>
      <c r="ET41" s="13" t="s">
        <v>68</v>
      </c>
      <c r="EU41" s="13" t="s">
        <v>68</v>
      </c>
      <c r="EV41" s="13" t="s">
        <v>68</v>
      </c>
      <c r="EW41" s="13" t="s">
        <v>68</v>
      </c>
      <c r="EX41" s="13" t="s">
        <v>68</v>
      </c>
      <c r="EY41" s="44" t="str">
        <f t="shared" si="66"/>
        <v>-</v>
      </c>
      <c r="EZ41" s="14" t="s">
        <v>68</v>
      </c>
      <c r="FA41" s="14" t="s">
        <v>68</v>
      </c>
      <c r="FB41" s="14" t="s">
        <v>68</v>
      </c>
      <c r="FC41" s="14" t="s">
        <v>68</v>
      </c>
      <c r="FD41" s="14" t="s">
        <v>68</v>
      </c>
      <c r="FE41" s="14" t="s">
        <v>68</v>
      </c>
      <c r="FF41" s="44" t="str">
        <f t="shared" si="54"/>
        <v>-</v>
      </c>
      <c r="FG41" s="13" t="s">
        <v>68</v>
      </c>
      <c r="FH41" s="13" t="s">
        <v>68</v>
      </c>
      <c r="FI41" s="13" t="s">
        <v>68</v>
      </c>
      <c r="FJ41" s="13" t="s">
        <v>68</v>
      </c>
      <c r="FK41" s="13" t="s">
        <v>68</v>
      </c>
      <c r="FL41" s="13" t="s">
        <v>68</v>
      </c>
      <c r="FM41" s="13" t="str">
        <f t="shared" si="55"/>
        <v>-</v>
      </c>
      <c r="FN41" s="14" t="s">
        <v>68</v>
      </c>
      <c r="FO41" s="14" t="s">
        <v>68</v>
      </c>
      <c r="FP41" s="14" t="s">
        <v>68</v>
      </c>
      <c r="FQ41" s="14" t="s">
        <v>68</v>
      </c>
      <c r="FR41" s="14" t="s">
        <v>68</v>
      </c>
      <c r="FS41" s="14" t="s">
        <v>69</v>
      </c>
      <c r="FT41" s="44" t="str">
        <f t="shared" si="56"/>
        <v>1 fois par semaine</v>
      </c>
      <c r="FU41" s="13" t="s">
        <v>68</v>
      </c>
      <c r="FV41" s="13" t="s">
        <v>68</v>
      </c>
      <c r="FW41" s="13" t="s">
        <v>68</v>
      </c>
      <c r="FX41" s="13" t="s">
        <v>68</v>
      </c>
      <c r="FY41" s="13" t="s">
        <v>68</v>
      </c>
      <c r="FZ41" s="13" t="s">
        <v>68</v>
      </c>
      <c r="GA41" s="44" t="str">
        <f t="shared" si="57"/>
        <v>-</v>
      </c>
      <c r="GB41" s="14" t="s">
        <v>68</v>
      </c>
      <c r="GC41" s="14" t="s">
        <v>68</v>
      </c>
      <c r="GD41" s="14" t="s">
        <v>68</v>
      </c>
      <c r="GE41" s="14" t="s">
        <v>68</v>
      </c>
      <c r="GF41" s="14" t="s">
        <v>68</v>
      </c>
      <c r="GG41" s="14" t="s">
        <v>68</v>
      </c>
      <c r="GH41" s="14" t="str">
        <f t="shared" si="58"/>
        <v>-</v>
      </c>
      <c r="GI41" s="13" t="s">
        <v>68</v>
      </c>
      <c r="GJ41" s="13" t="s">
        <v>68</v>
      </c>
      <c r="GK41" s="13" t="s">
        <v>68</v>
      </c>
      <c r="GL41" s="13" t="s">
        <v>68</v>
      </c>
      <c r="GM41" s="13" t="s">
        <v>68</v>
      </c>
      <c r="GN41" s="13" t="s">
        <v>68</v>
      </c>
      <c r="GO41" s="13" t="str">
        <f t="shared" si="59"/>
        <v>-</v>
      </c>
      <c r="GP41" s="14" t="s">
        <v>68</v>
      </c>
      <c r="GQ41" s="14" t="s">
        <v>68</v>
      </c>
      <c r="GR41" s="14" t="s">
        <v>68</v>
      </c>
      <c r="GS41" s="14" t="s">
        <v>68</v>
      </c>
      <c r="GT41" s="14" t="s">
        <v>68</v>
      </c>
      <c r="GU41" s="14" t="s">
        <v>68</v>
      </c>
      <c r="GV41" s="14" t="str">
        <f t="shared" si="85"/>
        <v>-</v>
      </c>
      <c r="GW41" s="13" t="s">
        <v>68</v>
      </c>
      <c r="GX41" s="13" t="s">
        <v>68</v>
      </c>
      <c r="GY41" s="13" t="s">
        <v>68</v>
      </c>
      <c r="GZ41" s="13" t="s">
        <v>68</v>
      </c>
      <c r="HA41" s="13" t="s">
        <v>68</v>
      </c>
      <c r="HB41" s="13" t="s">
        <v>68</v>
      </c>
      <c r="HC41" s="44" t="str">
        <f t="shared" si="89"/>
        <v>-</v>
      </c>
      <c r="HD41" s="14" t="s">
        <v>68</v>
      </c>
      <c r="HE41" s="14" t="s">
        <v>68</v>
      </c>
      <c r="HF41" s="14" t="s">
        <v>68</v>
      </c>
      <c r="HG41" s="14" t="s">
        <v>68</v>
      </c>
      <c r="HH41" s="14" t="s">
        <v>68</v>
      </c>
      <c r="HI41" s="14" t="s">
        <v>68</v>
      </c>
      <c r="HJ41" s="44" t="str">
        <f t="shared" si="86"/>
        <v>-</v>
      </c>
      <c r="HK41" s="13" t="s">
        <v>68</v>
      </c>
      <c r="HL41" s="13" t="s">
        <v>68</v>
      </c>
      <c r="HM41" s="13" t="s">
        <v>68</v>
      </c>
      <c r="HN41" s="13" t="s">
        <v>68</v>
      </c>
      <c r="HO41" s="13" t="s">
        <v>68</v>
      </c>
      <c r="HP41" s="13" t="s">
        <v>68</v>
      </c>
      <c r="HQ41" s="44" t="str">
        <f t="shared" si="87"/>
        <v>-</v>
      </c>
      <c r="HR41" s="14" t="s">
        <v>68</v>
      </c>
      <c r="HS41" s="14" t="s">
        <v>68</v>
      </c>
      <c r="HT41" s="14" t="s">
        <v>68</v>
      </c>
      <c r="HU41" s="14" t="s">
        <v>68</v>
      </c>
      <c r="HV41" s="14" t="s">
        <v>68</v>
      </c>
      <c r="HW41" s="14" t="s">
        <v>68</v>
      </c>
      <c r="HX41" s="14" t="str">
        <f t="shared" si="64"/>
        <v>-</v>
      </c>
    </row>
    <row r="42" spans="1:232" ht="27.95" customHeight="1" x14ac:dyDescent="0.2">
      <c r="A42" s="8">
        <v>6044</v>
      </c>
      <c r="B42" s="9" t="s">
        <v>66</v>
      </c>
      <c r="C42" s="50" t="s">
        <v>1906</v>
      </c>
      <c r="D42" s="11" t="s">
        <v>96</v>
      </c>
      <c r="E42" s="11" t="s">
        <v>118</v>
      </c>
      <c r="F42" s="11">
        <v>75020</v>
      </c>
      <c r="G42" s="11" t="s">
        <v>29</v>
      </c>
      <c r="H42" s="12">
        <v>19</v>
      </c>
      <c r="I42" s="13" t="s">
        <v>69</v>
      </c>
      <c r="J42" s="13" t="s">
        <v>68</v>
      </c>
      <c r="K42" s="13" t="s">
        <v>69</v>
      </c>
      <c r="L42" s="13" t="s">
        <v>68</v>
      </c>
      <c r="M42" s="13" t="s">
        <v>69</v>
      </c>
      <c r="N42" s="13" t="s">
        <v>68</v>
      </c>
      <c r="O42" s="13" t="str">
        <f t="shared" si="67"/>
        <v>3 fois par semaine</v>
      </c>
      <c r="P42" s="14" t="s">
        <v>69</v>
      </c>
      <c r="Q42" s="14" t="s">
        <v>68</v>
      </c>
      <c r="R42" s="14" t="s">
        <v>69</v>
      </c>
      <c r="S42" s="14" t="s">
        <v>68</v>
      </c>
      <c r="T42" s="14" t="s">
        <v>69</v>
      </c>
      <c r="U42" s="14" t="s">
        <v>68</v>
      </c>
      <c r="V42" s="44" t="str">
        <f t="shared" si="68"/>
        <v>3 fois par semaine</v>
      </c>
      <c r="W42" s="13" t="s">
        <v>69</v>
      </c>
      <c r="X42" s="13" t="s">
        <v>68</v>
      </c>
      <c r="Y42" s="13" t="s">
        <v>69</v>
      </c>
      <c r="Z42" s="13" t="s">
        <v>68</v>
      </c>
      <c r="AA42" s="13" t="s">
        <v>69</v>
      </c>
      <c r="AB42" s="13" t="s">
        <v>68</v>
      </c>
      <c r="AC42" s="13" t="str">
        <f t="shared" si="69"/>
        <v>3 fois par semaine</v>
      </c>
      <c r="AD42" s="14" t="s">
        <v>69</v>
      </c>
      <c r="AE42" s="14" t="s">
        <v>68</v>
      </c>
      <c r="AF42" s="14" t="s">
        <v>69</v>
      </c>
      <c r="AG42" s="14" t="s">
        <v>68</v>
      </c>
      <c r="AH42" s="14" t="s">
        <v>69</v>
      </c>
      <c r="AI42" s="14" t="s">
        <v>68</v>
      </c>
      <c r="AJ42" s="44" t="str">
        <f t="shared" si="70"/>
        <v>3 fois par semaine</v>
      </c>
      <c r="AK42" s="13" t="s">
        <v>69</v>
      </c>
      <c r="AL42" s="13" t="s">
        <v>68</v>
      </c>
      <c r="AM42" s="13" t="s">
        <v>69</v>
      </c>
      <c r="AN42" s="13" t="s">
        <v>68</v>
      </c>
      <c r="AO42" s="13" t="s">
        <v>69</v>
      </c>
      <c r="AP42" s="13" t="s">
        <v>68</v>
      </c>
      <c r="AQ42" s="13" t="str">
        <f t="shared" si="71"/>
        <v>3 fois par semaine</v>
      </c>
      <c r="AR42" s="14" t="s">
        <v>69</v>
      </c>
      <c r="AS42" s="14" t="s">
        <v>68</v>
      </c>
      <c r="AT42" s="14" t="s">
        <v>69</v>
      </c>
      <c r="AU42" s="14" t="s">
        <v>68</v>
      </c>
      <c r="AV42" s="14" t="s">
        <v>69</v>
      </c>
      <c r="AW42" s="14" t="s">
        <v>68</v>
      </c>
      <c r="AX42" s="14" t="str">
        <f t="shared" si="72"/>
        <v>3 fois par semaine</v>
      </c>
      <c r="AY42" s="13" t="s">
        <v>69</v>
      </c>
      <c r="AZ42" s="13" t="s">
        <v>68</v>
      </c>
      <c r="BA42" s="13" t="s">
        <v>69</v>
      </c>
      <c r="BB42" s="13" t="s">
        <v>68</v>
      </c>
      <c r="BC42" s="13" t="s">
        <v>69</v>
      </c>
      <c r="BD42" s="13" t="s">
        <v>68</v>
      </c>
      <c r="BE42" s="13" t="str">
        <f t="shared" si="73"/>
        <v>3 fois par semaine</v>
      </c>
      <c r="BF42" s="14" t="s">
        <v>69</v>
      </c>
      <c r="BG42" s="14" t="s">
        <v>68</v>
      </c>
      <c r="BH42" s="14" t="s">
        <v>69</v>
      </c>
      <c r="BI42" s="14" t="s">
        <v>68</v>
      </c>
      <c r="BJ42" s="14" t="s">
        <v>69</v>
      </c>
      <c r="BK42" s="14" t="s">
        <v>68</v>
      </c>
      <c r="BL42" s="14" t="str">
        <f t="shared" si="74"/>
        <v>3 fois par semaine</v>
      </c>
      <c r="BM42" s="13" t="s">
        <v>69</v>
      </c>
      <c r="BN42" s="13" t="s">
        <v>68</v>
      </c>
      <c r="BO42" s="13" t="s">
        <v>69</v>
      </c>
      <c r="BP42" s="13" t="s">
        <v>68</v>
      </c>
      <c r="BQ42" s="13" t="s">
        <v>69</v>
      </c>
      <c r="BR42" s="13" t="s">
        <v>68</v>
      </c>
      <c r="BS42" s="13" t="str">
        <f t="shared" si="75"/>
        <v>3 fois par semaine</v>
      </c>
      <c r="BT42" s="14" t="s">
        <v>68</v>
      </c>
      <c r="BU42" s="14" t="s">
        <v>68</v>
      </c>
      <c r="BV42" s="14" t="s">
        <v>68</v>
      </c>
      <c r="BW42" s="14" t="s">
        <v>68</v>
      </c>
      <c r="BX42" s="14" t="s">
        <v>68</v>
      </c>
      <c r="BY42" s="14" t="s">
        <v>68</v>
      </c>
      <c r="BZ42" s="14" t="str">
        <f t="shared" si="76"/>
        <v>-</v>
      </c>
      <c r="CA42" s="13" t="s">
        <v>69</v>
      </c>
      <c r="CB42" s="13" t="s">
        <v>68</v>
      </c>
      <c r="CC42" s="13" t="s">
        <v>68</v>
      </c>
      <c r="CD42" s="13" t="s">
        <v>68</v>
      </c>
      <c r="CE42" s="13" t="s">
        <v>68</v>
      </c>
      <c r="CF42" s="13" t="s">
        <v>68</v>
      </c>
      <c r="CG42" s="44" t="str">
        <f t="shared" si="65"/>
        <v>1 fois par mois</v>
      </c>
      <c r="CH42" s="14" t="s">
        <v>69</v>
      </c>
      <c r="CI42" s="14" t="s">
        <v>68</v>
      </c>
      <c r="CJ42" s="14" t="s">
        <v>68</v>
      </c>
      <c r="CK42" s="14" t="s">
        <v>68</v>
      </c>
      <c r="CL42" s="14" t="s">
        <v>68</v>
      </c>
      <c r="CM42" s="14" t="s">
        <v>68</v>
      </c>
      <c r="CN42" s="44" t="str">
        <f t="shared" si="77"/>
        <v>1 fois par semaine</v>
      </c>
      <c r="CO42" s="13" t="s">
        <v>69</v>
      </c>
      <c r="CP42" s="13" t="s">
        <v>68</v>
      </c>
      <c r="CQ42" s="13" t="s">
        <v>68</v>
      </c>
      <c r="CR42" s="13" t="s">
        <v>68</v>
      </c>
      <c r="CS42" s="13" t="s">
        <v>68</v>
      </c>
      <c r="CT42" s="13" t="s">
        <v>68</v>
      </c>
      <c r="CU42" s="13" t="str">
        <f t="shared" si="78"/>
        <v>1 fois par semaine</v>
      </c>
      <c r="CV42" s="14" t="s">
        <v>69</v>
      </c>
      <c r="CW42" s="14" t="s">
        <v>68</v>
      </c>
      <c r="CX42" s="14" t="s">
        <v>68</v>
      </c>
      <c r="CY42" s="14" t="s">
        <v>68</v>
      </c>
      <c r="CZ42" s="14" t="s">
        <v>68</v>
      </c>
      <c r="DA42" s="14" t="s">
        <v>68</v>
      </c>
      <c r="DB42" s="14" t="str">
        <f t="shared" si="79"/>
        <v>1 fois par semaine</v>
      </c>
      <c r="DC42" s="13" t="s">
        <v>69</v>
      </c>
      <c r="DD42" s="13" t="s">
        <v>68</v>
      </c>
      <c r="DE42" s="13" t="s">
        <v>68</v>
      </c>
      <c r="DF42" s="13" t="s">
        <v>68</v>
      </c>
      <c r="DG42" s="13" t="s">
        <v>68</v>
      </c>
      <c r="DH42" s="13" t="s">
        <v>68</v>
      </c>
      <c r="DI42" s="13" t="str">
        <f t="shared" si="80"/>
        <v>1 fois par semaine</v>
      </c>
      <c r="DJ42" s="14" t="s">
        <v>68</v>
      </c>
      <c r="DK42" s="14" t="s">
        <v>68</v>
      </c>
      <c r="DL42" s="14" t="s">
        <v>68</v>
      </c>
      <c r="DM42" s="14" t="s">
        <v>68</v>
      </c>
      <c r="DN42" s="14" t="s">
        <v>68</v>
      </c>
      <c r="DO42" s="14" t="s">
        <v>68</v>
      </c>
      <c r="DP42" s="44" t="str">
        <f t="shared" si="81"/>
        <v>-</v>
      </c>
      <c r="DQ42" s="13" t="s">
        <v>68</v>
      </c>
      <c r="DR42" s="13" t="s">
        <v>68</v>
      </c>
      <c r="DS42" s="13" t="s">
        <v>68</v>
      </c>
      <c r="DT42" s="13" t="s">
        <v>68</v>
      </c>
      <c r="DU42" s="13" t="s">
        <v>68</v>
      </c>
      <c r="DV42" s="13" t="s">
        <v>68</v>
      </c>
      <c r="DW42" s="13" t="str">
        <f t="shared" si="82"/>
        <v>-</v>
      </c>
      <c r="DX42" s="14" t="s">
        <v>68</v>
      </c>
      <c r="DY42" s="14" t="s">
        <v>68</v>
      </c>
      <c r="DZ42" s="14" t="s">
        <v>68</v>
      </c>
      <c r="EA42" s="14" t="s">
        <v>68</v>
      </c>
      <c r="EB42" s="14" t="s">
        <v>68</v>
      </c>
      <c r="EC42" s="14" t="s">
        <v>68</v>
      </c>
      <c r="ED42" s="14" t="str">
        <f t="shared" si="83"/>
        <v>-</v>
      </c>
      <c r="EE42" s="13" t="s">
        <v>68</v>
      </c>
      <c r="EF42" s="13" t="s">
        <v>68</v>
      </c>
      <c r="EG42" s="13" t="s">
        <v>68</v>
      </c>
      <c r="EH42" s="13" t="s">
        <v>68</v>
      </c>
      <c r="EI42" s="13" t="s">
        <v>68</v>
      </c>
      <c r="EJ42" s="13" t="s">
        <v>68</v>
      </c>
      <c r="EK42" s="13" t="str">
        <f t="shared" si="84"/>
        <v>-</v>
      </c>
      <c r="EL42" s="14" t="s">
        <v>69</v>
      </c>
      <c r="EM42" s="14" t="s">
        <v>68</v>
      </c>
      <c r="EN42" s="14" t="s">
        <v>68</v>
      </c>
      <c r="EO42" s="14" t="s">
        <v>68</v>
      </c>
      <c r="EP42" s="14" t="s">
        <v>68</v>
      </c>
      <c r="EQ42" s="14" t="s">
        <v>68</v>
      </c>
      <c r="ER42" s="44" t="str">
        <f t="shared" si="52"/>
        <v>1 fois par mois</v>
      </c>
      <c r="ES42" s="13" t="s">
        <v>69</v>
      </c>
      <c r="ET42" s="13" t="s">
        <v>68</v>
      </c>
      <c r="EU42" s="13" t="s">
        <v>68</v>
      </c>
      <c r="EV42" s="13" t="s">
        <v>68</v>
      </c>
      <c r="EW42" s="13" t="s">
        <v>68</v>
      </c>
      <c r="EX42" s="13" t="s">
        <v>68</v>
      </c>
      <c r="EY42" s="44" t="str">
        <f t="shared" si="66"/>
        <v>1 fois par mois</v>
      </c>
      <c r="EZ42" s="14" t="s">
        <v>69</v>
      </c>
      <c r="FA42" s="14" t="s">
        <v>68</v>
      </c>
      <c r="FB42" s="14" t="s">
        <v>68</v>
      </c>
      <c r="FC42" s="14" t="s">
        <v>68</v>
      </c>
      <c r="FD42" s="14" t="s">
        <v>68</v>
      </c>
      <c r="FE42" s="14" t="s">
        <v>68</v>
      </c>
      <c r="FF42" s="44" t="str">
        <f t="shared" si="54"/>
        <v>1 fois par semaine</v>
      </c>
      <c r="FG42" s="13" t="s">
        <v>69</v>
      </c>
      <c r="FH42" s="13" t="s">
        <v>68</v>
      </c>
      <c r="FI42" s="13" t="s">
        <v>68</v>
      </c>
      <c r="FJ42" s="13" t="s">
        <v>68</v>
      </c>
      <c r="FK42" s="13" t="s">
        <v>68</v>
      </c>
      <c r="FL42" s="13" t="s">
        <v>68</v>
      </c>
      <c r="FM42" s="13" t="str">
        <f t="shared" si="55"/>
        <v>1 fois par mois</v>
      </c>
      <c r="FN42" s="14" t="s">
        <v>69</v>
      </c>
      <c r="FO42" s="14" t="s">
        <v>68</v>
      </c>
      <c r="FP42" s="14" t="s">
        <v>69</v>
      </c>
      <c r="FQ42" s="14" t="s">
        <v>68</v>
      </c>
      <c r="FR42" s="14" t="s">
        <v>69</v>
      </c>
      <c r="FS42" s="14" t="s">
        <v>68</v>
      </c>
      <c r="FT42" s="44" t="str">
        <f t="shared" si="56"/>
        <v>3 fois par semaine</v>
      </c>
      <c r="FU42" s="13" t="s">
        <v>69</v>
      </c>
      <c r="FV42" s="13" t="s">
        <v>68</v>
      </c>
      <c r="FW42" s="13" t="s">
        <v>68</v>
      </c>
      <c r="FX42" s="13" t="s">
        <v>68</v>
      </c>
      <c r="FY42" s="13" t="s">
        <v>68</v>
      </c>
      <c r="FZ42" s="13" t="s">
        <v>68</v>
      </c>
      <c r="GA42" s="44" t="str">
        <f t="shared" ref="GA42:GA56" si="90">IF(COUNTIF(FU42:FZ42,"X")&gt;0,COUNTIF(FU42:FZ42,"X")&amp;" fois par semaine","-")</f>
        <v>1 fois par semaine</v>
      </c>
      <c r="GB42" s="14" t="s">
        <v>69</v>
      </c>
      <c r="GC42" s="14" t="s">
        <v>68</v>
      </c>
      <c r="GD42" s="14" t="s">
        <v>68</v>
      </c>
      <c r="GE42" s="14" t="s">
        <v>68</v>
      </c>
      <c r="GF42" s="14" t="s">
        <v>68</v>
      </c>
      <c r="GG42" s="14" t="s">
        <v>68</v>
      </c>
      <c r="GH42" s="14" t="str">
        <f t="shared" ref="GH42:GH91" si="91">IF(COUNTIF(GB42:GG42,"X")&gt;0,COUNTIF(GB42:GG42,"X")&amp;" fois par semaine","-")</f>
        <v>1 fois par semaine</v>
      </c>
      <c r="GI42" s="13" t="s">
        <v>68</v>
      </c>
      <c r="GJ42" s="13" t="s">
        <v>68</v>
      </c>
      <c r="GK42" s="13" t="s">
        <v>68</v>
      </c>
      <c r="GL42" s="13" t="s">
        <v>68</v>
      </c>
      <c r="GM42" s="13" t="s">
        <v>68</v>
      </c>
      <c r="GN42" s="13" t="s">
        <v>68</v>
      </c>
      <c r="GO42" s="13" t="str">
        <f t="shared" si="59"/>
        <v>-</v>
      </c>
      <c r="GP42" s="14" t="s">
        <v>68</v>
      </c>
      <c r="GQ42" s="14" t="s">
        <v>68</v>
      </c>
      <c r="GR42" s="14" t="s">
        <v>68</v>
      </c>
      <c r="GS42" s="14" t="s">
        <v>68</v>
      </c>
      <c r="GT42" s="14" t="s">
        <v>68</v>
      </c>
      <c r="GU42" s="14" t="s">
        <v>68</v>
      </c>
      <c r="GV42" s="14" t="str">
        <f t="shared" si="85"/>
        <v>-</v>
      </c>
      <c r="GW42" s="13" t="s">
        <v>68</v>
      </c>
      <c r="GX42" s="13" t="s">
        <v>68</v>
      </c>
      <c r="GY42" s="13" t="s">
        <v>68</v>
      </c>
      <c r="GZ42" s="13" t="s">
        <v>68</v>
      </c>
      <c r="HA42" s="13" t="s">
        <v>68</v>
      </c>
      <c r="HB42" s="13" t="s">
        <v>68</v>
      </c>
      <c r="HC42" s="44" t="str">
        <f t="shared" si="89"/>
        <v>-</v>
      </c>
      <c r="HD42" s="14" t="s">
        <v>68</v>
      </c>
      <c r="HE42" s="14" t="s">
        <v>68</v>
      </c>
      <c r="HF42" s="14" t="s">
        <v>68</v>
      </c>
      <c r="HG42" s="14" t="s">
        <v>68</v>
      </c>
      <c r="HH42" s="14" t="s">
        <v>68</v>
      </c>
      <c r="HI42" s="14" t="s">
        <v>68</v>
      </c>
      <c r="HJ42" s="44" t="str">
        <f t="shared" si="86"/>
        <v>-</v>
      </c>
      <c r="HK42" s="13" t="s">
        <v>68</v>
      </c>
      <c r="HL42" s="13" t="s">
        <v>68</v>
      </c>
      <c r="HM42" s="13" t="s">
        <v>68</v>
      </c>
      <c r="HN42" s="13" t="s">
        <v>68</v>
      </c>
      <c r="HO42" s="13" t="s">
        <v>68</v>
      </c>
      <c r="HP42" s="13" t="s">
        <v>68</v>
      </c>
      <c r="HQ42" s="44" t="str">
        <f t="shared" si="87"/>
        <v>-</v>
      </c>
      <c r="HR42" s="14" t="s">
        <v>69</v>
      </c>
      <c r="HS42" s="14" t="s">
        <v>68</v>
      </c>
      <c r="HT42" s="14" t="s">
        <v>68</v>
      </c>
      <c r="HU42" s="14" t="s">
        <v>68</v>
      </c>
      <c r="HV42" s="14" t="s">
        <v>68</v>
      </c>
      <c r="HW42" s="14" t="s">
        <v>68</v>
      </c>
      <c r="HX42" s="14" t="str">
        <f t="shared" si="64"/>
        <v>1 fois par semaine</v>
      </c>
    </row>
    <row r="43" spans="1:232" ht="27.95" customHeight="1" x14ac:dyDescent="0.2">
      <c r="A43" s="8">
        <v>6045</v>
      </c>
      <c r="B43" s="9" t="s">
        <v>66</v>
      </c>
      <c r="C43" s="50" t="s">
        <v>1906</v>
      </c>
      <c r="D43" s="11" t="s">
        <v>96</v>
      </c>
      <c r="E43" s="11" t="s">
        <v>119</v>
      </c>
      <c r="F43" s="11">
        <v>75020</v>
      </c>
      <c r="G43" s="11" t="s">
        <v>29</v>
      </c>
      <c r="H43" s="12">
        <v>36</v>
      </c>
      <c r="I43" s="13" t="s">
        <v>69</v>
      </c>
      <c r="J43" s="13" t="s">
        <v>69</v>
      </c>
      <c r="K43" s="13" t="s">
        <v>69</v>
      </c>
      <c r="L43" s="13" t="s">
        <v>69</v>
      </c>
      <c r="M43" s="13" t="s">
        <v>69</v>
      </c>
      <c r="N43" s="13" t="s">
        <v>68</v>
      </c>
      <c r="O43" s="13" t="str">
        <f t="shared" si="67"/>
        <v>5 fois par semaine</v>
      </c>
      <c r="P43" s="14" t="s">
        <v>69</v>
      </c>
      <c r="Q43" s="14" t="s">
        <v>69</v>
      </c>
      <c r="R43" s="14" t="s">
        <v>69</v>
      </c>
      <c r="S43" s="14" t="s">
        <v>69</v>
      </c>
      <c r="T43" s="14" t="s">
        <v>69</v>
      </c>
      <c r="U43" s="14" t="s">
        <v>68</v>
      </c>
      <c r="V43" s="44" t="str">
        <f t="shared" si="68"/>
        <v>5 fois par semaine</v>
      </c>
      <c r="W43" s="13" t="s">
        <v>69</v>
      </c>
      <c r="X43" s="13" t="s">
        <v>69</v>
      </c>
      <c r="Y43" s="13" t="s">
        <v>69</v>
      </c>
      <c r="Z43" s="13" t="s">
        <v>69</v>
      </c>
      <c r="AA43" s="13" t="s">
        <v>69</v>
      </c>
      <c r="AB43" s="13" t="s">
        <v>68</v>
      </c>
      <c r="AC43" s="13" t="str">
        <f t="shared" si="69"/>
        <v>5 fois par semaine</v>
      </c>
      <c r="AD43" s="14" t="s">
        <v>69</v>
      </c>
      <c r="AE43" s="14" t="s">
        <v>69</v>
      </c>
      <c r="AF43" s="14" t="s">
        <v>69</v>
      </c>
      <c r="AG43" s="14" t="s">
        <v>69</v>
      </c>
      <c r="AH43" s="14" t="s">
        <v>69</v>
      </c>
      <c r="AI43" s="14" t="s">
        <v>68</v>
      </c>
      <c r="AJ43" s="44" t="str">
        <f t="shared" si="70"/>
        <v>5 fois par semaine</v>
      </c>
      <c r="AK43" s="13" t="s">
        <v>69</v>
      </c>
      <c r="AL43" s="13" t="s">
        <v>69</v>
      </c>
      <c r="AM43" s="13" t="s">
        <v>69</v>
      </c>
      <c r="AN43" s="13" t="s">
        <v>69</v>
      </c>
      <c r="AO43" s="13" t="s">
        <v>69</v>
      </c>
      <c r="AP43" s="13" t="s">
        <v>68</v>
      </c>
      <c r="AQ43" s="13" t="str">
        <f t="shared" si="71"/>
        <v>5 fois par semaine</v>
      </c>
      <c r="AR43" s="14" t="s">
        <v>69</v>
      </c>
      <c r="AS43" s="14" t="s">
        <v>69</v>
      </c>
      <c r="AT43" s="14" t="s">
        <v>69</v>
      </c>
      <c r="AU43" s="14" t="s">
        <v>69</v>
      </c>
      <c r="AV43" s="14" t="s">
        <v>69</v>
      </c>
      <c r="AW43" s="14" t="s">
        <v>68</v>
      </c>
      <c r="AX43" s="14" t="str">
        <f t="shared" si="72"/>
        <v>5 fois par semaine</v>
      </c>
      <c r="AY43" s="13" t="s">
        <v>69</v>
      </c>
      <c r="AZ43" s="13" t="s">
        <v>69</v>
      </c>
      <c r="BA43" s="13" t="s">
        <v>69</v>
      </c>
      <c r="BB43" s="13" t="s">
        <v>69</v>
      </c>
      <c r="BC43" s="13" t="s">
        <v>69</v>
      </c>
      <c r="BD43" s="13" t="s">
        <v>68</v>
      </c>
      <c r="BE43" s="13" t="str">
        <f t="shared" si="73"/>
        <v>5 fois par semaine</v>
      </c>
      <c r="BF43" s="14" t="s">
        <v>69</v>
      </c>
      <c r="BG43" s="14" t="s">
        <v>69</v>
      </c>
      <c r="BH43" s="14" t="s">
        <v>69</v>
      </c>
      <c r="BI43" s="14" t="s">
        <v>69</v>
      </c>
      <c r="BJ43" s="14" t="s">
        <v>69</v>
      </c>
      <c r="BK43" s="14" t="s">
        <v>68</v>
      </c>
      <c r="BL43" s="14" t="str">
        <f t="shared" si="74"/>
        <v>5 fois par semaine</v>
      </c>
      <c r="BM43" s="13" t="s">
        <v>69</v>
      </c>
      <c r="BN43" s="13" t="s">
        <v>69</v>
      </c>
      <c r="BO43" s="13" t="s">
        <v>69</v>
      </c>
      <c r="BP43" s="13" t="s">
        <v>69</v>
      </c>
      <c r="BQ43" s="13" t="s">
        <v>69</v>
      </c>
      <c r="BR43" s="13" t="s">
        <v>68</v>
      </c>
      <c r="BS43" s="13" t="str">
        <f t="shared" si="75"/>
        <v>5 fois par semaine</v>
      </c>
      <c r="BT43" s="14" t="s">
        <v>69</v>
      </c>
      <c r="BU43" s="14" t="s">
        <v>69</v>
      </c>
      <c r="BV43" s="14" t="s">
        <v>69</v>
      </c>
      <c r="BW43" s="14" t="s">
        <v>69</v>
      </c>
      <c r="BX43" s="14" t="s">
        <v>69</v>
      </c>
      <c r="BY43" s="14" t="s">
        <v>68</v>
      </c>
      <c r="BZ43" s="14" t="str">
        <f t="shared" si="76"/>
        <v>5 fois par semaine</v>
      </c>
      <c r="CA43" s="13" t="s">
        <v>69</v>
      </c>
      <c r="CB43" s="13" t="s">
        <v>68</v>
      </c>
      <c r="CC43" s="13" t="s">
        <v>68</v>
      </c>
      <c r="CD43" s="13" t="s">
        <v>68</v>
      </c>
      <c r="CE43" s="13" t="s">
        <v>68</v>
      </c>
      <c r="CF43" s="13" t="s">
        <v>68</v>
      </c>
      <c r="CG43" s="44" t="str">
        <f t="shared" si="65"/>
        <v>1 fois par mois</v>
      </c>
      <c r="CH43" s="14" t="s">
        <v>69</v>
      </c>
      <c r="CI43" s="14" t="s">
        <v>68</v>
      </c>
      <c r="CJ43" s="14" t="s">
        <v>68</v>
      </c>
      <c r="CK43" s="14" t="s">
        <v>68</v>
      </c>
      <c r="CL43" s="14" t="s">
        <v>68</v>
      </c>
      <c r="CM43" s="14" t="s">
        <v>68</v>
      </c>
      <c r="CN43" s="44" t="str">
        <f t="shared" si="77"/>
        <v>1 fois par semaine</v>
      </c>
      <c r="CO43" s="13" t="s">
        <v>69</v>
      </c>
      <c r="CP43" s="13" t="s">
        <v>68</v>
      </c>
      <c r="CQ43" s="13" t="s">
        <v>68</v>
      </c>
      <c r="CR43" s="13" t="s">
        <v>68</v>
      </c>
      <c r="CS43" s="13" t="s">
        <v>68</v>
      </c>
      <c r="CT43" s="13" t="s">
        <v>68</v>
      </c>
      <c r="CU43" s="13" t="str">
        <f t="shared" si="78"/>
        <v>1 fois par semaine</v>
      </c>
      <c r="CV43" s="14" t="s">
        <v>69</v>
      </c>
      <c r="CW43" s="14" t="s">
        <v>68</v>
      </c>
      <c r="CX43" s="14" t="s">
        <v>68</v>
      </c>
      <c r="CY43" s="14" t="s">
        <v>68</v>
      </c>
      <c r="CZ43" s="14" t="s">
        <v>68</v>
      </c>
      <c r="DA43" s="14" t="s">
        <v>68</v>
      </c>
      <c r="DB43" s="14" t="str">
        <f t="shared" si="79"/>
        <v>1 fois par semaine</v>
      </c>
      <c r="DC43" s="13" t="s">
        <v>69</v>
      </c>
      <c r="DD43" s="13" t="s">
        <v>68</v>
      </c>
      <c r="DE43" s="13" t="s">
        <v>68</v>
      </c>
      <c r="DF43" s="13" t="s">
        <v>68</v>
      </c>
      <c r="DG43" s="13" t="s">
        <v>68</v>
      </c>
      <c r="DH43" s="13" t="s">
        <v>68</v>
      </c>
      <c r="DI43" s="13" t="str">
        <f t="shared" si="80"/>
        <v>1 fois par semaine</v>
      </c>
      <c r="DJ43" s="14" t="s">
        <v>69</v>
      </c>
      <c r="DK43" s="14" t="s">
        <v>69</v>
      </c>
      <c r="DL43" s="14" t="s">
        <v>69</v>
      </c>
      <c r="DM43" s="14" t="s">
        <v>69</v>
      </c>
      <c r="DN43" s="14" t="s">
        <v>69</v>
      </c>
      <c r="DO43" s="14" t="s">
        <v>68</v>
      </c>
      <c r="DP43" s="44" t="str">
        <f t="shared" si="81"/>
        <v>5 fois par semaine</v>
      </c>
      <c r="DQ43" s="13" t="s">
        <v>69</v>
      </c>
      <c r="DR43" s="13" t="s">
        <v>69</v>
      </c>
      <c r="DS43" s="13" t="s">
        <v>69</v>
      </c>
      <c r="DT43" s="13" t="s">
        <v>69</v>
      </c>
      <c r="DU43" s="13" t="s">
        <v>69</v>
      </c>
      <c r="DV43" s="13" t="s">
        <v>68</v>
      </c>
      <c r="DW43" s="13" t="str">
        <f t="shared" si="82"/>
        <v>5 fois par semaine</v>
      </c>
      <c r="DX43" s="14" t="s">
        <v>69</v>
      </c>
      <c r="DY43" s="14" t="s">
        <v>69</v>
      </c>
      <c r="DZ43" s="14" t="s">
        <v>69</v>
      </c>
      <c r="EA43" s="14" t="s">
        <v>69</v>
      </c>
      <c r="EB43" s="14" t="s">
        <v>69</v>
      </c>
      <c r="EC43" s="14" t="s">
        <v>68</v>
      </c>
      <c r="ED43" s="14" t="str">
        <f t="shared" si="83"/>
        <v>5 fois par semaine</v>
      </c>
      <c r="EE43" s="13" t="s">
        <v>69</v>
      </c>
      <c r="EF43" s="13" t="s">
        <v>69</v>
      </c>
      <c r="EG43" s="13" t="s">
        <v>69</v>
      </c>
      <c r="EH43" s="13" t="s">
        <v>69</v>
      </c>
      <c r="EI43" s="13" t="s">
        <v>69</v>
      </c>
      <c r="EJ43" s="13" t="s">
        <v>68</v>
      </c>
      <c r="EK43" s="13" t="str">
        <f t="shared" si="84"/>
        <v>5 fois par semaine</v>
      </c>
      <c r="EL43" s="14" t="s">
        <v>69</v>
      </c>
      <c r="EM43" s="14" t="s">
        <v>68</v>
      </c>
      <c r="EN43" s="14" t="s">
        <v>68</v>
      </c>
      <c r="EO43" s="14" t="s">
        <v>68</v>
      </c>
      <c r="EP43" s="14" t="s">
        <v>68</v>
      </c>
      <c r="EQ43" s="14" t="s">
        <v>68</v>
      </c>
      <c r="ER43" s="44" t="str">
        <f t="shared" si="52"/>
        <v>1 fois par mois</v>
      </c>
      <c r="ES43" s="13" t="s">
        <v>68</v>
      </c>
      <c r="ET43" s="13" t="s">
        <v>68</v>
      </c>
      <c r="EU43" s="13" t="s">
        <v>68</v>
      </c>
      <c r="EV43" s="13" t="s">
        <v>68</v>
      </c>
      <c r="EW43" s="13" t="s">
        <v>68</v>
      </c>
      <c r="EX43" s="13" t="s">
        <v>68</v>
      </c>
      <c r="EY43" s="44" t="str">
        <f t="shared" si="66"/>
        <v>-</v>
      </c>
      <c r="EZ43" s="14" t="s">
        <v>69</v>
      </c>
      <c r="FA43" s="14" t="s">
        <v>68</v>
      </c>
      <c r="FB43" s="14" t="s">
        <v>68</v>
      </c>
      <c r="FC43" s="14" t="s">
        <v>68</v>
      </c>
      <c r="FD43" s="14" t="s">
        <v>68</v>
      </c>
      <c r="FE43" s="14" t="s">
        <v>68</v>
      </c>
      <c r="FF43" s="44" t="str">
        <f t="shared" si="54"/>
        <v>1 fois par semaine</v>
      </c>
      <c r="FG43" s="13" t="s">
        <v>69</v>
      </c>
      <c r="FH43" s="13" t="s">
        <v>68</v>
      </c>
      <c r="FI43" s="13" t="s">
        <v>68</v>
      </c>
      <c r="FJ43" s="13" t="s">
        <v>68</v>
      </c>
      <c r="FK43" s="13" t="s">
        <v>68</v>
      </c>
      <c r="FL43" s="13" t="s">
        <v>68</v>
      </c>
      <c r="FM43" s="13" t="str">
        <f t="shared" si="55"/>
        <v>1 fois par mois</v>
      </c>
      <c r="FN43" s="14" t="s">
        <v>69</v>
      </c>
      <c r="FO43" s="14" t="s">
        <v>69</v>
      </c>
      <c r="FP43" s="14" t="s">
        <v>69</v>
      </c>
      <c r="FQ43" s="14" t="s">
        <v>69</v>
      </c>
      <c r="FR43" s="14" t="s">
        <v>69</v>
      </c>
      <c r="FS43" s="14" t="s">
        <v>69</v>
      </c>
      <c r="FT43" s="44" t="str">
        <f t="shared" si="56"/>
        <v>6 fois par semaine</v>
      </c>
      <c r="FU43" s="13" t="s">
        <v>69</v>
      </c>
      <c r="FV43" s="13" t="s">
        <v>68</v>
      </c>
      <c r="FW43" s="13" t="s">
        <v>68</v>
      </c>
      <c r="FX43" s="13" t="s">
        <v>68</v>
      </c>
      <c r="FY43" s="13" t="s">
        <v>68</v>
      </c>
      <c r="FZ43" s="13" t="s">
        <v>68</v>
      </c>
      <c r="GA43" s="44" t="str">
        <f t="shared" si="90"/>
        <v>1 fois par semaine</v>
      </c>
      <c r="GB43" s="14" t="s">
        <v>69</v>
      </c>
      <c r="GC43" s="14" t="s">
        <v>68</v>
      </c>
      <c r="GD43" s="14" t="s">
        <v>68</v>
      </c>
      <c r="GE43" s="14" t="s">
        <v>68</v>
      </c>
      <c r="GF43" s="14" t="s">
        <v>68</v>
      </c>
      <c r="GG43" s="14" t="s">
        <v>68</v>
      </c>
      <c r="GH43" s="14" t="str">
        <f t="shared" si="91"/>
        <v>1 fois par semaine</v>
      </c>
      <c r="GI43" s="13" t="s">
        <v>68</v>
      </c>
      <c r="GJ43" s="13" t="s">
        <v>68</v>
      </c>
      <c r="GK43" s="13" t="s">
        <v>68</v>
      </c>
      <c r="GL43" s="13" t="s">
        <v>68</v>
      </c>
      <c r="GM43" s="13" t="s">
        <v>68</v>
      </c>
      <c r="GN43" s="13" t="s">
        <v>68</v>
      </c>
      <c r="GO43" s="13" t="str">
        <f t="shared" si="59"/>
        <v>-</v>
      </c>
      <c r="GP43" s="14" t="s">
        <v>68</v>
      </c>
      <c r="GQ43" s="14" t="s">
        <v>68</v>
      </c>
      <c r="GR43" s="14" t="s">
        <v>68</v>
      </c>
      <c r="GS43" s="14" t="s">
        <v>68</v>
      </c>
      <c r="GT43" s="14" t="s">
        <v>68</v>
      </c>
      <c r="GU43" s="14" t="s">
        <v>68</v>
      </c>
      <c r="GV43" s="14" t="str">
        <f t="shared" si="85"/>
        <v>-</v>
      </c>
      <c r="GW43" s="13" t="s">
        <v>69</v>
      </c>
      <c r="GX43" s="13" t="s">
        <v>68</v>
      </c>
      <c r="GY43" s="13" t="s">
        <v>68</v>
      </c>
      <c r="GZ43" s="13" t="s">
        <v>68</v>
      </c>
      <c r="HA43" s="13" t="s">
        <v>68</v>
      </c>
      <c r="HB43" s="13" t="s">
        <v>68</v>
      </c>
      <c r="HC43" s="44" t="str">
        <f>IF(COUNTIF(GW43:HB43,"X")&gt;0,COUNTIF(GW43:HB43,"X")&amp;" fois par mois","-")</f>
        <v>1 fois par mois</v>
      </c>
      <c r="HD43" s="14" t="s">
        <v>69</v>
      </c>
      <c r="HE43" s="14" t="s">
        <v>68</v>
      </c>
      <c r="HF43" s="14" t="s">
        <v>68</v>
      </c>
      <c r="HG43" s="14" t="s">
        <v>68</v>
      </c>
      <c r="HH43" s="14" t="s">
        <v>68</v>
      </c>
      <c r="HI43" s="14" t="s">
        <v>68</v>
      </c>
      <c r="HJ43" s="44" t="str">
        <f t="shared" si="86"/>
        <v>1 fois par semestre</v>
      </c>
      <c r="HK43" s="13" t="s">
        <v>68</v>
      </c>
      <c r="HL43" s="13" t="s">
        <v>68</v>
      </c>
      <c r="HM43" s="13" t="s">
        <v>68</v>
      </c>
      <c r="HN43" s="13" t="s">
        <v>68</v>
      </c>
      <c r="HO43" s="13" t="s">
        <v>68</v>
      </c>
      <c r="HP43" s="13" t="s">
        <v>68</v>
      </c>
      <c r="HQ43" s="44" t="str">
        <f t="shared" si="87"/>
        <v>-</v>
      </c>
      <c r="HR43" s="14" t="s">
        <v>68</v>
      </c>
      <c r="HS43" s="14" t="s">
        <v>68</v>
      </c>
      <c r="HT43" s="14" t="s">
        <v>68</v>
      </c>
      <c r="HU43" s="14" t="s">
        <v>68</v>
      </c>
      <c r="HV43" s="14" t="s">
        <v>68</v>
      </c>
      <c r="HW43" s="14" t="s">
        <v>68</v>
      </c>
      <c r="HX43" s="14" t="str">
        <f t="shared" si="64"/>
        <v>-</v>
      </c>
    </row>
    <row r="44" spans="1:232" ht="27.95" customHeight="1" x14ac:dyDescent="0.2">
      <c r="A44" s="8">
        <v>6047</v>
      </c>
      <c r="B44" s="9" t="s">
        <v>66</v>
      </c>
      <c r="C44" s="50" t="s">
        <v>1906</v>
      </c>
      <c r="D44" s="11" t="s">
        <v>96</v>
      </c>
      <c r="E44" s="11" t="s">
        <v>120</v>
      </c>
      <c r="F44" s="11">
        <v>75020</v>
      </c>
      <c r="G44" s="11" t="s">
        <v>29</v>
      </c>
      <c r="H44" s="12">
        <v>16</v>
      </c>
      <c r="I44" s="13" t="s">
        <v>69</v>
      </c>
      <c r="J44" s="13" t="s">
        <v>68</v>
      </c>
      <c r="K44" s="13" t="s">
        <v>69</v>
      </c>
      <c r="L44" s="13" t="s">
        <v>68</v>
      </c>
      <c r="M44" s="13" t="s">
        <v>69</v>
      </c>
      <c r="N44" s="13" t="s">
        <v>68</v>
      </c>
      <c r="O44" s="13" t="str">
        <f t="shared" si="67"/>
        <v>3 fois par semaine</v>
      </c>
      <c r="P44" s="14" t="s">
        <v>69</v>
      </c>
      <c r="Q44" s="14" t="s">
        <v>68</v>
      </c>
      <c r="R44" s="14" t="s">
        <v>69</v>
      </c>
      <c r="S44" s="14" t="s">
        <v>68</v>
      </c>
      <c r="T44" s="14" t="s">
        <v>69</v>
      </c>
      <c r="U44" s="14" t="s">
        <v>68</v>
      </c>
      <c r="V44" s="44" t="str">
        <f t="shared" si="68"/>
        <v>3 fois par semaine</v>
      </c>
      <c r="W44" s="13" t="s">
        <v>69</v>
      </c>
      <c r="X44" s="13" t="s">
        <v>68</v>
      </c>
      <c r="Y44" s="13" t="s">
        <v>69</v>
      </c>
      <c r="Z44" s="13" t="s">
        <v>68</v>
      </c>
      <c r="AA44" s="13" t="s">
        <v>69</v>
      </c>
      <c r="AB44" s="13" t="s">
        <v>68</v>
      </c>
      <c r="AC44" s="13" t="str">
        <f t="shared" si="69"/>
        <v>3 fois par semaine</v>
      </c>
      <c r="AD44" s="14" t="s">
        <v>69</v>
      </c>
      <c r="AE44" s="14" t="s">
        <v>68</v>
      </c>
      <c r="AF44" s="14" t="s">
        <v>69</v>
      </c>
      <c r="AG44" s="14" t="s">
        <v>68</v>
      </c>
      <c r="AH44" s="14" t="s">
        <v>69</v>
      </c>
      <c r="AI44" s="14" t="s">
        <v>68</v>
      </c>
      <c r="AJ44" s="44" t="str">
        <f t="shared" si="70"/>
        <v>3 fois par semaine</v>
      </c>
      <c r="AK44" s="13" t="s">
        <v>69</v>
      </c>
      <c r="AL44" s="13" t="s">
        <v>68</v>
      </c>
      <c r="AM44" s="13" t="s">
        <v>69</v>
      </c>
      <c r="AN44" s="13" t="s">
        <v>68</v>
      </c>
      <c r="AO44" s="13" t="s">
        <v>69</v>
      </c>
      <c r="AP44" s="13" t="s">
        <v>68</v>
      </c>
      <c r="AQ44" s="13" t="str">
        <f t="shared" si="71"/>
        <v>3 fois par semaine</v>
      </c>
      <c r="AR44" s="14" t="s">
        <v>69</v>
      </c>
      <c r="AS44" s="14" t="s">
        <v>68</v>
      </c>
      <c r="AT44" s="14" t="s">
        <v>69</v>
      </c>
      <c r="AU44" s="14" t="s">
        <v>68</v>
      </c>
      <c r="AV44" s="14" t="s">
        <v>69</v>
      </c>
      <c r="AW44" s="14" t="s">
        <v>68</v>
      </c>
      <c r="AX44" s="14" t="str">
        <f t="shared" si="72"/>
        <v>3 fois par semaine</v>
      </c>
      <c r="AY44" s="13" t="s">
        <v>69</v>
      </c>
      <c r="AZ44" s="13" t="s">
        <v>68</v>
      </c>
      <c r="BA44" s="13" t="s">
        <v>69</v>
      </c>
      <c r="BB44" s="13" t="s">
        <v>68</v>
      </c>
      <c r="BC44" s="13" t="s">
        <v>69</v>
      </c>
      <c r="BD44" s="13" t="s">
        <v>68</v>
      </c>
      <c r="BE44" s="13" t="str">
        <f t="shared" si="73"/>
        <v>3 fois par semaine</v>
      </c>
      <c r="BF44" s="14" t="s">
        <v>69</v>
      </c>
      <c r="BG44" s="14" t="s">
        <v>68</v>
      </c>
      <c r="BH44" s="14" t="s">
        <v>69</v>
      </c>
      <c r="BI44" s="14" t="s">
        <v>68</v>
      </c>
      <c r="BJ44" s="14" t="s">
        <v>69</v>
      </c>
      <c r="BK44" s="14" t="s">
        <v>68</v>
      </c>
      <c r="BL44" s="14" t="str">
        <f t="shared" si="74"/>
        <v>3 fois par semaine</v>
      </c>
      <c r="BM44" s="13" t="s">
        <v>69</v>
      </c>
      <c r="BN44" s="13" t="s">
        <v>68</v>
      </c>
      <c r="BO44" s="13" t="s">
        <v>69</v>
      </c>
      <c r="BP44" s="13" t="s">
        <v>68</v>
      </c>
      <c r="BQ44" s="13" t="s">
        <v>69</v>
      </c>
      <c r="BR44" s="13" t="s">
        <v>68</v>
      </c>
      <c r="BS44" s="13" t="str">
        <f t="shared" si="75"/>
        <v>3 fois par semaine</v>
      </c>
      <c r="BT44" s="14" t="s">
        <v>68</v>
      </c>
      <c r="BU44" s="14" t="s">
        <v>68</v>
      </c>
      <c r="BV44" s="14" t="s">
        <v>68</v>
      </c>
      <c r="BW44" s="14" t="s">
        <v>68</v>
      </c>
      <c r="BX44" s="14" t="s">
        <v>68</v>
      </c>
      <c r="BY44" s="14" t="s">
        <v>68</v>
      </c>
      <c r="BZ44" s="14" t="str">
        <f t="shared" si="76"/>
        <v>-</v>
      </c>
      <c r="CA44" s="13" t="s">
        <v>69</v>
      </c>
      <c r="CB44" s="13" t="s">
        <v>68</v>
      </c>
      <c r="CC44" s="13" t="s">
        <v>68</v>
      </c>
      <c r="CD44" s="13" t="s">
        <v>68</v>
      </c>
      <c r="CE44" s="13" t="s">
        <v>68</v>
      </c>
      <c r="CF44" s="13" t="s">
        <v>68</v>
      </c>
      <c r="CG44" s="44" t="str">
        <f t="shared" si="65"/>
        <v>1 fois par mois</v>
      </c>
      <c r="CH44" s="14" t="s">
        <v>69</v>
      </c>
      <c r="CI44" s="14" t="s">
        <v>68</v>
      </c>
      <c r="CJ44" s="14" t="s">
        <v>68</v>
      </c>
      <c r="CK44" s="14" t="s">
        <v>68</v>
      </c>
      <c r="CL44" s="14" t="s">
        <v>68</v>
      </c>
      <c r="CM44" s="14" t="s">
        <v>68</v>
      </c>
      <c r="CN44" s="44" t="str">
        <f t="shared" si="77"/>
        <v>1 fois par semaine</v>
      </c>
      <c r="CO44" s="13" t="s">
        <v>69</v>
      </c>
      <c r="CP44" s="13" t="s">
        <v>68</v>
      </c>
      <c r="CQ44" s="13" t="s">
        <v>68</v>
      </c>
      <c r="CR44" s="13" t="s">
        <v>68</v>
      </c>
      <c r="CS44" s="13" t="s">
        <v>68</v>
      </c>
      <c r="CT44" s="13" t="s">
        <v>68</v>
      </c>
      <c r="CU44" s="13" t="str">
        <f t="shared" si="78"/>
        <v>1 fois par semaine</v>
      </c>
      <c r="CV44" s="14" t="s">
        <v>69</v>
      </c>
      <c r="CW44" s="14" t="s">
        <v>68</v>
      </c>
      <c r="CX44" s="14" t="s">
        <v>68</v>
      </c>
      <c r="CY44" s="14" t="s">
        <v>68</v>
      </c>
      <c r="CZ44" s="14" t="s">
        <v>68</v>
      </c>
      <c r="DA44" s="14" t="s">
        <v>68</v>
      </c>
      <c r="DB44" s="14" t="str">
        <f t="shared" si="79"/>
        <v>1 fois par semaine</v>
      </c>
      <c r="DC44" s="13" t="s">
        <v>69</v>
      </c>
      <c r="DD44" s="13" t="s">
        <v>68</v>
      </c>
      <c r="DE44" s="13" t="s">
        <v>68</v>
      </c>
      <c r="DF44" s="13" t="s">
        <v>68</v>
      </c>
      <c r="DG44" s="13" t="s">
        <v>68</v>
      </c>
      <c r="DH44" s="13" t="s">
        <v>68</v>
      </c>
      <c r="DI44" s="13" t="str">
        <f t="shared" si="80"/>
        <v>1 fois par semaine</v>
      </c>
      <c r="DJ44" s="14" t="s">
        <v>68</v>
      </c>
      <c r="DK44" s="14" t="s">
        <v>68</v>
      </c>
      <c r="DL44" s="14" t="s">
        <v>68</v>
      </c>
      <c r="DM44" s="14" t="s">
        <v>68</v>
      </c>
      <c r="DN44" s="14" t="s">
        <v>68</v>
      </c>
      <c r="DO44" s="14" t="s">
        <v>68</v>
      </c>
      <c r="DP44" s="44" t="str">
        <f t="shared" si="81"/>
        <v>-</v>
      </c>
      <c r="DQ44" s="13" t="s">
        <v>68</v>
      </c>
      <c r="DR44" s="13" t="s">
        <v>68</v>
      </c>
      <c r="DS44" s="13" t="s">
        <v>68</v>
      </c>
      <c r="DT44" s="13" t="s">
        <v>68</v>
      </c>
      <c r="DU44" s="13" t="s">
        <v>68</v>
      </c>
      <c r="DV44" s="13" t="s">
        <v>68</v>
      </c>
      <c r="DW44" s="13" t="str">
        <f t="shared" si="82"/>
        <v>-</v>
      </c>
      <c r="DX44" s="14" t="s">
        <v>68</v>
      </c>
      <c r="DY44" s="14" t="s">
        <v>68</v>
      </c>
      <c r="DZ44" s="14" t="s">
        <v>68</v>
      </c>
      <c r="EA44" s="14" t="s">
        <v>68</v>
      </c>
      <c r="EB44" s="14" t="s">
        <v>68</v>
      </c>
      <c r="EC44" s="14" t="s">
        <v>68</v>
      </c>
      <c r="ED44" s="14" t="str">
        <f t="shared" si="83"/>
        <v>-</v>
      </c>
      <c r="EE44" s="13" t="s">
        <v>68</v>
      </c>
      <c r="EF44" s="13" t="s">
        <v>68</v>
      </c>
      <c r="EG44" s="13" t="s">
        <v>68</v>
      </c>
      <c r="EH44" s="13" t="s">
        <v>68</v>
      </c>
      <c r="EI44" s="13" t="s">
        <v>68</v>
      </c>
      <c r="EJ44" s="13" t="s">
        <v>68</v>
      </c>
      <c r="EK44" s="13" t="str">
        <f t="shared" si="84"/>
        <v>-</v>
      </c>
      <c r="EL44" s="14" t="s">
        <v>69</v>
      </c>
      <c r="EM44" s="14" t="s">
        <v>68</v>
      </c>
      <c r="EN44" s="14" t="s">
        <v>68</v>
      </c>
      <c r="EO44" s="14" t="s">
        <v>68</v>
      </c>
      <c r="EP44" s="14" t="s">
        <v>68</v>
      </c>
      <c r="EQ44" s="14" t="s">
        <v>68</v>
      </c>
      <c r="ER44" s="44" t="str">
        <f t="shared" si="52"/>
        <v>1 fois par mois</v>
      </c>
      <c r="ES44" s="13" t="s">
        <v>68</v>
      </c>
      <c r="ET44" s="13" t="s">
        <v>68</v>
      </c>
      <c r="EU44" s="13" t="s">
        <v>68</v>
      </c>
      <c r="EV44" s="13" t="s">
        <v>68</v>
      </c>
      <c r="EW44" s="13" t="s">
        <v>68</v>
      </c>
      <c r="EX44" s="13" t="s">
        <v>68</v>
      </c>
      <c r="EY44" s="44" t="str">
        <f t="shared" si="66"/>
        <v>-</v>
      </c>
      <c r="EZ44" s="14" t="s">
        <v>69</v>
      </c>
      <c r="FA44" s="14" t="s">
        <v>68</v>
      </c>
      <c r="FB44" s="14" t="s">
        <v>68</v>
      </c>
      <c r="FC44" s="14" t="s">
        <v>68</v>
      </c>
      <c r="FD44" s="14" t="s">
        <v>68</v>
      </c>
      <c r="FE44" s="14" t="s">
        <v>68</v>
      </c>
      <c r="FF44" s="44" t="str">
        <f t="shared" si="54"/>
        <v>1 fois par semaine</v>
      </c>
      <c r="FG44" s="13" t="s">
        <v>69</v>
      </c>
      <c r="FH44" s="13" t="s">
        <v>68</v>
      </c>
      <c r="FI44" s="13" t="s">
        <v>68</v>
      </c>
      <c r="FJ44" s="13" t="s">
        <v>68</v>
      </c>
      <c r="FK44" s="13" t="s">
        <v>68</v>
      </c>
      <c r="FL44" s="13" t="s">
        <v>68</v>
      </c>
      <c r="FM44" s="13" t="str">
        <f t="shared" si="55"/>
        <v>1 fois par mois</v>
      </c>
      <c r="FN44" s="14" t="s">
        <v>69</v>
      </c>
      <c r="FO44" s="14" t="s">
        <v>68</v>
      </c>
      <c r="FP44" s="14" t="s">
        <v>69</v>
      </c>
      <c r="FQ44" s="14" t="s">
        <v>68</v>
      </c>
      <c r="FR44" s="14" t="s">
        <v>69</v>
      </c>
      <c r="FS44" s="14" t="s">
        <v>68</v>
      </c>
      <c r="FT44" s="44" t="str">
        <f t="shared" si="56"/>
        <v>3 fois par semaine</v>
      </c>
      <c r="FU44" s="13" t="s">
        <v>69</v>
      </c>
      <c r="FV44" s="13" t="s">
        <v>68</v>
      </c>
      <c r="FW44" s="13" t="s">
        <v>68</v>
      </c>
      <c r="FX44" s="13" t="s">
        <v>68</v>
      </c>
      <c r="FY44" s="13" t="s">
        <v>68</v>
      </c>
      <c r="FZ44" s="13" t="s">
        <v>68</v>
      </c>
      <c r="GA44" s="44" t="str">
        <f t="shared" si="90"/>
        <v>1 fois par semaine</v>
      </c>
      <c r="GB44" s="14" t="s">
        <v>69</v>
      </c>
      <c r="GC44" s="14" t="s">
        <v>68</v>
      </c>
      <c r="GD44" s="14" t="s">
        <v>68</v>
      </c>
      <c r="GE44" s="14" t="s">
        <v>68</v>
      </c>
      <c r="GF44" s="14" t="s">
        <v>68</v>
      </c>
      <c r="GG44" s="14" t="s">
        <v>68</v>
      </c>
      <c r="GH44" s="14" t="str">
        <f t="shared" si="91"/>
        <v>1 fois par semaine</v>
      </c>
      <c r="GI44" s="13" t="s">
        <v>68</v>
      </c>
      <c r="GJ44" s="13" t="s">
        <v>68</v>
      </c>
      <c r="GK44" s="13" t="s">
        <v>68</v>
      </c>
      <c r="GL44" s="13" t="s">
        <v>68</v>
      </c>
      <c r="GM44" s="13" t="s">
        <v>68</v>
      </c>
      <c r="GN44" s="13" t="s">
        <v>68</v>
      </c>
      <c r="GO44" s="13" t="str">
        <f t="shared" si="59"/>
        <v>-</v>
      </c>
      <c r="GP44" s="14" t="s">
        <v>68</v>
      </c>
      <c r="GQ44" s="14" t="s">
        <v>68</v>
      </c>
      <c r="GR44" s="14" t="s">
        <v>68</v>
      </c>
      <c r="GS44" s="14" t="s">
        <v>68</v>
      </c>
      <c r="GT44" s="14" t="s">
        <v>68</v>
      </c>
      <c r="GU44" s="14" t="s">
        <v>68</v>
      </c>
      <c r="GV44" s="14" t="str">
        <f t="shared" si="85"/>
        <v>-</v>
      </c>
      <c r="GW44" s="13" t="s">
        <v>68</v>
      </c>
      <c r="GX44" s="13" t="s">
        <v>68</v>
      </c>
      <c r="GY44" s="13" t="s">
        <v>68</v>
      </c>
      <c r="GZ44" s="13" t="s">
        <v>68</v>
      </c>
      <c r="HA44" s="13" t="s">
        <v>68</v>
      </c>
      <c r="HB44" s="13" t="s">
        <v>68</v>
      </c>
      <c r="HC44" s="44" t="str">
        <f t="shared" ref="HC44:HC57" si="92">IF(COUNTIF(GW44:HB44,"X")&gt;0,COUNTIF(GW44:HB44,"X")&amp;" fois par semaine","-")</f>
        <v>-</v>
      </c>
      <c r="HD44" s="14" t="s">
        <v>68</v>
      </c>
      <c r="HE44" s="14" t="s">
        <v>68</v>
      </c>
      <c r="HF44" s="14" t="s">
        <v>68</v>
      </c>
      <c r="HG44" s="14" t="s">
        <v>68</v>
      </c>
      <c r="HH44" s="14" t="s">
        <v>68</v>
      </c>
      <c r="HI44" s="14" t="s">
        <v>68</v>
      </c>
      <c r="HJ44" s="44" t="str">
        <f t="shared" si="86"/>
        <v>-</v>
      </c>
      <c r="HK44" s="13" t="s">
        <v>68</v>
      </c>
      <c r="HL44" s="13" t="s">
        <v>68</v>
      </c>
      <c r="HM44" s="13" t="s">
        <v>68</v>
      </c>
      <c r="HN44" s="13" t="s">
        <v>68</v>
      </c>
      <c r="HO44" s="13" t="s">
        <v>68</v>
      </c>
      <c r="HP44" s="13" t="s">
        <v>68</v>
      </c>
      <c r="HQ44" s="44" t="str">
        <f t="shared" si="87"/>
        <v>-</v>
      </c>
      <c r="HR44" s="14" t="s">
        <v>68</v>
      </c>
      <c r="HS44" s="14" t="s">
        <v>68</v>
      </c>
      <c r="HT44" s="14" t="s">
        <v>68</v>
      </c>
      <c r="HU44" s="14" t="s">
        <v>68</v>
      </c>
      <c r="HV44" s="14" t="s">
        <v>68</v>
      </c>
      <c r="HW44" s="14" t="s">
        <v>68</v>
      </c>
      <c r="HX44" s="14" t="str">
        <f t="shared" si="64"/>
        <v>-</v>
      </c>
    </row>
    <row r="45" spans="1:232" ht="27.95" customHeight="1" x14ac:dyDescent="0.2">
      <c r="A45" s="8">
        <v>6048</v>
      </c>
      <c r="B45" s="9" t="s">
        <v>66</v>
      </c>
      <c r="C45" s="50" t="s">
        <v>1906</v>
      </c>
      <c r="D45" s="11" t="s">
        <v>96</v>
      </c>
      <c r="E45" s="11" t="s">
        <v>121</v>
      </c>
      <c r="F45" s="11">
        <v>75020</v>
      </c>
      <c r="G45" s="11" t="s">
        <v>29</v>
      </c>
      <c r="H45" s="12">
        <v>17</v>
      </c>
      <c r="I45" s="13" t="s">
        <v>69</v>
      </c>
      <c r="J45" s="13" t="s">
        <v>68</v>
      </c>
      <c r="K45" s="13" t="s">
        <v>69</v>
      </c>
      <c r="L45" s="13" t="s">
        <v>68</v>
      </c>
      <c r="M45" s="13" t="s">
        <v>69</v>
      </c>
      <c r="N45" s="13" t="s">
        <v>68</v>
      </c>
      <c r="O45" s="13" t="str">
        <f t="shared" si="67"/>
        <v>3 fois par semaine</v>
      </c>
      <c r="P45" s="14" t="s">
        <v>69</v>
      </c>
      <c r="Q45" s="14" t="s">
        <v>68</v>
      </c>
      <c r="R45" s="14" t="s">
        <v>69</v>
      </c>
      <c r="S45" s="14" t="s">
        <v>68</v>
      </c>
      <c r="T45" s="14" t="s">
        <v>69</v>
      </c>
      <c r="U45" s="14" t="s">
        <v>68</v>
      </c>
      <c r="V45" s="44" t="str">
        <f t="shared" si="68"/>
        <v>3 fois par semaine</v>
      </c>
      <c r="W45" s="13" t="s">
        <v>69</v>
      </c>
      <c r="X45" s="13" t="s">
        <v>68</v>
      </c>
      <c r="Y45" s="13" t="s">
        <v>69</v>
      </c>
      <c r="Z45" s="13" t="s">
        <v>68</v>
      </c>
      <c r="AA45" s="13" t="s">
        <v>69</v>
      </c>
      <c r="AB45" s="13" t="s">
        <v>68</v>
      </c>
      <c r="AC45" s="13" t="str">
        <f t="shared" si="69"/>
        <v>3 fois par semaine</v>
      </c>
      <c r="AD45" s="14" t="s">
        <v>69</v>
      </c>
      <c r="AE45" s="14" t="s">
        <v>68</v>
      </c>
      <c r="AF45" s="14" t="s">
        <v>69</v>
      </c>
      <c r="AG45" s="14" t="s">
        <v>68</v>
      </c>
      <c r="AH45" s="14" t="s">
        <v>69</v>
      </c>
      <c r="AI45" s="14" t="s">
        <v>68</v>
      </c>
      <c r="AJ45" s="44" t="str">
        <f t="shared" si="70"/>
        <v>3 fois par semaine</v>
      </c>
      <c r="AK45" s="13" t="s">
        <v>69</v>
      </c>
      <c r="AL45" s="13" t="s">
        <v>68</v>
      </c>
      <c r="AM45" s="13" t="s">
        <v>69</v>
      </c>
      <c r="AN45" s="13" t="s">
        <v>68</v>
      </c>
      <c r="AO45" s="13" t="s">
        <v>69</v>
      </c>
      <c r="AP45" s="13" t="s">
        <v>68</v>
      </c>
      <c r="AQ45" s="13" t="str">
        <f t="shared" si="71"/>
        <v>3 fois par semaine</v>
      </c>
      <c r="AR45" s="14" t="s">
        <v>69</v>
      </c>
      <c r="AS45" s="14" t="s">
        <v>68</v>
      </c>
      <c r="AT45" s="14" t="s">
        <v>69</v>
      </c>
      <c r="AU45" s="14" t="s">
        <v>68</v>
      </c>
      <c r="AV45" s="14" t="s">
        <v>69</v>
      </c>
      <c r="AW45" s="14" t="s">
        <v>68</v>
      </c>
      <c r="AX45" s="14" t="str">
        <f t="shared" si="72"/>
        <v>3 fois par semaine</v>
      </c>
      <c r="AY45" s="13" t="s">
        <v>69</v>
      </c>
      <c r="AZ45" s="13" t="s">
        <v>68</v>
      </c>
      <c r="BA45" s="13" t="s">
        <v>69</v>
      </c>
      <c r="BB45" s="13" t="s">
        <v>68</v>
      </c>
      <c r="BC45" s="13" t="s">
        <v>69</v>
      </c>
      <c r="BD45" s="13" t="s">
        <v>68</v>
      </c>
      <c r="BE45" s="13" t="str">
        <f t="shared" si="73"/>
        <v>3 fois par semaine</v>
      </c>
      <c r="BF45" s="14" t="s">
        <v>69</v>
      </c>
      <c r="BG45" s="14" t="s">
        <v>68</v>
      </c>
      <c r="BH45" s="14" t="s">
        <v>69</v>
      </c>
      <c r="BI45" s="14" t="s">
        <v>68</v>
      </c>
      <c r="BJ45" s="14" t="s">
        <v>69</v>
      </c>
      <c r="BK45" s="14" t="s">
        <v>68</v>
      </c>
      <c r="BL45" s="14" t="str">
        <f t="shared" si="74"/>
        <v>3 fois par semaine</v>
      </c>
      <c r="BM45" s="13" t="s">
        <v>69</v>
      </c>
      <c r="BN45" s="13" t="s">
        <v>68</v>
      </c>
      <c r="BO45" s="13" t="s">
        <v>69</v>
      </c>
      <c r="BP45" s="13" t="s">
        <v>68</v>
      </c>
      <c r="BQ45" s="13" t="s">
        <v>69</v>
      </c>
      <c r="BR45" s="13" t="s">
        <v>68</v>
      </c>
      <c r="BS45" s="13" t="str">
        <f t="shared" si="75"/>
        <v>3 fois par semaine</v>
      </c>
      <c r="BT45" s="14" t="s">
        <v>68</v>
      </c>
      <c r="BU45" s="14" t="s">
        <v>68</v>
      </c>
      <c r="BV45" s="14" t="s">
        <v>68</v>
      </c>
      <c r="BW45" s="14" t="s">
        <v>68</v>
      </c>
      <c r="BX45" s="14" t="s">
        <v>68</v>
      </c>
      <c r="BY45" s="14" t="s">
        <v>68</v>
      </c>
      <c r="BZ45" s="14" t="str">
        <f t="shared" si="76"/>
        <v>-</v>
      </c>
      <c r="CA45" s="13" t="s">
        <v>69</v>
      </c>
      <c r="CB45" s="13" t="s">
        <v>68</v>
      </c>
      <c r="CC45" s="13" t="s">
        <v>68</v>
      </c>
      <c r="CD45" s="13" t="s">
        <v>68</v>
      </c>
      <c r="CE45" s="13" t="s">
        <v>68</v>
      </c>
      <c r="CF45" s="13" t="s">
        <v>68</v>
      </c>
      <c r="CG45" s="44" t="str">
        <f t="shared" si="65"/>
        <v>1 fois par mois</v>
      </c>
      <c r="CH45" s="14" t="s">
        <v>69</v>
      </c>
      <c r="CI45" s="14" t="s">
        <v>68</v>
      </c>
      <c r="CJ45" s="14" t="s">
        <v>68</v>
      </c>
      <c r="CK45" s="14" t="s">
        <v>68</v>
      </c>
      <c r="CL45" s="14" t="s">
        <v>68</v>
      </c>
      <c r="CM45" s="14" t="s">
        <v>68</v>
      </c>
      <c r="CN45" s="44" t="str">
        <f t="shared" si="77"/>
        <v>1 fois par semaine</v>
      </c>
      <c r="CO45" s="13" t="s">
        <v>69</v>
      </c>
      <c r="CP45" s="13" t="s">
        <v>68</v>
      </c>
      <c r="CQ45" s="13" t="s">
        <v>68</v>
      </c>
      <c r="CR45" s="13" t="s">
        <v>68</v>
      </c>
      <c r="CS45" s="13" t="s">
        <v>68</v>
      </c>
      <c r="CT45" s="13" t="s">
        <v>68</v>
      </c>
      <c r="CU45" s="13" t="str">
        <f t="shared" si="78"/>
        <v>1 fois par semaine</v>
      </c>
      <c r="CV45" s="14" t="s">
        <v>69</v>
      </c>
      <c r="CW45" s="14" t="s">
        <v>68</v>
      </c>
      <c r="CX45" s="14" t="s">
        <v>68</v>
      </c>
      <c r="CY45" s="14" t="s">
        <v>68</v>
      </c>
      <c r="CZ45" s="14" t="s">
        <v>68</v>
      </c>
      <c r="DA45" s="14" t="s">
        <v>68</v>
      </c>
      <c r="DB45" s="14" t="str">
        <f t="shared" si="79"/>
        <v>1 fois par semaine</v>
      </c>
      <c r="DC45" s="13" t="s">
        <v>69</v>
      </c>
      <c r="DD45" s="13" t="s">
        <v>68</v>
      </c>
      <c r="DE45" s="13" t="s">
        <v>68</v>
      </c>
      <c r="DF45" s="13" t="s">
        <v>68</v>
      </c>
      <c r="DG45" s="13" t="s">
        <v>68</v>
      </c>
      <c r="DH45" s="13" t="s">
        <v>68</v>
      </c>
      <c r="DI45" s="13" t="str">
        <f t="shared" si="80"/>
        <v>1 fois par semaine</v>
      </c>
      <c r="DJ45" s="14" t="s">
        <v>69</v>
      </c>
      <c r="DK45" s="14" t="s">
        <v>68</v>
      </c>
      <c r="DL45" s="14" t="s">
        <v>69</v>
      </c>
      <c r="DM45" s="14" t="s">
        <v>68</v>
      </c>
      <c r="DN45" s="14" t="s">
        <v>69</v>
      </c>
      <c r="DO45" s="14" t="s">
        <v>68</v>
      </c>
      <c r="DP45" s="44" t="str">
        <f t="shared" si="81"/>
        <v>3 fois par semaine</v>
      </c>
      <c r="DQ45" s="13" t="s">
        <v>69</v>
      </c>
      <c r="DR45" s="13" t="s">
        <v>68</v>
      </c>
      <c r="DS45" s="13" t="s">
        <v>69</v>
      </c>
      <c r="DT45" s="13" t="s">
        <v>68</v>
      </c>
      <c r="DU45" s="13" t="s">
        <v>69</v>
      </c>
      <c r="DV45" s="13" t="s">
        <v>68</v>
      </c>
      <c r="DW45" s="13" t="str">
        <f t="shared" si="82"/>
        <v>3 fois par semaine</v>
      </c>
      <c r="DX45" s="14" t="s">
        <v>69</v>
      </c>
      <c r="DY45" s="14" t="s">
        <v>68</v>
      </c>
      <c r="DZ45" s="14" t="s">
        <v>69</v>
      </c>
      <c r="EA45" s="14" t="s">
        <v>68</v>
      </c>
      <c r="EB45" s="14" t="s">
        <v>69</v>
      </c>
      <c r="EC45" s="14" t="s">
        <v>68</v>
      </c>
      <c r="ED45" s="14" t="str">
        <f t="shared" si="83"/>
        <v>3 fois par semaine</v>
      </c>
      <c r="EE45" s="13" t="s">
        <v>69</v>
      </c>
      <c r="EF45" s="13" t="s">
        <v>68</v>
      </c>
      <c r="EG45" s="13" t="s">
        <v>69</v>
      </c>
      <c r="EH45" s="13" t="s">
        <v>68</v>
      </c>
      <c r="EI45" s="13" t="s">
        <v>69</v>
      </c>
      <c r="EJ45" s="13" t="s">
        <v>68</v>
      </c>
      <c r="EK45" s="13" t="str">
        <f t="shared" si="84"/>
        <v>3 fois par semaine</v>
      </c>
      <c r="EL45" s="14" t="s">
        <v>69</v>
      </c>
      <c r="EM45" s="14" t="s">
        <v>68</v>
      </c>
      <c r="EN45" s="14" t="s">
        <v>68</v>
      </c>
      <c r="EO45" s="14" t="s">
        <v>68</v>
      </c>
      <c r="EP45" s="14" t="s">
        <v>68</v>
      </c>
      <c r="EQ45" s="14" t="s">
        <v>68</v>
      </c>
      <c r="ER45" s="44" t="str">
        <f t="shared" si="52"/>
        <v>1 fois par mois</v>
      </c>
      <c r="ES45" s="13" t="s">
        <v>68</v>
      </c>
      <c r="ET45" s="13" t="s">
        <v>68</v>
      </c>
      <c r="EU45" s="13" t="s">
        <v>68</v>
      </c>
      <c r="EV45" s="13" t="s">
        <v>68</v>
      </c>
      <c r="EW45" s="13" t="s">
        <v>68</v>
      </c>
      <c r="EX45" s="13" t="s">
        <v>68</v>
      </c>
      <c r="EY45" s="44" t="str">
        <f t="shared" si="66"/>
        <v>-</v>
      </c>
      <c r="EZ45" s="14" t="s">
        <v>69</v>
      </c>
      <c r="FA45" s="14" t="s">
        <v>68</v>
      </c>
      <c r="FB45" s="14" t="s">
        <v>68</v>
      </c>
      <c r="FC45" s="14" t="s">
        <v>68</v>
      </c>
      <c r="FD45" s="14" t="s">
        <v>68</v>
      </c>
      <c r="FE45" s="14" t="s">
        <v>68</v>
      </c>
      <c r="FF45" s="44" t="str">
        <f t="shared" si="54"/>
        <v>1 fois par semaine</v>
      </c>
      <c r="FG45" s="13" t="s">
        <v>69</v>
      </c>
      <c r="FH45" s="13" t="s">
        <v>68</v>
      </c>
      <c r="FI45" s="13" t="s">
        <v>68</v>
      </c>
      <c r="FJ45" s="13" t="s">
        <v>68</v>
      </c>
      <c r="FK45" s="13" t="s">
        <v>68</v>
      </c>
      <c r="FL45" s="13" t="s">
        <v>68</v>
      </c>
      <c r="FM45" s="13" t="str">
        <f t="shared" si="55"/>
        <v>1 fois par mois</v>
      </c>
      <c r="FN45" s="14" t="s">
        <v>69</v>
      </c>
      <c r="FO45" s="14" t="s">
        <v>68</v>
      </c>
      <c r="FP45" s="14" t="s">
        <v>69</v>
      </c>
      <c r="FQ45" s="14" t="s">
        <v>68</v>
      </c>
      <c r="FR45" s="14" t="s">
        <v>69</v>
      </c>
      <c r="FS45" s="14" t="s">
        <v>68</v>
      </c>
      <c r="FT45" s="44" t="str">
        <f t="shared" si="56"/>
        <v>3 fois par semaine</v>
      </c>
      <c r="FU45" s="13" t="s">
        <v>69</v>
      </c>
      <c r="FV45" s="13" t="s">
        <v>68</v>
      </c>
      <c r="FW45" s="13" t="s">
        <v>68</v>
      </c>
      <c r="FX45" s="13" t="s">
        <v>68</v>
      </c>
      <c r="FY45" s="13" t="s">
        <v>68</v>
      </c>
      <c r="FZ45" s="13" t="s">
        <v>68</v>
      </c>
      <c r="GA45" s="44" t="str">
        <f t="shared" si="90"/>
        <v>1 fois par semaine</v>
      </c>
      <c r="GB45" s="14" t="s">
        <v>69</v>
      </c>
      <c r="GC45" s="14" t="s">
        <v>68</v>
      </c>
      <c r="GD45" s="14" t="s">
        <v>68</v>
      </c>
      <c r="GE45" s="14" t="s">
        <v>68</v>
      </c>
      <c r="GF45" s="14" t="s">
        <v>68</v>
      </c>
      <c r="GG45" s="14" t="s">
        <v>68</v>
      </c>
      <c r="GH45" s="14" t="str">
        <f t="shared" si="91"/>
        <v>1 fois par semaine</v>
      </c>
      <c r="GI45" s="13" t="s">
        <v>68</v>
      </c>
      <c r="GJ45" s="13" t="s">
        <v>68</v>
      </c>
      <c r="GK45" s="13" t="s">
        <v>68</v>
      </c>
      <c r="GL45" s="13" t="s">
        <v>68</v>
      </c>
      <c r="GM45" s="13" t="s">
        <v>68</v>
      </c>
      <c r="GN45" s="13" t="s">
        <v>68</v>
      </c>
      <c r="GO45" s="13" t="str">
        <f t="shared" si="59"/>
        <v>-</v>
      </c>
      <c r="GP45" s="14" t="s">
        <v>68</v>
      </c>
      <c r="GQ45" s="14" t="s">
        <v>68</v>
      </c>
      <c r="GR45" s="14" t="s">
        <v>68</v>
      </c>
      <c r="GS45" s="14" t="s">
        <v>68</v>
      </c>
      <c r="GT45" s="14" t="s">
        <v>68</v>
      </c>
      <c r="GU45" s="14" t="s">
        <v>68</v>
      </c>
      <c r="GV45" s="14" t="str">
        <f t="shared" si="85"/>
        <v>-</v>
      </c>
      <c r="GW45" s="13" t="s">
        <v>68</v>
      </c>
      <c r="GX45" s="13" t="s">
        <v>68</v>
      </c>
      <c r="GY45" s="13" t="s">
        <v>68</v>
      </c>
      <c r="GZ45" s="13" t="s">
        <v>68</v>
      </c>
      <c r="HA45" s="13" t="s">
        <v>68</v>
      </c>
      <c r="HB45" s="13" t="s">
        <v>68</v>
      </c>
      <c r="HC45" s="44" t="str">
        <f t="shared" si="92"/>
        <v>-</v>
      </c>
      <c r="HD45" s="14" t="s">
        <v>68</v>
      </c>
      <c r="HE45" s="14" t="s">
        <v>68</v>
      </c>
      <c r="HF45" s="14" t="s">
        <v>68</v>
      </c>
      <c r="HG45" s="14" t="s">
        <v>68</v>
      </c>
      <c r="HH45" s="14" t="s">
        <v>68</v>
      </c>
      <c r="HI45" s="14" t="s">
        <v>68</v>
      </c>
      <c r="HJ45" s="44" t="str">
        <f t="shared" si="86"/>
        <v>-</v>
      </c>
      <c r="HK45" s="13" t="s">
        <v>68</v>
      </c>
      <c r="HL45" s="13" t="s">
        <v>68</v>
      </c>
      <c r="HM45" s="13" t="s">
        <v>68</v>
      </c>
      <c r="HN45" s="13" t="s">
        <v>68</v>
      </c>
      <c r="HO45" s="13" t="s">
        <v>68</v>
      </c>
      <c r="HP45" s="13" t="s">
        <v>68</v>
      </c>
      <c r="HQ45" s="44" t="str">
        <f t="shared" si="87"/>
        <v>-</v>
      </c>
      <c r="HR45" s="14" t="s">
        <v>68</v>
      </c>
      <c r="HS45" s="14" t="s">
        <v>68</v>
      </c>
      <c r="HT45" s="14" t="s">
        <v>68</v>
      </c>
      <c r="HU45" s="14" t="s">
        <v>68</v>
      </c>
      <c r="HV45" s="14" t="s">
        <v>68</v>
      </c>
      <c r="HW45" s="14" t="s">
        <v>68</v>
      </c>
      <c r="HX45" s="14" t="str">
        <f t="shared" si="64"/>
        <v>-</v>
      </c>
    </row>
    <row r="46" spans="1:232" ht="27.95" customHeight="1" x14ac:dyDescent="0.2">
      <c r="A46" s="8">
        <v>6049</v>
      </c>
      <c r="B46" s="9" t="s">
        <v>66</v>
      </c>
      <c r="C46" s="50" t="s">
        <v>1906</v>
      </c>
      <c r="D46" s="11" t="s">
        <v>96</v>
      </c>
      <c r="E46" s="11" t="s">
        <v>122</v>
      </c>
      <c r="F46" s="11">
        <v>75020</v>
      </c>
      <c r="G46" s="11" t="s">
        <v>29</v>
      </c>
      <c r="H46" s="12">
        <v>4</v>
      </c>
      <c r="I46" s="13" t="s">
        <v>68</v>
      </c>
      <c r="J46" s="13" t="s">
        <v>68</v>
      </c>
      <c r="K46" s="13" t="s">
        <v>68</v>
      </c>
      <c r="L46" s="13" t="s">
        <v>68</v>
      </c>
      <c r="M46" s="13" t="s">
        <v>68</v>
      </c>
      <c r="N46" s="13" t="s">
        <v>68</v>
      </c>
      <c r="O46" s="13" t="str">
        <f t="shared" si="67"/>
        <v>-</v>
      </c>
      <c r="P46" s="14" t="s">
        <v>68</v>
      </c>
      <c r="Q46" s="14" t="s">
        <v>68</v>
      </c>
      <c r="R46" s="14" t="s">
        <v>68</v>
      </c>
      <c r="S46" s="14" t="s">
        <v>68</v>
      </c>
      <c r="T46" s="14" t="s">
        <v>68</v>
      </c>
      <c r="U46" s="14" t="s">
        <v>68</v>
      </c>
      <c r="V46" s="44" t="str">
        <f t="shared" si="68"/>
        <v>-</v>
      </c>
      <c r="W46" s="13" t="s">
        <v>68</v>
      </c>
      <c r="X46" s="13" t="s">
        <v>68</v>
      </c>
      <c r="Y46" s="13" t="s">
        <v>68</v>
      </c>
      <c r="Z46" s="13" t="s">
        <v>68</v>
      </c>
      <c r="AA46" s="13" t="s">
        <v>68</v>
      </c>
      <c r="AB46" s="13" t="s">
        <v>68</v>
      </c>
      <c r="AC46" s="13" t="str">
        <f t="shared" si="69"/>
        <v>-</v>
      </c>
      <c r="AD46" s="14" t="s">
        <v>68</v>
      </c>
      <c r="AE46" s="14" t="s">
        <v>68</v>
      </c>
      <c r="AF46" s="14" t="s">
        <v>68</v>
      </c>
      <c r="AG46" s="14" t="s">
        <v>68</v>
      </c>
      <c r="AH46" s="14" t="s">
        <v>68</v>
      </c>
      <c r="AI46" s="14" t="s">
        <v>68</v>
      </c>
      <c r="AJ46" s="44" t="str">
        <f t="shared" si="70"/>
        <v>-</v>
      </c>
      <c r="AK46" s="13" t="s">
        <v>68</v>
      </c>
      <c r="AL46" s="13" t="s">
        <v>68</v>
      </c>
      <c r="AM46" s="13" t="s">
        <v>68</v>
      </c>
      <c r="AN46" s="13" t="s">
        <v>68</v>
      </c>
      <c r="AO46" s="13" t="s">
        <v>68</v>
      </c>
      <c r="AP46" s="13" t="s">
        <v>68</v>
      </c>
      <c r="AQ46" s="13" t="str">
        <f t="shared" si="71"/>
        <v>-</v>
      </c>
      <c r="AR46" s="14" t="s">
        <v>68</v>
      </c>
      <c r="AS46" s="14" t="s">
        <v>68</v>
      </c>
      <c r="AT46" s="14" t="s">
        <v>68</v>
      </c>
      <c r="AU46" s="14" t="s">
        <v>68</v>
      </c>
      <c r="AV46" s="14" t="s">
        <v>68</v>
      </c>
      <c r="AW46" s="14" t="s">
        <v>68</v>
      </c>
      <c r="AX46" s="14" t="str">
        <f t="shared" si="72"/>
        <v>-</v>
      </c>
      <c r="AY46" s="13" t="s">
        <v>68</v>
      </c>
      <c r="AZ46" s="13" t="s">
        <v>68</v>
      </c>
      <c r="BA46" s="13" t="s">
        <v>68</v>
      </c>
      <c r="BB46" s="13" t="s">
        <v>68</v>
      </c>
      <c r="BC46" s="13" t="s">
        <v>68</v>
      </c>
      <c r="BD46" s="13" t="s">
        <v>68</v>
      </c>
      <c r="BE46" s="13" t="str">
        <f t="shared" si="73"/>
        <v>-</v>
      </c>
      <c r="BF46" s="14" t="s">
        <v>68</v>
      </c>
      <c r="BG46" s="14" t="s">
        <v>68</v>
      </c>
      <c r="BH46" s="14" t="s">
        <v>68</v>
      </c>
      <c r="BI46" s="14" t="s">
        <v>68</v>
      </c>
      <c r="BJ46" s="14" t="s">
        <v>68</v>
      </c>
      <c r="BK46" s="14" t="s">
        <v>68</v>
      </c>
      <c r="BL46" s="14" t="str">
        <f t="shared" si="74"/>
        <v>-</v>
      </c>
      <c r="BM46" s="13" t="s">
        <v>68</v>
      </c>
      <c r="BN46" s="13" t="s">
        <v>68</v>
      </c>
      <c r="BO46" s="13" t="s">
        <v>68</v>
      </c>
      <c r="BP46" s="13" t="s">
        <v>68</v>
      </c>
      <c r="BQ46" s="13" t="s">
        <v>68</v>
      </c>
      <c r="BR46" s="13" t="s">
        <v>68</v>
      </c>
      <c r="BS46" s="13" t="str">
        <f t="shared" si="75"/>
        <v>-</v>
      </c>
      <c r="BT46" s="14" t="s">
        <v>68</v>
      </c>
      <c r="BU46" s="14" t="s">
        <v>68</v>
      </c>
      <c r="BV46" s="14" t="s">
        <v>68</v>
      </c>
      <c r="BW46" s="14" t="s">
        <v>68</v>
      </c>
      <c r="BX46" s="14" t="s">
        <v>68</v>
      </c>
      <c r="BY46" s="14" t="s">
        <v>68</v>
      </c>
      <c r="BZ46" s="14" t="str">
        <f t="shared" si="76"/>
        <v>-</v>
      </c>
      <c r="CA46" s="13" t="s">
        <v>68</v>
      </c>
      <c r="CB46" s="13" t="s">
        <v>68</v>
      </c>
      <c r="CC46" s="13" t="s">
        <v>68</v>
      </c>
      <c r="CD46" s="13" t="s">
        <v>68</v>
      </c>
      <c r="CE46" s="13" t="s">
        <v>68</v>
      </c>
      <c r="CF46" s="13" t="s">
        <v>68</v>
      </c>
      <c r="CG46" s="44" t="str">
        <f t="shared" si="65"/>
        <v>-</v>
      </c>
      <c r="CH46" s="14" t="s">
        <v>68</v>
      </c>
      <c r="CI46" s="14" t="s">
        <v>68</v>
      </c>
      <c r="CJ46" s="14" t="s">
        <v>68</v>
      </c>
      <c r="CK46" s="14" t="s">
        <v>68</v>
      </c>
      <c r="CL46" s="14" t="s">
        <v>68</v>
      </c>
      <c r="CM46" s="14" t="s">
        <v>68</v>
      </c>
      <c r="CN46" s="44" t="str">
        <f t="shared" si="77"/>
        <v>-</v>
      </c>
      <c r="CO46" s="13" t="s">
        <v>68</v>
      </c>
      <c r="CP46" s="13" t="s">
        <v>68</v>
      </c>
      <c r="CQ46" s="13" t="s">
        <v>68</v>
      </c>
      <c r="CR46" s="13" t="s">
        <v>68</v>
      </c>
      <c r="CS46" s="13" t="s">
        <v>68</v>
      </c>
      <c r="CT46" s="13" t="s">
        <v>68</v>
      </c>
      <c r="CU46" s="13" t="str">
        <f t="shared" si="78"/>
        <v>-</v>
      </c>
      <c r="CV46" s="14" t="s">
        <v>68</v>
      </c>
      <c r="CW46" s="14" t="s">
        <v>68</v>
      </c>
      <c r="CX46" s="14" t="s">
        <v>68</v>
      </c>
      <c r="CY46" s="14" t="s">
        <v>68</v>
      </c>
      <c r="CZ46" s="14" t="s">
        <v>68</v>
      </c>
      <c r="DA46" s="14" t="s">
        <v>68</v>
      </c>
      <c r="DB46" s="14" t="str">
        <f t="shared" si="79"/>
        <v>-</v>
      </c>
      <c r="DC46" s="13" t="s">
        <v>68</v>
      </c>
      <c r="DD46" s="13" t="s">
        <v>68</v>
      </c>
      <c r="DE46" s="13" t="s">
        <v>68</v>
      </c>
      <c r="DF46" s="13" t="s">
        <v>68</v>
      </c>
      <c r="DG46" s="13" t="s">
        <v>68</v>
      </c>
      <c r="DH46" s="13" t="s">
        <v>68</v>
      </c>
      <c r="DI46" s="13" t="str">
        <f t="shared" si="80"/>
        <v>-</v>
      </c>
      <c r="DJ46" s="14" t="s">
        <v>68</v>
      </c>
      <c r="DK46" s="14" t="s">
        <v>68</v>
      </c>
      <c r="DL46" s="14" t="s">
        <v>68</v>
      </c>
      <c r="DM46" s="14" t="s">
        <v>68</v>
      </c>
      <c r="DN46" s="14" t="s">
        <v>68</v>
      </c>
      <c r="DO46" s="14" t="s">
        <v>68</v>
      </c>
      <c r="DP46" s="44" t="str">
        <f t="shared" si="81"/>
        <v>-</v>
      </c>
      <c r="DQ46" s="13" t="s">
        <v>68</v>
      </c>
      <c r="DR46" s="13" t="s">
        <v>68</v>
      </c>
      <c r="DS46" s="13" t="s">
        <v>68</v>
      </c>
      <c r="DT46" s="13" t="s">
        <v>68</v>
      </c>
      <c r="DU46" s="13" t="s">
        <v>68</v>
      </c>
      <c r="DV46" s="13" t="s">
        <v>68</v>
      </c>
      <c r="DW46" s="13" t="str">
        <f t="shared" si="82"/>
        <v>-</v>
      </c>
      <c r="DX46" s="14" t="s">
        <v>68</v>
      </c>
      <c r="DY46" s="14" t="s">
        <v>68</v>
      </c>
      <c r="DZ46" s="14" t="s">
        <v>68</v>
      </c>
      <c r="EA46" s="14" t="s">
        <v>68</v>
      </c>
      <c r="EB46" s="14" t="s">
        <v>68</v>
      </c>
      <c r="EC46" s="14" t="s">
        <v>68</v>
      </c>
      <c r="ED46" s="14" t="str">
        <f t="shared" si="83"/>
        <v>-</v>
      </c>
      <c r="EE46" s="13" t="s">
        <v>68</v>
      </c>
      <c r="EF46" s="13" t="s">
        <v>68</v>
      </c>
      <c r="EG46" s="13" t="s">
        <v>68</v>
      </c>
      <c r="EH46" s="13" t="s">
        <v>68</v>
      </c>
      <c r="EI46" s="13" t="s">
        <v>68</v>
      </c>
      <c r="EJ46" s="13" t="s">
        <v>68</v>
      </c>
      <c r="EK46" s="13" t="str">
        <f t="shared" si="84"/>
        <v>-</v>
      </c>
      <c r="EL46" s="14" t="s">
        <v>68</v>
      </c>
      <c r="EM46" s="14" t="s">
        <v>68</v>
      </c>
      <c r="EN46" s="14" t="s">
        <v>68</v>
      </c>
      <c r="EO46" s="14" t="s">
        <v>68</v>
      </c>
      <c r="EP46" s="14" t="s">
        <v>68</v>
      </c>
      <c r="EQ46" s="14" t="s">
        <v>68</v>
      </c>
      <c r="ER46" s="44" t="str">
        <f t="shared" si="52"/>
        <v>-</v>
      </c>
      <c r="ES46" s="13" t="s">
        <v>68</v>
      </c>
      <c r="ET46" s="13" t="s">
        <v>68</v>
      </c>
      <c r="EU46" s="13" t="s">
        <v>68</v>
      </c>
      <c r="EV46" s="13" t="s">
        <v>68</v>
      </c>
      <c r="EW46" s="13" t="s">
        <v>68</v>
      </c>
      <c r="EX46" s="13" t="s">
        <v>68</v>
      </c>
      <c r="EY46" s="44" t="str">
        <f t="shared" si="66"/>
        <v>-</v>
      </c>
      <c r="EZ46" s="14" t="s">
        <v>68</v>
      </c>
      <c r="FA46" s="14" t="s">
        <v>68</v>
      </c>
      <c r="FB46" s="14" t="s">
        <v>68</v>
      </c>
      <c r="FC46" s="14" t="s">
        <v>68</v>
      </c>
      <c r="FD46" s="14" t="s">
        <v>68</v>
      </c>
      <c r="FE46" s="14" t="s">
        <v>68</v>
      </c>
      <c r="FF46" s="44" t="str">
        <f t="shared" si="54"/>
        <v>-</v>
      </c>
      <c r="FG46" s="13" t="s">
        <v>68</v>
      </c>
      <c r="FH46" s="13" t="s">
        <v>68</v>
      </c>
      <c r="FI46" s="13" t="s">
        <v>68</v>
      </c>
      <c r="FJ46" s="13" t="s">
        <v>68</v>
      </c>
      <c r="FK46" s="13" t="s">
        <v>68</v>
      </c>
      <c r="FL46" s="13" t="s">
        <v>68</v>
      </c>
      <c r="FM46" s="13" t="str">
        <f t="shared" si="55"/>
        <v>-</v>
      </c>
      <c r="FN46" s="14" t="s">
        <v>68</v>
      </c>
      <c r="FO46" s="14" t="s">
        <v>68</v>
      </c>
      <c r="FP46" s="14" t="s">
        <v>68</v>
      </c>
      <c r="FQ46" s="14" t="s">
        <v>68</v>
      </c>
      <c r="FR46" s="14" t="s">
        <v>68</v>
      </c>
      <c r="FS46" s="14" t="s">
        <v>68</v>
      </c>
      <c r="FT46" s="44" t="str">
        <f t="shared" ref="FT46:FT93" si="93">IF(COUNTIF(FN46:FS46,"X")&gt;0,COUNTIF(FN46:FS46,"X")&amp;" fois par semaine","-")</f>
        <v>-</v>
      </c>
      <c r="FU46" s="13" t="s">
        <v>68</v>
      </c>
      <c r="FV46" s="13" t="s">
        <v>68</v>
      </c>
      <c r="FW46" s="13" t="s">
        <v>68</v>
      </c>
      <c r="FX46" s="13" t="s">
        <v>68</v>
      </c>
      <c r="FY46" s="13" t="s">
        <v>68</v>
      </c>
      <c r="FZ46" s="13" t="s">
        <v>68</v>
      </c>
      <c r="GA46" s="44" t="str">
        <f t="shared" si="90"/>
        <v>-</v>
      </c>
      <c r="GB46" s="14" t="s">
        <v>68</v>
      </c>
      <c r="GC46" s="14" t="s">
        <v>68</v>
      </c>
      <c r="GD46" s="14" t="s">
        <v>68</v>
      </c>
      <c r="GE46" s="14" t="s">
        <v>68</v>
      </c>
      <c r="GF46" s="14" t="s">
        <v>68</v>
      </c>
      <c r="GG46" s="14" t="s">
        <v>68</v>
      </c>
      <c r="GH46" s="14" t="str">
        <f t="shared" si="91"/>
        <v>-</v>
      </c>
      <c r="GI46" s="13" t="s">
        <v>68</v>
      </c>
      <c r="GJ46" s="13" t="s">
        <v>68</v>
      </c>
      <c r="GK46" s="13" t="s">
        <v>68</v>
      </c>
      <c r="GL46" s="13" t="s">
        <v>68</v>
      </c>
      <c r="GM46" s="13" t="s">
        <v>68</v>
      </c>
      <c r="GN46" s="13" t="s">
        <v>68</v>
      </c>
      <c r="GO46" s="13" t="str">
        <f t="shared" si="59"/>
        <v>-</v>
      </c>
      <c r="GP46" s="14" t="s">
        <v>68</v>
      </c>
      <c r="GQ46" s="14" t="s">
        <v>68</v>
      </c>
      <c r="GR46" s="14" t="s">
        <v>68</v>
      </c>
      <c r="GS46" s="14" t="s">
        <v>68</v>
      </c>
      <c r="GT46" s="14" t="s">
        <v>68</v>
      </c>
      <c r="GU46" s="14" t="s">
        <v>68</v>
      </c>
      <c r="GV46" s="14" t="str">
        <f t="shared" si="85"/>
        <v>-</v>
      </c>
      <c r="GW46" s="13" t="s">
        <v>68</v>
      </c>
      <c r="GX46" s="13" t="s">
        <v>68</v>
      </c>
      <c r="GY46" s="13" t="s">
        <v>68</v>
      </c>
      <c r="GZ46" s="13" t="s">
        <v>68</v>
      </c>
      <c r="HA46" s="13" t="s">
        <v>68</v>
      </c>
      <c r="HB46" s="13" t="s">
        <v>68</v>
      </c>
      <c r="HC46" s="44" t="str">
        <f t="shared" si="92"/>
        <v>-</v>
      </c>
      <c r="HD46" s="14" t="s">
        <v>68</v>
      </c>
      <c r="HE46" s="14" t="s">
        <v>68</v>
      </c>
      <c r="HF46" s="14" t="s">
        <v>68</v>
      </c>
      <c r="HG46" s="14" t="s">
        <v>68</v>
      </c>
      <c r="HH46" s="14" t="s">
        <v>68</v>
      </c>
      <c r="HI46" s="14" t="s">
        <v>68</v>
      </c>
      <c r="HJ46" s="44" t="str">
        <f t="shared" si="86"/>
        <v>-</v>
      </c>
      <c r="HK46" s="13" t="s">
        <v>68</v>
      </c>
      <c r="HL46" s="13" t="s">
        <v>68</v>
      </c>
      <c r="HM46" s="13" t="s">
        <v>68</v>
      </c>
      <c r="HN46" s="13" t="s">
        <v>68</v>
      </c>
      <c r="HO46" s="13" t="s">
        <v>68</v>
      </c>
      <c r="HP46" s="13" t="s">
        <v>68</v>
      </c>
      <c r="HQ46" s="44" t="str">
        <f t="shared" si="87"/>
        <v>-</v>
      </c>
      <c r="HR46" s="14" t="s">
        <v>68</v>
      </c>
      <c r="HS46" s="14" t="s">
        <v>68</v>
      </c>
      <c r="HT46" s="14" t="s">
        <v>68</v>
      </c>
      <c r="HU46" s="14" t="s">
        <v>68</v>
      </c>
      <c r="HV46" s="14" t="s">
        <v>68</v>
      </c>
      <c r="HW46" s="14" t="s">
        <v>68</v>
      </c>
      <c r="HX46" s="14" t="str">
        <f t="shared" si="64"/>
        <v>-</v>
      </c>
    </row>
    <row r="47" spans="1:232" ht="27.95" customHeight="1" x14ac:dyDescent="0.2">
      <c r="A47" s="8">
        <v>6050</v>
      </c>
      <c r="B47" s="9" t="s">
        <v>66</v>
      </c>
      <c r="C47" s="50" t="s">
        <v>1906</v>
      </c>
      <c r="D47" s="11" t="s">
        <v>96</v>
      </c>
      <c r="E47" s="11" t="s">
        <v>123</v>
      </c>
      <c r="F47" s="11">
        <v>75020</v>
      </c>
      <c r="G47" s="11" t="s">
        <v>29</v>
      </c>
      <c r="H47" s="12">
        <v>81</v>
      </c>
      <c r="I47" s="13" t="s">
        <v>69</v>
      </c>
      <c r="J47" s="13" t="s">
        <v>69</v>
      </c>
      <c r="K47" s="13" t="s">
        <v>69</v>
      </c>
      <c r="L47" s="13" t="s">
        <v>69</v>
      </c>
      <c r="M47" s="13" t="s">
        <v>69</v>
      </c>
      <c r="N47" s="13" t="s">
        <v>68</v>
      </c>
      <c r="O47" s="13" t="str">
        <f t="shared" si="67"/>
        <v>5 fois par semaine</v>
      </c>
      <c r="P47" s="14" t="s">
        <v>69</v>
      </c>
      <c r="Q47" s="14" t="s">
        <v>69</v>
      </c>
      <c r="R47" s="14" t="s">
        <v>69</v>
      </c>
      <c r="S47" s="14" t="s">
        <v>69</v>
      </c>
      <c r="T47" s="14" t="s">
        <v>69</v>
      </c>
      <c r="U47" s="14" t="s">
        <v>68</v>
      </c>
      <c r="V47" s="44" t="str">
        <f t="shared" si="68"/>
        <v>5 fois par semaine</v>
      </c>
      <c r="W47" s="13" t="s">
        <v>69</v>
      </c>
      <c r="X47" s="13" t="s">
        <v>69</v>
      </c>
      <c r="Y47" s="13" t="s">
        <v>69</v>
      </c>
      <c r="Z47" s="13" t="s">
        <v>69</v>
      </c>
      <c r="AA47" s="13" t="s">
        <v>69</v>
      </c>
      <c r="AB47" s="13" t="s">
        <v>68</v>
      </c>
      <c r="AC47" s="13" t="str">
        <f t="shared" si="69"/>
        <v>5 fois par semaine</v>
      </c>
      <c r="AD47" s="14" t="s">
        <v>69</v>
      </c>
      <c r="AE47" s="14" t="s">
        <v>69</v>
      </c>
      <c r="AF47" s="14" t="s">
        <v>69</v>
      </c>
      <c r="AG47" s="14" t="s">
        <v>69</v>
      </c>
      <c r="AH47" s="14" t="s">
        <v>69</v>
      </c>
      <c r="AI47" s="14" t="s">
        <v>68</v>
      </c>
      <c r="AJ47" s="44" t="str">
        <f t="shared" si="70"/>
        <v>5 fois par semaine</v>
      </c>
      <c r="AK47" s="13" t="s">
        <v>69</v>
      </c>
      <c r="AL47" s="13" t="s">
        <v>69</v>
      </c>
      <c r="AM47" s="13" t="s">
        <v>69</v>
      </c>
      <c r="AN47" s="13" t="s">
        <v>69</v>
      </c>
      <c r="AO47" s="13" t="s">
        <v>69</v>
      </c>
      <c r="AP47" s="13" t="s">
        <v>68</v>
      </c>
      <c r="AQ47" s="13" t="str">
        <f t="shared" si="71"/>
        <v>5 fois par semaine</v>
      </c>
      <c r="AR47" s="14" t="s">
        <v>69</v>
      </c>
      <c r="AS47" s="14" t="s">
        <v>69</v>
      </c>
      <c r="AT47" s="14" t="s">
        <v>69</v>
      </c>
      <c r="AU47" s="14" t="s">
        <v>69</v>
      </c>
      <c r="AV47" s="14" t="s">
        <v>69</v>
      </c>
      <c r="AW47" s="14" t="s">
        <v>68</v>
      </c>
      <c r="AX47" s="14" t="str">
        <f t="shared" si="72"/>
        <v>5 fois par semaine</v>
      </c>
      <c r="AY47" s="13" t="s">
        <v>69</v>
      </c>
      <c r="AZ47" s="13" t="s">
        <v>69</v>
      </c>
      <c r="BA47" s="13" t="s">
        <v>69</v>
      </c>
      <c r="BB47" s="13" t="s">
        <v>69</v>
      </c>
      <c r="BC47" s="13" t="s">
        <v>69</v>
      </c>
      <c r="BD47" s="13" t="s">
        <v>68</v>
      </c>
      <c r="BE47" s="13" t="str">
        <f t="shared" si="73"/>
        <v>5 fois par semaine</v>
      </c>
      <c r="BF47" s="14" t="s">
        <v>69</v>
      </c>
      <c r="BG47" s="14" t="s">
        <v>69</v>
      </c>
      <c r="BH47" s="14" t="s">
        <v>69</v>
      </c>
      <c r="BI47" s="14" t="s">
        <v>69</v>
      </c>
      <c r="BJ47" s="14" t="s">
        <v>69</v>
      </c>
      <c r="BK47" s="14" t="s">
        <v>68</v>
      </c>
      <c r="BL47" s="14" t="str">
        <f t="shared" si="74"/>
        <v>5 fois par semaine</v>
      </c>
      <c r="BM47" s="13" t="s">
        <v>69</v>
      </c>
      <c r="BN47" s="13" t="s">
        <v>69</v>
      </c>
      <c r="BO47" s="13" t="s">
        <v>69</v>
      </c>
      <c r="BP47" s="13" t="s">
        <v>69</v>
      </c>
      <c r="BQ47" s="13" t="s">
        <v>69</v>
      </c>
      <c r="BR47" s="13" t="s">
        <v>68</v>
      </c>
      <c r="BS47" s="13" t="str">
        <f t="shared" si="75"/>
        <v>5 fois par semaine</v>
      </c>
      <c r="BT47" s="14" t="s">
        <v>68</v>
      </c>
      <c r="BU47" s="14" t="s">
        <v>68</v>
      </c>
      <c r="BV47" s="14" t="s">
        <v>68</v>
      </c>
      <c r="BW47" s="14" t="s">
        <v>68</v>
      </c>
      <c r="BX47" s="14" t="s">
        <v>68</v>
      </c>
      <c r="BY47" s="14" t="s">
        <v>68</v>
      </c>
      <c r="BZ47" s="14" t="str">
        <f t="shared" si="76"/>
        <v>-</v>
      </c>
      <c r="CA47" s="13" t="s">
        <v>69</v>
      </c>
      <c r="CB47" s="13" t="s">
        <v>68</v>
      </c>
      <c r="CC47" s="13" t="s">
        <v>68</v>
      </c>
      <c r="CD47" s="13" t="s">
        <v>68</v>
      </c>
      <c r="CE47" s="13" t="s">
        <v>68</v>
      </c>
      <c r="CF47" s="13" t="s">
        <v>68</v>
      </c>
      <c r="CG47" s="44" t="str">
        <f t="shared" si="65"/>
        <v>1 fois par mois</v>
      </c>
      <c r="CH47" s="14" t="s">
        <v>69</v>
      </c>
      <c r="CI47" s="14" t="s">
        <v>68</v>
      </c>
      <c r="CJ47" s="14" t="s">
        <v>68</v>
      </c>
      <c r="CK47" s="14" t="s">
        <v>68</v>
      </c>
      <c r="CL47" s="14" t="s">
        <v>68</v>
      </c>
      <c r="CM47" s="14" t="s">
        <v>68</v>
      </c>
      <c r="CN47" s="44" t="str">
        <f t="shared" si="77"/>
        <v>1 fois par semaine</v>
      </c>
      <c r="CO47" s="13" t="s">
        <v>69</v>
      </c>
      <c r="CP47" s="13" t="s">
        <v>68</v>
      </c>
      <c r="CQ47" s="13" t="s">
        <v>68</v>
      </c>
      <c r="CR47" s="13" t="s">
        <v>68</v>
      </c>
      <c r="CS47" s="13" t="s">
        <v>68</v>
      </c>
      <c r="CT47" s="13" t="s">
        <v>68</v>
      </c>
      <c r="CU47" s="13" t="str">
        <f t="shared" si="78"/>
        <v>1 fois par semaine</v>
      </c>
      <c r="CV47" s="14" t="s">
        <v>69</v>
      </c>
      <c r="CW47" s="14" t="s">
        <v>68</v>
      </c>
      <c r="CX47" s="14" t="s">
        <v>68</v>
      </c>
      <c r="CY47" s="14" t="s">
        <v>68</v>
      </c>
      <c r="CZ47" s="14" t="s">
        <v>68</v>
      </c>
      <c r="DA47" s="14" t="s">
        <v>68</v>
      </c>
      <c r="DB47" s="14" t="str">
        <f t="shared" si="79"/>
        <v>1 fois par semaine</v>
      </c>
      <c r="DC47" s="13" t="s">
        <v>69</v>
      </c>
      <c r="DD47" s="13" t="s">
        <v>68</v>
      </c>
      <c r="DE47" s="13" t="s">
        <v>68</v>
      </c>
      <c r="DF47" s="13" t="s">
        <v>68</v>
      </c>
      <c r="DG47" s="13" t="s">
        <v>68</v>
      </c>
      <c r="DH47" s="13" t="s">
        <v>68</v>
      </c>
      <c r="DI47" s="13" t="str">
        <f t="shared" si="80"/>
        <v>1 fois par semaine</v>
      </c>
      <c r="DJ47" s="14" t="s">
        <v>69</v>
      </c>
      <c r="DK47" s="14" t="s">
        <v>69</v>
      </c>
      <c r="DL47" s="14" t="s">
        <v>69</v>
      </c>
      <c r="DM47" s="14" t="s">
        <v>69</v>
      </c>
      <c r="DN47" s="14" t="s">
        <v>69</v>
      </c>
      <c r="DO47" s="14" t="s">
        <v>68</v>
      </c>
      <c r="DP47" s="44" t="str">
        <f t="shared" si="81"/>
        <v>5 fois par semaine</v>
      </c>
      <c r="DQ47" s="13" t="s">
        <v>69</v>
      </c>
      <c r="DR47" s="13" t="s">
        <v>69</v>
      </c>
      <c r="DS47" s="13" t="s">
        <v>69</v>
      </c>
      <c r="DT47" s="13" t="s">
        <v>69</v>
      </c>
      <c r="DU47" s="13" t="s">
        <v>69</v>
      </c>
      <c r="DV47" s="13" t="s">
        <v>68</v>
      </c>
      <c r="DW47" s="13" t="str">
        <f t="shared" si="82"/>
        <v>5 fois par semaine</v>
      </c>
      <c r="DX47" s="14" t="s">
        <v>69</v>
      </c>
      <c r="DY47" s="14" t="s">
        <v>69</v>
      </c>
      <c r="DZ47" s="14" t="s">
        <v>69</v>
      </c>
      <c r="EA47" s="14" t="s">
        <v>69</v>
      </c>
      <c r="EB47" s="14" t="s">
        <v>69</v>
      </c>
      <c r="EC47" s="14" t="s">
        <v>68</v>
      </c>
      <c r="ED47" s="14" t="str">
        <f t="shared" si="83"/>
        <v>5 fois par semaine</v>
      </c>
      <c r="EE47" s="13" t="s">
        <v>69</v>
      </c>
      <c r="EF47" s="13" t="s">
        <v>69</v>
      </c>
      <c r="EG47" s="13" t="s">
        <v>69</v>
      </c>
      <c r="EH47" s="13" t="s">
        <v>69</v>
      </c>
      <c r="EI47" s="13" t="s">
        <v>69</v>
      </c>
      <c r="EJ47" s="13" t="s">
        <v>68</v>
      </c>
      <c r="EK47" s="13" t="str">
        <f t="shared" si="84"/>
        <v>5 fois par semaine</v>
      </c>
      <c r="EL47" s="14" t="s">
        <v>69</v>
      </c>
      <c r="EM47" s="14" t="s">
        <v>68</v>
      </c>
      <c r="EN47" s="14" t="s">
        <v>68</v>
      </c>
      <c r="EO47" s="14" t="s">
        <v>68</v>
      </c>
      <c r="EP47" s="14" t="s">
        <v>68</v>
      </c>
      <c r="EQ47" s="14" t="s">
        <v>68</v>
      </c>
      <c r="ER47" s="44" t="str">
        <f t="shared" si="52"/>
        <v>1 fois par mois</v>
      </c>
      <c r="ES47" s="13" t="s">
        <v>69</v>
      </c>
      <c r="ET47" s="13" t="s">
        <v>68</v>
      </c>
      <c r="EU47" s="13" t="s">
        <v>68</v>
      </c>
      <c r="EV47" s="13" t="s">
        <v>68</v>
      </c>
      <c r="EW47" s="13" t="s">
        <v>68</v>
      </c>
      <c r="EX47" s="13" t="s">
        <v>68</v>
      </c>
      <c r="EY47" s="44" t="str">
        <f t="shared" si="66"/>
        <v>1 fois par mois</v>
      </c>
      <c r="EZ47" s="14" t="s">
        <v>68</v>
      </c>
      <c r="FA47" s="14" t="s">
        <v>68</v>
      </c>
      <c r="FB47" s="14" t="s">
        <v>68</v>
      </c>
      <c r="FC47" s="14" t="s">
        <v>68</v>
      </c>
      <c r="FD47" s="14" t="s">
        <v>68</v>
      </c>
      <c r="FE47" s="14" t="s">
        <v>68</v>
      </c>
      <c r="FF47" s="44" t="str">
        <f t="shared" si="54"/>
        <v>-</v>
      </c>
      <c r="FG47" s="13" t="s">
        <v>68</v>
      </c>
      <c r="FH47" s="13" t="s">
        <v>68</v>
      </c>
      <c r="FI47" s="13" t="s">
        <v>68</v>
      </c>
      <c r="FJ47" s="13" t="s">
        <v>68</v>
      </c>
      <c r="FK47" s="13" t="s">
        <v>68</v>
      </c>
      <c r="FL47" s="13" t="s">
        <v>68</v>
      </c>
      <c r="FM47" s="13" t="str">
        <f t="shared" si="55"/>
        <v>-</v>
      </c>
      <c r="FN47" s="14" t="s">
        <v>69</v>
      </c>
      <c r="FO47" s="14" t="s">
        <v>69</v>
      </c>
      <c r="FP47" s="14" t="s">
        <v>69</v>
      </c>
      <c r="FQ47" s="14" t="s">
        <v>69</v>
      </c>
      <c r="FR47" s="14" t="s">
        <v>69</v>
      </c>
      <c r="FS47" s="14" t="s">
        <v>69</v>
      </c>
      <c r="FT47" s="44" t="str">
        <f t="shared" si="93"/>
        <v>6 fois par semaine</v>
      </c>
      <c r="FU47" s="13" t="s">
        <v>69</v>
      </c>
      <c r="FV47" s="13" t="s">
        <v>68</v>
      </c>
      <c r="FW47" s="13" t="s">
        <v>68</v>
      </c>
      <c r="FX47" s="13" t="s">
        <v>68</v>
      </c>
      <c r="FY47" s="13" t="s">
        <v>68</v>
      </c>
      <c r="FZ47" s="13" t="s">
        <v>68</v>
      </c>
      <c r="GA47" s="44" t="str">
        <f t="shared" si="90"/>
        <v>1 fois par semaine</v>
      </c>
      <c r="GB47" s="14" t="s">
        <v>69</v>
      </c>
      <c r="GC47" s="14" t="s">
        <v>68</v>
      </c>
      <c r="GD47" s="14" t="s">
        <v>68</v>
      </c>
      <c r="GE47" s="14" t="s">
        <v>68</v>
      </c>
      <c r="GF47" s="14" t="s">
        <v>68</v>
      </c>
      <c r="GG47" s="14" t="s">
        <v>68</v>
      </c>
      <c r="GH47" s="14" t="str">
        <f t="shared" si="91"/>
        <v>1 fois par semaine</v>
      </c>
      <c r="GI47" s="13" t="s">
        <v>68</v>
      </c>
      <c r="GJ47" s="13" t="s">
        <v>68</v>
      </c>
      <c r="GK47" s="13" t="s">
        <v>68</v>
      </c>
      <c r="GL47" s="13" t="s">
        <v>68</v>
      </c>
      <c r="GM47" s="13" t="s">
        <v>68</v>
      </c>
      <c r="GN47" s="13" t="s">
        <v>68</v>
      </c>
      <c r="GO47" s="13" t="str">
        <f t="shared" si="59"/>
        <v>-</v>
      </c>
      <c r="GP47" s="14" t="s">
        <v>68</v>
      </c>
      <c r="GQ47" s="14" t="s">
        <v>68</v>
      </c>
      <c r="GR47" s="14" t="s">
        <v>68</v>
      </c>
      <c r="GS47" s="14" t="s">
        <v>68</v>
      </c>
      <c r="GT47" s="14" t="s">
        <v>68</v>
      </c>
      <c r="GU47" s="14" t="s">
        <v>68</v>
      </c>
      <c r="GV47" s="14" t="str">
        <f t="shared" si="85"/>
        <v>-</v>
      </c>
      <c r="GW47" s="13" t="s">
        <v>68</v>
      </c>
      <c r="GX47" s="13" t="s">
        <v>68</v>
      </c>
      <c r="GY47" s="13" t="s">
        <v>68</v>
      </c>
      <c r="GZ47" s="13" t="s">
        <v>68</v>
      </c>
      <c r="HA47" s="13" t="s">
        <v>68</v>
      </c>
      <c r="HB47" s="13" t="s">
        <v>68</v>
      </c>
      <c r="HC47" s="44" t="str">
        <f t="shared" si="92"/>
        <v>-</v>
      </c>
      <c r="HD47" s="14" t="s">
        <v>68</v>
      </c>
      <c r="HE47" s="14" t="s">
        <v>68</v>
      </c>
      <c r="HF47" s="14" t="s">
        <v>68</v>
      </c>
      <c r="HG47" s="14" t="s">
        <v>68</v>
      </c>
      <c r="HH47" s="14" t="s">
        <v>68</v>
      </c>
      <c r="HI47" s="14" t="s">
        <v>68</v>
      </c>
      <c r="HJ47" s="44" t="str">
        <f t="shared" si="86"/>
        <v>-</v>
      </c>
      <c r="HK47" s="13" t="s">
        <v>68</v>
      </c>
      <c r="HL47" s="13" t="s">
        <v>68</v>
      </c>
      <c r="HM47" s="13" t="s">
        <v>68</v>
      </c>
      <c r="HN47" s="13" t="s">
        <v>68</v>
      </c>
      <c r="HO47" s="13" t="s">
        <v>68</v>
      </c>
      <c r="HP47" s="13" t="s">
        <v>68</v>
      </c>
      <c r="HQ47" s="44" t="str">
        <f t="shared" si="87"/>
        <v>-</v>
      </c>
      <c r="HR47" s="14" t="s">
        <v>68</v>
      </c>
      <c r="HS47" s="14" t="s">
        <v>68</v>
      </c>
      <c r="HT47" s="14" t="s">
        <v>68</v>
      </c>
      <c r="HU47" s="14" t="s">
        <v>68</v>
      </c>
      <c r="HV47" s="14" t="s">
        <v>68</v>
      </c>
      <c r="HW47" s="14" t="s">
        <v>68</v>
      </c>
      <c r="HX47" s="14" t="str">
        <f t="shared" si="64"/>
        <v>-</v>
      </c>
    </row>
    <row r="48" spans="1:232" ht="27.95" customHeight="1" x14ac:dyDescent="0.2">
      <c r="A48" s="16">
        <v>6052</v>
      </c>
      <c r="B48" s="9" t="s">
        <v>79</v>
      </c>
      <c r="C48" s="51" t="s">
        <v>1908</v>
      </c>
      <c r="D48" s="18"/>
      <c r="E48" s="18" t="s">
        <v>124</v>
      </c>
      <c r="F48" s="18">
        <v>75018</v>
      </c>
      <c r="G48" s="18" t="s">
        <v>29</v>
      </c>
      <c r="H48" s="12"/>
      <c r="I48" s="13" t="s">
        <v>68</v>
      </c>
      <c r="J48" s="13" t="s">
        <v>68</v>
      </c>
      <c r="K48" s="13" t="s">
        <v>68</v>
      </c>
      <c r="L48" s="13" t="s">
        <v>68</v>
      </c>
      <c r="M48" s="13" t="s">
        <v>68</v>
      </c>
      <c r="N48" s="13" t="s">
        <v>68</v>
      </c>
      <c r="O48" s="13" t="str">
        <f t="shared" si="67"/>
        <v>-</v>
      </c>
      <c r="P48" s="14" t="s">
        <v>68</v>
      </c>
      <c r="Q48" s="14" t="s">
        <v>68</v>
      </c>
      <c r="R48" s="14" t="s">
        <v>68</v>
      </c>
      <c r="S48" s="14" t="s">
        <v>68</v>
      </c>
      <c r="T48" s="14" t="s">
        <v>68</v>
      </c>
      <c r="U48" s="14" t="s">
        <v>68</v>
      </c>
      <c r="V48" s="44" t="str">
        <f t="shared" si="68"/>
        <v>-</v>
      </c>
      <c r="W48" s="13" t="s">
        <v>68</v>
      </c>
      <c r="X48" s="13" t="s">
        <v>68</v>
      </c>
      <c r="Y48" s="13" t="s">
        <v>68</v>
      </c>
      <c r="Z48" s="13" t="s">
        <v>68</v>
      </c>
      <c r="AA48" s="13" t="s">
        <v>68</v>
      </c>
      <c r="AB48" s="13" t="s">
        <v>68</v>
      </c>
      <c r="AC48" s="13" t="str">
        <f t="shared" si="69"/>
        <v>-</v>
      </c>
      <c r="AD48" s="14" t="s">
        <v>68</v>
      </c>
      <c r="AE48" s="14" t="s">
        <v>68</v>
      </c>
      <c r="AF48" s="14" t="s">
        <v>68</v>
      </c>
      <c r="AG48" s="14" t="s">
        <v>68</v>
      </c>
      <c r="AH48" s="14" t="s">
        <v>68</v>
      </c>
      <c r="AI48" s="14" t="s">
        <v>68</v>
      </c>
      <c r="AJ48" s="44" t="str">
        <f t="shared" si="70"/>
        <v>-</v>
      </c>
      <c r="AK48" s="13" t="s">
        <v>68</v>
      </c>
      <c r="AL48" s="13" t="s">
        <v>68</v>
      </c>
      <c r="AM48" s="13" t="s">
        <v>68</v>
      </c>
      <c r="AN48" s="13" t="s">
        <v>68</v>
      </c>
      <c r="AO48" s="13" t="s">
        <v>68</v>
      </c>
      <c r="AP48" s="13" t="s">
        <v>68</v>
      </c>
      <c r="AQ48" s="13" t="str">
        <f t="shared" si="71"/>
        <v>-</v>
      </c>
      <c r="AR48" s="14" t="s">
        <v>68</v>
      </c>
      <c r="AS48" s="14" t="s">
        <v>68</v>
      </c>
      <c r="AT48" s="14" t="s">
        <v>68</v>
      </c>
      <c r="AU48" s="14" t="s">
        <v>68</v>
      </c>
      <c r="AV48" s="14" t="s">
        <v>68</v>
      </c>
      <c r="AW48" s="14" t="s">
        <v>68</v>
      </c>
      <c r="AX48" s="14" t="str">
        <f t="shared" si="72"/>
        <v>-</v>
      </c>
      <c r="AY48" s="13" t="s">
        <v>68</v>
      </c>
      <c r="AZ48" s="13" t="s">
        <v>68</v>
      </c>
      <c r="BA48" s="13" t="s">
        <v>68</v>
      </c>
      <c r="BB48" s="13" t="s">
        <v>68</v>
      </c>
      <c r="BC48" s="13" t="s">
        <v>68</v>
      </c>
      <c r="BD48" s="13" t="s">
        <v>68</v>
      </c>
      <c r="BE48" s="13" t="str">
        <f t="shared" si="73"/>
        <v>-</v>
      </c>
      <c r="BF48" s="14" t="s">
        <v>68</v>
      </c>
      <c r="BG48" s="14" t="s">
        <v>68</v>
      </c>
      <c r="BH48" s="14" t="s">
        <v>68</v>
      </c>
      <c r="BI48" s="14" t="s">
        <v>68</v>
      </c>
      <c r="BJ48" s="14" t="s">
        <v>68</v>
      </c>
      <c r="BK48" s="14" t="s">
        <v>68</v>
      </c>
      <c r="BL48" s="14" t="str">
        <f t="shared" si="74"/>
        <v>-</v>
      </c>
      <c r="BM48" s="13" t="s">
        <v>68</v>
      </c>
      <c r="BN48" s="13" t="s">
        <v>68</v>
      </c>
      <c r="BO48" s="13" t="s">
        <v>68</v>
      </c>
      <c r="BP48" s="13" t="s">
        <v>68</v>
      </c>
      <c r="BQ48" s="13" t="s">
        <v>68</v>
      </c>
      <c r="BR48" s="13" t="s">
        <v>68</v>
      </c>
      <c r="BS48" s="13" t="str">
        <f t="shared" si="75"/>
        <v>-</v>
      </c>
      <c r="BT48" s="14" t="s">
        <v>68</v>
      </c>
      <c r="BU48" s="14" t="s">
        <v>68</v>
      </c>
      <c r="BV48" s="14" t="s">
        <v>68</v>
      </c>
      <c r="BW48" s="14" t="s">
        <v>68</v>
      </c>
      <c r="BX48" s="14" t="s">
        <v>68</v>
      </c>
      <c r="BY48" s="14" t="s">
        <v>68</v>
      </c>
      <c r="BZ48" s="14" t="str">
        <f t="shared" si="76"/>
        <v>-</v>
      </c>
      <c r="CA48" s="13" t="s">
        <v>68</v>
      </c>
      <c r="CB48" s="13" t="s">
        <v>68</v>
      </c>
      <c r="CC48" s="13" t="s">
        <v>68</v>
      </c>
      <c r="CD48" s="13" t="s">
        <v>68</v>
      </c>
      <c r="CE48" s="13" t="s">
        <v>68</v>
      </c>
      <c r="CF48" s="13" t="s">
        <v>68</v>
      </c>
      <c r="CG48" s="44" t="str">
        <f t="shared" si="65"/>
        <v>-</v>
      </c>
      <c r="CH48" s="14" t="s">
        <v>68</v>
      </c>
      <c r="CI48" s="14" t="s">
        <v>68</v>
      </c>
      <c r="CJ48" s="14" t="s">
        <v>68</v>
      </c>
      <c r="CK48" s="14" t="s">
        <v>68</v>
      </c>
      <c r="CL48" s="14" t="s">
        <v>68</v>
      </c>
      <c r="CM48" s="14" t="s">
        <v>68</v>
      </c>
      <c r="CN48" s="44" t="str">
        <f t="shared" si="77"/>
        <v>-</v>
      </c>
      <c r="CO48" s="13" t="s">
        <v>68</v>
      </c>
      <c r="CP48" s="13" t="s">
        <v>68</v>
      </c>
      <c r="CQ48" s="13" t="s">
        <v>68</v>
      </c>
      <c r="CR48" s="13" t="s">
        <v>68</v>
      </c>
      <c r="CS48" s="13" t="s">
        <v>68</v>
      </c>
      <c r="CT48" s="13" t="s">
        <v>68</v>
      </c>
      <c r="CU48" s="13" t="str">
        <f t="shared" si="78"/>
        <v>-</v>
      </c>
      <c r="CV48" s="14" t="s">
        <v>68</v>
      </c>
      <c r="CW48" s="14" t="s">
        <v>68</v>
      </c>
      <c r="CX48" s="14" t="s">
        <v>68</v>
      </c>
      <c r="CY48" s="14" t="s">
        <v>68</v>
      </c>
      <c r="CZ48" s="14" t="s">
        <v>68</v>
      </c>
      <c r="DA48" s="14" t="s">
        <v>68</v>
      </c>
      <c r="DB48" s="14" t="str">
        <f t="shared" si="79"/>
        <v>-</v>
      </c>
      <c r="DC48" s="13" t="s">
        <v>68</v>
      </c>
      <c r="DD48" s="13" t="s">
        <v>68</v>
      </c>
      <c r="DE48" s="13" t="s">
        <v>68</v>
      </c>
      <c r="DF48" s="13" t="s">
        <v>68</v>
      </c>
      <c r="DG48" s="13" t="s">
        <v>68</v>
      </c>
      <c r="DH48" s="13" t="s">
        <v>68</v>
      </c>
      <c r="DI48" s="13" t="str">
        <f t="shared" si="80"/>
        <v>-</v>
      </c>
      <c r="DJ48" s="14" t="s">
        <v>68</v>
      </c>
      <c r="DK48" s="14" t="s">
        <v>68</v>
      </c>
      <c r="DL48" s="14" t="s">
        <v>68</v>
      </c>
      <c r="DM48" s="14" t="s">
        <v>68</v>
      </c>
      <c r="DN48" s="14" t="s">
        <v>68</v>
      </c>
      <c r="DO48" s="14" t="s">
        <v>68</v>
      </c>
      <c r="DP48" s="44" t="str">
        <f t="shared" si="81"/>
        <v>-</v>
      </c>
      <c r="DQ48" s="13" t="s">
        <v>68</v>
      </c>
      <c r="DR48" s="13" t="s">
        <v>68</v>
      </c>
      <c r="DS48" s="13" t="s">
        <v>68</v>
      </c>
      <c r="DT48" s="13" t="s">
        <v>68</v>
      </c>
      <c r="DU48" s="13" t="s">
        <v>68</v>
      </c>
      <c r="DV48" s="13" t="s">
        <v>68</v>
      </c>
      <c r="DW48" s="13" t="str">
        <f t="shared" si="82"/>
        <v>-</v>
      </c>
      <c r="DX48" s="14" t="s">
        <v>68</v>
      </c>
      <c r="DY48" s="14" t="s">
        <v>68</v>
      </c>
      <c r="DZ48" s="14" t="s">
        <v>68</v>
      </c>
      <c r="EA48" s="14" t="s">
        <v>68</v>
      </c>
      <c r="EB48" s="14" t="s">
        <v>68</v>
      </c>
      <c r="EC48" s="14" t="s">
        <v>68</v>
      </c>
      <c r="ED48" s="14" t="str">
        <f t="shared" si="83"/>
        <v>-</v>
      </c>
      <c r="EE48" s="13" t="s">
        <v>68</v>
      </c>
      <c r="EF48" s="13" t="s">
        <v>68</v>
      </c>
      <c r="EG48" s="13" t="s">
        <v>68</v>
      </c>
      <c r="EH48" s="13" t="s">
        <v>68</v>
      </c>
      <c r="EI48" s="13" t="s">
        <v>68</v>
      </c>
      <c r="EJ48" s="13" t="s">
        <v>68</v>
      </c>
      <c r="EK48" s="13" t="str">
        <f t="shared" si="84"/>
        <v>-</v>
      </c>
      <c r="EL48" s="14" t="s">
        <v>68</v>
      </c>
      <c r="EM48" s="14" t="s">
        <v>68</v>
      </c>
      <c r="EN48" s="14" t="s">
        <v>68</v>
      </c>
      <c r="EO48" s="14" t="s">
        <v>68</v>
      </c>
      <c r="EP48" s="14" t="s">
        <v>68</v>
      </c>
      <c r="EQ48" s="14" t="s">
        <v>68</v>
      </c>
      <c r="ER48" s="44" t="str">
        <f t="shared" si="52"/>
        <v>-</v>
      </c>
      <c r="ES48" s="13" t="s">
        <v>68</v>
      </c>
      <c r="ET48" s="13" t="s">
        <v>68</v>
      </c>
      <c r="EU48" s="13" t="s">
        <v>68</v>
      </c>
      <c r="EV48" s="13" t="s">
        <v>68</v>
      </c>
      <c r="EW48" s="13" t="s">
        <v>68</v>
      </c>
      <c r="EX48" s="13" t="s">
        <v>68</v>
      </c>
      <c r="EY48" s="44" t="str">
        <f t="shared" si="66"/>
        <v>-</v>
      </c>
      <c r="EZ48" s="14" t="s">
        <v>68</v>
      </c>
      <c r="FA48" s="14" t="s">
        <v>68</v>
      </c>
      <c r="FB48" s="14" t="s">
        <v>68</v>
      </c>
      <c r="FC48" s="14" t="s">
        <v>68</v>
      </c>
      <c r="FD48" s="14" t="s">
        <v>68</v>
      </c>
      <c r="FE48" s="14" t="s">
        <v>68</v>
      </c>
      <c r="FF48" s="44" t="str">
        <f t="shared" si="54"/>
        <v>-</v>
      </c>
      <c r="FG48" s="13" t="s">
        <v>68</v>
      </c>
      <c r="FH48" s="13" t="s">
        <v>68</v>
      </c>
      <c r="FI48" s="13" t="s">
        <v>68</v>
      </c>
      <c r="FJ48" s="13" t="s">
        <v>68</v>
      </c>
      <c r="FK48" s="13" t="s">
        <v>68</v>
      </c>
      <c r="FL48" s="13" t="s">
        <v>68</v>
      </c>
      <c r="FM48" s="13" t="str">
        <f t="shared" si="55"/>
        <v>-</v>
      </c>
      <c r="FN48" s="14" t="s">
        <v>68</v>
      </c>
      <c r="FO48" s="14" t="s">
        <v>68</v>
      </c>
      <c r="FP48" s="14" t="s">
        <v>68</v>
      </c>
      <c r="FQ48" s="14" t="s">
        <v>68</v>
      </c>
      <c r="FR48" s="14" t="s">
        <v>68</v>
      </c>
      <c r="FS48" s="14" t="s">
        <v>68</v>
      </c>
      <c r="FT48" s="44" t="str">
        <f t="shared" si="93"/>
        <v>-</v>
      </c>
      <c r="FU48" s="13" t="s">
        <v>68</v>
      </c>
      <c r="FV48" s="13" t="s">
        <v>68</v>
      </c>
      <c r="FW48" s="13" t="s">
        <v>68</v>
      </c>
      <c r="FX48" s="13" t="s">
        <v>68</v>
      </c>
      <c r="FY48" s="13" t="s">
        <v>68</v>
      </c>
      <c r="FZ48" s="13" t="s">
        <v>68</v>
      </c>
      <c r="GA48" s="44" t="str">
        <f t="shared" si="90"/>
        <v>-</v>
      </c>
      <c r="GB48" s="14" t="s">
        <v>68</v>
      </c>
      <c r="GC48" s="14" t="s">
        <v>68</v>
      </c>
      <c r="GD48" s="14" t="s">
        <v>68</v>
      </c>
      <c r="GE48" s="14" t="s">
        <v>68</v>
      </c>
      <c r="GF48" s="14" t="s">
        <v>68</v>
      </c>
      <c r="GG48" s="14" t="s">
        <v>68</v>
      </c>
      <c r="GH48" s="14" t="str">
        <f t="shared" si="91"/>
        <v>-</v>
      </c>
      <c r="GI48" s="13" t="s">
        <v>68</v>
      </c>
      <c r="GJ48" s="13" t="s">
        <v>68</v>
      </c>
      <c r="GK48" s="13" t="s">
        <v>68</v>
      </c>
      <c r="GL48" s="13" t="s">
        <v>68</v>
      </c>
      <c r="GM48" s="13" t="s">
        <v>68</v>
      </c>
      <c r="GN48" s="13" t="s">
        <v>68</v>
      </c>
      <c r="GO48" s="13" t="str">
        <f t="shared" si="59"/>
        <v>-</v>
      </c>
      <c r="GP48" s="14" t="s">
        <v>68</v>
      </c>
      <c r="GQ48" s="14" t="s">
        <v>68</v>
      </c>
      <c r="GR48" s="14" t="s">
        <v>68</v>
      </c>
      <c r="GS48" s="14" t="s">
        <v>68</v>
      </c>
      <c r="GT48" s="14" t="s">
        <v>68</v>
      </c>
      <c r="GU48" s="14" t="s">
        <v>68</v>
      </c>
      <c r="GV48" s="14" t="str">
        <f t="shared" si="85"/>
        <v>-</v>
      </c>
      <c r="GW48" s="13" t="s">
        <v>68</v>
      </c>
      <c r="GX48" s="13" t="s">
        <v>68</v>
      </c>
      <c r="GY48" s="13" t="s">
        <v>68</v>
      </c>
      <c r="GZ48" s="13" t="s">
        <v>68</v>
      </c>
      <c r="HA48" s="13" t="s">
        <v>68</v>
      </c>
      <c r="HB48" s="13" t="s">
        <v>68</v>
      </c>
      <c r="HC48" s="44" t="str">
        <f t="shared" si="92"/>
        <v>-</v>
      </c>
      <c r="HD48" s="14" t="s">
        <v>68</v>
      </c>
      <c r="HE48" s="14" t="s">
        <v>68</v>
      </c>
      <c r="HF48" s="14" t="s">
        <v>68</v>
      </c>
      <c r="HG48" s="14" t="s">
        <v>68</v>
      </c>
      <c r="HH48" s="14" t="s">
        <v>68</v>
      </c>
      <c r="HI48" s="14" t="s">
        <v>68</v>
      </c>
      <c r="HJ48" s="44" t="str">
        <f t="shared" si="86"/>
        <v>-</v>
      </c>
      <c r="HK48" s="13" t="s">
        <v>68</v>
      </c>
      <c r="HL48" s="13" t="s">
        <v>68</v>
      </c>
      <c r="HM48" s="13" t="s">
        <v>68</v>
      </c>
      <c r="HN48" s="13" t="s">
        <v>68</v>
      </c>
      <c r="HO48" s="13" t="s">
        <v>68</v>
      </c>
      <c r="HP48" s="13" t="s">
        <v>68</v>
      </c>
      <c r="HQ48" s="44" t="str">
        <f t="shared" si="87"/>
        <v>-</v>
      </c>
      <c r="HR48" s="14" t="s">
        <v>68</v>
      </c>
      <c r="HS48" s="14" t="s">
        <v>68</v>
      </c>
      <c r="HT48" s="14" t="s">
        <v>68</v>
      </c>
      <c r="HU48" s="14" t="s">
        <v>68</v>
      </c>
      <c r="HV48" s="14" t="s">
        <v>68</v>
      </c>
      <c r="HW48" s="14" t="s">
        <v>68</v>
      </c>
      <c r="HX48" s="14" t="str">
        <f t="shared" si="64"/>
        <v>-</v>
      </c>
    </row>
    <row r="49" spans="1:232" ht="27.95" customHeight="1" x14ac:dyDescent="0.2">
      <c r="A49" s="16">
        <v>6053</v>
      </c>
      <c r="B49" s="9" t="s">
        <v>79</v>
      </c>
      <c r="C49" s="51" t="s">
        <v>1908</v>
      </c>
      <c r="D49" s="18"/>
      <c r="E49" s="18" t="s">
        <v>125</v>
      </c>
      <c r="F49" s="18">
        <v>75018</v>
      </c>
      <c r="G49" s="18" t="s">
        <v>29</v>
      </c>
      <c r="H49" s="12"/>
      <c r="I49" s="13" t="s">
        <v>68</v>
      </c>
      <c r="J49" s="13" t="s">
        <v>68</v>
      </c>
      <c r="K49" s="13" t="s">
        <v>68</v>
      </c>
      <c r="L49" s="13" t="s">
        <v>68</v>
      </c>
      <c r="M49" s="13" t="s">
        <v>68</v>
      </c>
      <c r="N49" s="13" t="s">
        <v>68</v>
      </c>
      <c r="O49" s="13" t="str">
        <f t="shared" si="67"/>
        <v>-</v>
      </c>
      <c r="P49" s="14" t="s">
        <v>68</v>
      </c>
      <c r="Q49" s="14" t="s">
        <v>68</v>
      </c>
      <c r="R49" s="14" t="s">
        <v>68</v>
      </c>
      <c r="S49" s="14" t="s">
        <v>68</v>
      </c>
      <c r="T49" s="14" t="s">
        <v>68</v>
      </c>
      <c r="U49" s="14" t="s">
        <v>68</v>
      </c>
      <c r="V49" s="44" t="str">
        <f t="shared" si="68"/>
        <v>-</v>
      </c>
      <c r="W49" s="13" t="s">
        <v>68</v>
      </c>
      <c r="X49" s="13" t="s">
        <v>68</v>
      </c>
      <c r="Y49" s="13" t="s">
        <v>68</v>
      </c>
      <c r="Z49" s="13" t="s">
        <v>68</v>
      </c>
      <c r="AA49" s="13" t="s">
        <v>68</v>
      </c>
      <c r="AB49" s="13" t="s">
        <v>68</v>
      </c>
      <c r="AC49" s="13" t="str">
        <f t="shared" si="69"/>
        <v>-</v>
      </c>
      <c r="AD49" s="14" t="s">
        <v>68</v>
      </c>
      <c r="AE49" s="14" t="s">
        <v>68</v>
      </c>
      <c r="AF49" s="14" t="s">
        <v>68</v>
      </c>
      <c r="AG49" s="14" t="s">
        <v>68</v>
      </c>
      <c r="AH49" s="14" t="s">
        <v>68</v>
      </c>
      <c r="AI49" s="14" t="s">
        <v>68</v>
      </c>
      <c r="AJ49" s="44" t="str">
        <f t="shared" si="70"/>
        <v>-</v>
      </c>
      <c r="AK49" s="13" t="s">
        <v>68</v>
      </c>
      <c r="AL49" s="13" t="s">
        <v>68</v>
      </c>
      <c r="AM49" s="13" t="s">
        <v>68</v>
      </c>
      <c r="AN49" s="13" t="s">
        <v>68</v>
      </c>
      <c r="AO49" s="13" t="s">
        <v>68</v>
      </c>
      <c r="AP49" s="13" t="s">
        <v>68</v>
      </c>
      <c r="AQ49" s="13" t="str">
        <f t="shared" si="71"/>
        <v>-</v>
      </c>
      <c r="AR49" s="14" t="s">
        <v>68</v>
      </c>
      <c r="AS49" s="14" t="s">
        <v>68</v>
      </c>
      <c r="AT49" s="14" t="s">
        <v>68</v>
      </c>
      <c r="AU49" s="14" t="s">
        <v>68</v>
      </c>
      <c r="AV49" s="14" t="s">
        <v>68</v>
      </c>
      <c r="AW49" s="14" t="s">
        <v>68</v>
      </c>
      <c r="AX49" s="14" t="str">
        <f t="shared" si="72"/>
        <v>-</v>
      </c>
      <c r="AY49" s="13" t="s">
        <v>68</v>
      </c>
      <c r="AZ49" s="13" t="s">
        <v>68</v>
      </c>
      <c r="BA49" s="13" t="s">
        <v>68</v>
      </c>
      <c r="BB49" s="13" t="s">
        <v>68</v>
      </c>
      <c r="BC49" s="13" t="s">
        <v>68</v>
      </c>
      <c r="BD49" s="13" t="s">
        <v>68</v>
      </c>
      <c r="BE49" s="13" t="str">
        <f t="shared" si="73"/>
        <v>-</v>
      </c>
      <c r="BF49" s="14" t="s">
        <v>68</v>
      </c>
      <c r="BG49" s="14" t="s">
        <v>68</v>
      </c>
      <c r="BH49" s="14" t="s">
        <v>68</v>
      </c>
      <c r="BI49" s="14" t="s">
        <v>68</v>
      </c>
      <c r="BJ49" s="14" t="s">
        <v>68</v>
      </c>
      <c r="BK49" s="14" t="s">
        <v>68</v>
      </c>
      <c r="BL49" s="14" t="str">
        <f t="shared" si="74"/>
        <v>-</v>
      </c>
      <c r="BM49" s="13" t="s">
        <v>68</v>
      </c>
      <c r="BN49" s="13" t="s">
        <v>68</v>
      </c>
      <c r="BO49" s="13" t="s">
        <v>68</v>
      </c>
      <c r="BP49" s="13" t="s">
        <v>68</v>
      </c>
      <c r="BQ49" s="13" t="s">
        <v>68</v>
      </c>
      <c r="BR49" s="13" t="s">
        <v>68</v>
      </c>
      <c r="BS49" s="13" t="str">
        <f t="shared" si="75"/>
        <v>-</v>
      </c>
      <c r="BT49" s="14" t="s">
        <v>68</v>
      </c>
      <c r="BU49" s="14" t="s">
        <v>68</v>
      </c>
      <c r="BV49" s="14" t="s">
        <v>68</v>
      </c>
      <c r="BW49" s="14" t="s">
        <v>68</v>
      </c>
      <c r="BX49" s="14" t="s">
        <v>68</v>
      </c>
      <c r="BY49" s="14" t="s">
        <v>68</v>
      </c>
      <c r="BZ49" s="14" t="str">
        <f t="shared" si="76"/>
        <v>-</v>
      </c>
      <c r="CA49" s="13" t="s">
        <v>68</v>
      </c>
      <c r="CB49" s="13" t="s">
        <v>68</v>
      </c>
      <c r="CC49" s="13" t="s">
        <v>68</v>
      </c>
      <c r="CD49" s="13" t="s">
        <v>68</v>
      </c>
      <c r="CE49" s="13" t="s">
        <v>68</v>
      </c>
      <c r="CF49" s="13" t="s">
        <v>68</v>
      </c>
      <c r="CG49" s="44" t="str">
        <f t="shared" si="65"/>
        <v>-</v>
      </c>
      <c r="CH49" s="14" t="s">
        <v>68</v>
      </c>
      <c r="CI49" s="14" t="s">
        <v>68</v>
      </c>
      <c r="CJ49" s="14" t="s">
        <v>68</v>
      </c>
      <c r="CK49" s="14" t="s">
        <v>68</v>
      </c>
      <c r="CL49" s="14" t="s">
        <v>68</v>
      </c>
      <c r="CM49" s="14" t="s">
        <v>68</v>
      </c>
      <c r="CN49" s="44" t="str">
        <f t="shared" si="77"/>
        <v>-</v>
      </c>
      <c r="CO49" s="13" t="s">
        <v>68</v>
      </c>
      <c r="CP49" s="13" t="s">
        <v>68</v>
      </c>
      <c r="CQ49" s="13" t="s">
        <v>68</v>
      </c>
      <c r="CR49" s="13" t="s">
        <v>68</v>
      </c>
      <c r="CS49" s="13" t="s">
        <v>68</v>
      </c>
      <c r="CT49" s="13" t="s">
        <v>68</v>
      </c>
      <c r="CU49" s="13" t="str">
        <f t="shared" si="78"/>
        <v>-</v>
      </c>
      <c r="CV49" s="14" t="s">
        <v>68</v>
      </c>
      <c r="CW49" s="14" t="s">
        <v>68</v>
      </c>
      <c r="CX49" s="14" t="s">
        <v>68</v>
      </c>
      <c r="CY49" s="14" t="s">
        <v>68</v>
      </c>
      <c r="CZ49" s="14" t="s">
        <v>68</v>
      </c>
      <c r="DA49" s="14" t="s">
        <v>68</v>
      </c>
      <c r="DB49" s="14" t="str">
        <f t="shared" si="79"/>
        <v>-</v>
      </c>
      <c r="DC49" s="13" t="s">
        <v>68</v>
      </c>
      <c r="DD49" s="13" t="s">
        <v>68</v>
      </c>
      <c r="DE49" s="13" t="s">
        <v>68</v>
      </c>
      <c r="DF49" s="13" t="s">
        <v>68</v>
      </c>
      <c r="DG49" s="13" t="s">
        <v>68</v>
      </c>
      <c r="DH49" s="13" t="s">
        <v>68</v>
      </c>
      <c r="DI49" s="13" t="str">
        <f t="shared" si="80"/>
        <v>-</v>
      </c>
      <c r="DJ49" s="14" t="s">
        <v>68</v>
      </c>
      <c r="DK49" s="14" t="s">
        <v>68</v>
      </c>
      <c r="DL49" s="14" t="s">
        <v>68</v>
      </c>
      <c r="DM49" s="14" t="s">
        <v>68</v>
      </c>
      <c r="DN49" s="14" t="s">
        <v>68</v>
      </c>
      <c r="DO49" s="14" t="s">
        <v>68</v>
      </c>
      <c r="DP49" s="44" t="str">
        <f t="shared" si="81"/>
        <v>-</v>
      </c>
      <c r="DQ49" s="13" t="s">
        <v>68</v>
      </c>
      <c r="DR49" s="13" t="s">
        <v>68</v>
      </c>
      <c r="DS49" s="13" t="s">
        <v>68</v>
      </c>
      <c r="DT49" s="13" t="s">
        <v>68</v>
      </c>
      <c r="DU49" s="13" t="s">
        <v>68</v>
      </c>
      <c r="DV49" s="13" t="s">
        <v>68</v>
      </c>
      <c r="DW49" s="13" t="str">
        <f t="shared" si="82"/>
        <v>-</v>
      </c>
      <c r="DX49" s="14" t="s">
        <v>68</v>
      </c>
      <c r="DY49" s="14" t="s">
        <v>68</v>
      </c>
      <c r="DZ49" s="14" t="s">
        <v>68</v>
      </c>
      <c r="EA49" s="14" t="s">
        <v>68</v>
      </c>
      <c r="EB49" s="14" t="s">
        <v>68</v>
      </c>
      <c r="EC49" s="14" t="s">
        <v>68</v>
      </c>
      <c r="ED49" s="14" t="str">
        <f t="shared" si="83"/>
        <v>-</v>
      </c>
      <c r="EE49" s="13" t="s">
        <v>68</v>
      </c>
      <c r="EF49" s="13" t="s">
        <v>68</v>
      </c>
      <c r="EG49" s="13" t="s">
        <v>68</v>
      </c>
      <c r="EH49" s="13" t="s">
        <v>68</v>
      </c>
      <c r="EI49" s="13" t="s">
        <v>68</v>
      </c>
      <c r="EJ49" s="13" t="s">
        <v>68</v>
      </c>
      <c r="EK49" s="13" t="str">
        <f t="shared" si="84"/>
        <v>-</v>
      </c>
      <c r="EL49" s="14" t="s">
        <v>68</v>
      </c>
      <c r="EM49" s="14" t="s">
        <v>68</v>
      </c>
      <c r="EN49" s="14" t="s">
        <v>68</v>
      </c>
      <c r="EO49" s="14" t="s">
        <v>68</v>
      </c>
      <c r="EP49" s="14" t="s">
        <v>68</v>
      </c>
      <c r="EQ49" s="14" t="s">
        <v>68</v>
      </c>
      <c r="ER49" s="44" t="str">
        <f t="shared" si="52"/>
        <v>-</v>
      </c>
      <c r="ES49" s="13" t="s">
        <v>68</v>
      </c>
      <c r="ET49" s="13" t="s">
        <v>68</v>
      </c>
      <c r="EU49" s="13" t="s">
        <v>68</v>
      </c>
      <c r="EV49" s="13" t="s">
        <v>68</v>
      </c>
      <c r="EW49" s="13" t="s">
        <v>68</v>
      </c>
      <c r="EX49" s="13" t="s">
        <v>68</v>
      </c>
      <c r="EY49" s="44" t="str">
        <f t="shared" si="66"/>
        <v>-</v>
      </c>
      <c r="EZ49" s="14" t="s">
        <v>68</v>
      </c>
      <c r="FA49" s="14" t="s">
        <v>68</v>
      </c>
      <c r="FB49" s="14" t="s">
        <v>68</v>
      </c>
      <c r="FC49" s="14" t="s">
        <v>68</v>
      </c>
      <c r="FD49" s="14" t="s">
        <v>68</v>
      </c>
      <c r="FE49" s="14" t="s">
        <v>68</v>
      </c>
      <c r="FF49" s="44" t="str">
        <f t="shared" si="54"/>
        <v>-</v>
      </c>
      <c r="FG49" s="13" t="s">
        <v>68</v>
      </c>
      <c r="FH49" s="13" t="s">
        <v>68</v>
      </c>
      <c r="FI49" s="13" t="s">
        <v>68</v>
      </c>
      <c r="FJ49" s="13" t="s">
        <v>68</v>
      </c>
      <c r="FK49" s="13" t="s">
        <v>68</v>
      </c>
      <c r="FL49" s="13" t="s">
        <v>68</v>
      </c>
      <c r="FM49" s="13" t="str">
        <f t="shared" si="55"/>
        <v>-</v>
      </c>
      <c r="FN49" s="14" t="s">
        <v>68</v>
      </c>
      <c r="FO49" s="14" t="s">
        <v>68</v>
      </c>
      <c r="FP49" s="14" t="s">
        <v>68</v>
      </c>
      <c r="FQ49" s="14" t="s">
        <v>68</v>
      </c>
      <c r="FR49" s="14" t="s">
        <v>68</v>
      </c>
      <c r="FS49" s="14" t="s">
        <v>68</v>
      </c>
      <c r="FT49" s="44" t="str">
        <f t="shared" si="93"/>
        <v>-</v>
      </c>
      <c r="FU49" s="13" t="s">
        <v>68</v>
      </c>
      <c r="FV49" s="13" t="s">
        <v>68</v>
      </c>
      <c r="FW49" s="13" t="s">
        <v>68</v>
      </c>
      <c r="FX49" s="13" t="s">
        <v>68</v>
      </c>
      <c r="FY49" s="13" t="s">
        <v>68</v>
      </c>
      <c r="FZ49" s="13" t="s">
        <v>68</v>
      </c>
      <c r="GA49" s="44" t="str">
        <f t="shared" si="90"/>
        <v>-</v>
      </c>
      <c r="GB49" s="14" t="s">
        <v>68</v>
      </c>
      <c r="GC49" s="14" t="s">
        <v>68</v>
      </c>
      <c r="GD49" s="14" t="s">
        <v>68</v>
      </c>
      <c r="GE49" s="14" t="s">
        <v>68</v>
      </c>
      <c r="GF49" s="14" t="s">
        <v>68</v>
      </c>
      <c r="GG49" s="14" t="s">
        <v>68</v>
      </c>
      <c r="GH49" s="14" t="str">
        <f t="shared" si="91"/>
        <v>-</v>
      </c>
      <c r="GI49" s="13" t="s">
        <v>68</v>
      </c>
      <c r="GJ49" s="13" t="s">
        <v>68</v>
      </c>
      <c r="GK49" s="13" t="s">
        <v>68</v>
      </c>
      <c r="GL49" s="13" t="s">
        <v>68</v>
      </c>
      <c r="GM49" s="13" t="s">
        <v>68</v>
      </c>
      <c r="GN49" s="13" t="s">
        <v>68</v>
      </c>
      <c r="GO49" s="13" t="str">
        <f t="shared" si="59"/>
        <v>-</v>
      </c>
      <c r="GP49" s="14" t="s">
        <v>68</v>
      </c>
      <c r="GQ49" s="14" t="s">
        <v>68</v>
      </c>
      <c r="GR49" s="14" t="s">
        <v>68</v>
      </c>
      <c r="GS49" s="14" t="s">
        <v>68</v>
      </c>
      <c r="GT49" s="14" t="s">
        <v>68</v>
      </c>
      <c r="GU49" s="14" t="s">
        <v>68</v>
      </c>
      <c r="GV49" s="14" t="str">
        <f t="shared" si="85"/>
        <v>-</v>
      </c>
      <c r="GW49" s="13" t="s">
        <v>68</v>
      </c>
      <c r="GX49" s="13" t="s">
        <v>68</v>
      </c>
      <c r="GY49" s="13" t="s">
        <v>68</v>
      </c>
      <c r="GZ49" s="13" t="s">
        <v>68</v>
      </c>
      <c r="HA49" s="13" t="s">
        <v>68</v>
      </c>
      <c r="HB49" s="13" t="s">
        <v>68</v>
      </c>
      <c r="HC49" s="44" t="str">
        <f t="shared" si="92"/>
        <v>-</v>
      </c>
      <c r="HD49" s="14" t="s">
        <v>68</v>
      </c>
      <c r="HE49" s="14" t="s">
        <v>68</v>
      </c>
      <c r="HF49" s="14" t="s">
        <v>68</v>
      </c>
      <c r="HG49" s="14" t="s">
        <v>68</v>
      </c>
      <c r="HH49" s="14" t="s">
        <v>68</v>
      </c>
      <c r="HI49" s="14" t="s">
        <v>68</v>
      </c>
      <c r="HJ49" s="44" t="str">
        <f t="shared" si="86"/>
        <v>-</v>
      </c>
      <c r="HK49" s="13" t="s">
        <v>68</v>
      </c>
      <c r="HL49" s="13" t="s">
        <v>68</v>
      </c>
      <c r="HM49" s="13" t="s">
        <v>68</v>
      </c>
      <c r="HN49" s="13" t="s">
        <v>68</v>
      </c>
      <c r="HO49" s="13" t="s">
        <v>68</v>
      </c>
      <c r="HP49" s="13" t="s">
        <v>68</v>
      </c>
      <c r="HQ49" s="44" t="str">
        <f t="shared" si="87"/>
        <v>-</v>
      </c>
      <c r="HR49" s="14" t="s">
        <v>68</v>
      </c>
      <c r="HS49" s="14" t="s">
        <v>68</v>
      </c>
      <c r="HT49" s="14" t="s">
        <v>68</v>
      </c>
      <c r="HU49" s="14" t="s">
        <v>68</v>
      </c>
      <c r="HV49" s="14" t="s">
        <v>68</v>
      </c>
      <c r="HW49" s="14" t="s">
        <v>68</v>
      </c>
      <c r="HX49" s="14" t="str">
        <f t="shared" si="64"/>
        <v>-</v>
      </c>
    </row>
    <row r="50" spans="1:232" ht="27.95" customHeight="1" x14ac:dyDescent="0.2">
      <c r="A50" s="8">
        <v>6054</v>
      </c>
      <c r="B50" s="9" t="s">
        <v>66</v>
      </c>
      <c r="C50" s="50" t="s">
        <v>1906</v>
      </c>
      <c r="D50" s="11" t="s">
        <v>96</v>
      </c>
      <c r="E50" s="11" t="s">
        <v>126</v>
      </c>
      <c r="F50" s="11">
        <v>75010</v>
      </c>
      <c r="G50" s="11" t="s">
        <v>29</v>
      </c>
      <c r="H50" s="12">
        <v>14</v>
      </c>
      <c r="I50" s="13" t="s">
        <v>68</v>
      </c>
      <c r="J50" s="13" t="s">
        <v>68</v>
      </c>
      <c r="K50" s="13" t="s">
        <v>68</v>
      </c>
      <c r="L50" s="13" t="s">
        <v>68</v>
      </c>
      <c r="M50" s="13" t="s">
        <v>68</v>
      </c>
      <c r="N50" s="13" t="s">
        <v>68</v>
      </c>
      <c r="O50" s="13" t="str">
        <f t="shared" si="67"/>
        <v>-</v>
      </c>
      <c r="P50" s="14" t="s">
        <v>68</v>
      </c>
      <c r="Q50" s="14" t="s">
        <v>68</v>
      </c>
      <c r="R50" s="14" t="s">
        <v>68</v>
      </c>
      <c r="S50" s="14" t="s">
        <v>68</v>
      </c>
      <c r="T50" s="14" t="s">
        <v>68</v>
      </c>
      <c r="U50" s="14" t="s">
        <v>68</v>
      </c>
      <c r="V50" s="44" t="str">
        <f t="shared" si="68"/>
        <v>-</v>
      </c>
      <c r="W50" s="13" t="s">
        <v>68</v>
      </c>
      <c r="X50" s="13" t="s">
        <v>68</v>
      </c>
      <c r="Y50" s="13" t="s">
        <v>68</v>
      </c>
      <c r="Z50" s="13" t="s">
        <v>68</v>
      </c>
      <c r="AA50" s="13" t="s">
        <v>68</v>
      </c>
      <c r="AB50" s="13" t="s">
        <v>68</v>
      </c>
      <c r="AC50" s="13" t="str">
        <f t="shared" si="69"/>
        <v>-</v>
      </c>
      <c r="AD50" s="14" t="s">
        <v>68</v>
      </c>
      <c r="AE50" s="14" t="s">
        <v>68</v>
      </c>
      <c r="AF50" s="14" t="s">
        <v>68</v>
      </c>
      <c r="AG50" s="14" t="s">
        <v>68</v>
      </c>
      <c r="AH50" s="14" t="s">
        <v>68</v>
      </c>
      <c r="AI50" s="14" t="s">
        <v>68</v>
      </c>
      <c r="AJ50" s="44" t="str">
        <f t="shared" si="70"/>
        <v>-</v>
      </c>
      <c r="AK50" s="13" t="s">
        <v>68</v>
      </c>
      <c r="AL50" s="13" t="s">
        <v>68</v>
      </c>
      <c r="AM50" s="13" t="s">
        <v>68</v>
      </c>
      <c r="AN50" s="13" t="s">
        <v>68</v>
      </c>
      <c r="AO50" s="13" t="s">
        <v>68</v>
      </c>
      <c r="AP50" s="13" t="s">
        <v>68</v>
      </c>
      <c r="AQ50" s="13" t="str">
        <f t="shared" si="71"/>
        <v>-</v>
      </c>
      <c r="AR50" s="14" t="s">
        <v>68</v>
      </c>
      <c r="AS50" s="14" t="s">
        <v>68</v>
      </c>
      <c r="AT50" s="14" t="s">
        <v>68</v>
      </c>
      <c r="AU50" s="14" t="s">
        <v>68</v>
      </c>
      <c r="AV50" s="14" t="s">
        <v>68</v>
      </c>
      <c r="AW50" s="14" t="s">
        <v>68</v>
      </c>
      <c r="AX50" s="14" t="str">
        <f t="shared" si="72"/>
        <v>-</v>
      </c>
      <c r="AY50" s="13" t="s">
        <v>68</v>
      </c>
      <c r="AZ50" s="13" t="s">
        <v>68</v>
      </c>
      <c r="BA50" s="13" t="s">
        <v>68</v>
      </c>
      <c r="BB50" s="13" t="s">
        <v>68</v>
      </c>
      <c r="BC50" s="13" t="s">
        <v>68</v>
      </c>
      <c r="BD50" s="13" t="s">
        <v>68</v>
      </c>
      <c r="BE50" s="13" t="str">
        <f t="shared" si="73"/>
        <v>-</v>
      </c>
      <c r="BF50" s="14" t="s">
        <v>68</v>
      </c>
      <c r="BG50" s="14" t="s">
        <v>68</v>
      </c>
      <c r="BH50" s="14" t="s">
        <v>68</v>
      </c>
      <c r="BI50" s="14" t="s">
        <v>68</v>
      </c>
      <c r="BJ50" s="14" t="s">
        <v>68</v>
      </c>
      <c r="BK50" s="14" t="s">
        <v>68</v>
      </c>
      <c r="BL50" s="14" t="str">
        <f t="shared" si="74"/>
        <v>-</v>
      </c>
      <c r="BM50" s="13" t="s">
        <v>68</v>
      </c>
      <c r="BN50" s="13" t="s">
        <v>68</v>
      </c>
      <c r="BO50" s="13" t="s">
        <v>68</v>
      </c>
      <c r="BP50" s="13" t="s">
        <v>68</v>
      </c>
      <c r="BQ50" s="13" t="s">
        <v>68</v>
      </c>
      <c r="BR50" s="13" t="s">
        <v>68</v>
      </c>
      <c r="BS50" s="13" t="str">
        <f t="shared" si="75"/>
        <v>-</v>
      </c>
      <c r="BT50" s="14" t="s">
        <v>68</v>
      </c>
      <c r="BU50" s="14" t="s">
        <v>68</v>
      </c>
      <c r="BV50" s="14" t="s">
        <v>68</v>
      </c>
      <c r="BW50" s="14" t="s">
        <v>68</v>
      </c>
      <c r="BX50" s="14" t="s">
        <v>68</v>
      </c>
      <c r="BY50" s="14" t="s">
        <v>68</v>
      </c>
      <c r="BZ50" s="14" t="str">
        <f t="shared" si="76"/>
        <v>-</v>
      </c>
      <c r="CA50" s="13" t="s">
        <v>68</v>
      </c>
      <c r="CB50" s="13" t="s">
        <v>68</v>
      </c>
      <c r="CC50" s="13" t="s">
        <v>68</v>
      </c>
      <c r="CD50" s="13" t="s">
        <v>68</v>
      </c>
      <c r="CE50" s="13" t="s">
        <v>68</v>
      </c>
      <c r="CF50" s="13" t="s">
        <v>68</v>
      </c>
      <c r="CG50" s="44" t="str">
        <f t="shared" si="65"/>
        <v>-</v>
      </c>
      <c r="CH50" s="14" t="s">
        <v>68</v>
      </c>
      <c r="CI50" s="14" t="s">
        <v>68</v>
      </c>
      <c r="CJ50" s="14" t="s">
        <v>68</v>
      </c>
      <c r="CK50" s="14" t="s">
        <v>68</v>
      </c>
      <c r="CL50" s="14" t="s">
        <v>68</v>
      </c>
      <c r="CM50" s="14" t="s">
        <v>68</v>
      </c>
      <c r="CN50" s="44" t="str">
        <f t="shared" si="77"/>
        <v>-</v>
      </c>
      <c r="CO50" s="13" t="s">
        <v>68</v>
      </c>
      <c r="CP50" s="13" t="s">
        <v>68</v>
      </c>
      <c r="CQ50" s="13" t="s">
        <v>68</v>
      </c>
      <c r="CR50" s="13" t="s">
        <v>68</v>
      </c>
      <c r="CS50" s="13" t="s">
        <v>68</v>
      </c>
      <c r="CT50" s="13" t="s">
        <v>68</v>
      </c>
      <c r="CU50" s="13" t="str">
        <f t="shared" si="78"/>
        <v>-</v>
      </c>
      <c r="CV50" s="14" t="s">
        <v>68</v>
      </c>
      <c r="CW50" s="14" t="s">
        <v>68</v>
      </c>
      <c r="CX50" s="14" t="s">
        <v>68</v>
      </c>
      <c r="CY50" s="14" t="s">
        <v>68</v>
      </c>
      <c r="CZ50" s="14" t="s">
        <v>68</v>
      </c>
      <c r="DA50" s="14" t="s">
        <v>68</v>
      </c>
      <c r="DB50" s="14" t="str">
        <f t="shared" si="79"/>
        <v>-</v>
      </c>
      <c r="DC50" s="13" t="s">
        <v>68</v>
      </c>
      <c r="DD50" s="13" t="s">
        <v>68</v>
      </c>
      <c r="DE50" s="13" t="s">
        <v>68</v>
      </c>
      <c r="DF50" s="13" t="s">
        <v>68</v>
      </c>
      <c r="DG50" s="13" t="s">
        <v>68</v>
      </c>
      <c r="DH50" s="13" t="s">
        <v>68</v>
      </c>
      <c r="DI50" s="13" t="str">
        <f t="shared" si="80"/>
        <v>-</v>
      </c>
      <c r="DJ50" s="14" t="s">
        <v>68</v>
      </c>
      <c r="DK50" s="14" t="s">
        <v>68</v>
      </c>
      <c r="DL50" s="14" t="s">
        <v>68</v>
      </c>
      <c r="DM50" s="14" t="s">
        <v>68</v>
      </c>
      <c r="DN50" s="14" t="s">
        <v>68</v>
      </c>
      <c r="DO50" s="14" t="s">
        <v>68</v>
      </c>
      <c r="DP50" s="44" t="str">
        <f t="shared" si="81"/>
        <v>-</v>
      </c>
      <c r="DQ50" s="13" t="s">
        <v>68</v>
      </c>
      <c r="DR50" s="13" t="s">
        <v>68</v>
      </c>
      <c r="DS50" s="13" t="s">
        <v>68</v>
      </c>
      <c r="DT50" s="13" t="s">
        <v>68</v>
      </c>
      <c r="DU50" s="13" t="s">
        <v>68</v>
      </c>
      <c r="DV50" s="13" t="s">
        <v>68</v>
      </c>
      <c r="DW50" s="13" t="str">
        <f t="shared" si="82"/>
        <v>-</v>
      </c>
      <c r="DX50" s="14" t="s">
        <v>68</v>
      </c>
      <c r="DY50" s="14" t="s">
        <v>68</v>
      </c>
      <c r="DZ50" s="14" t="s">
        <v>68</v>
      </c>
      <c r="EA50" s="14" t="s">
        <v>68</v>
      </c>
      <c r="EB50" s="14" t="s">
        <v>68</v>
      </c>
      <c r="EC50" s="14" t="s">
        <v>68</v>
      </c>
      <c r="ED50" s="14" t="str">
        <f t="shared" si="83"/>
        <v>-</v>
      </c>
      <c r="EE50" s="13" t="s">
        <v>68</v>
      </c>
      <c r="EF50" s="13" t="s">
        <v>68</v>
      </c>
      <c r="EG50" s="13" t="s">
        <v>68</v>
      </c>
      <c r="EH50" s="13" t="s">
        <v>68</v>
      </c>
      <c r="EI50" s="13" t="s">
        <v>68</v>
      </c>
      <c r="EJ50" s="13" t="s">
        <v>68</v>
      </c>
      <c r="EK50" s="13" t="str">
        <f t="shared" si="84"/>
        <v>-</v>
      </c>
      <c r="EL50" s="14" t="s">
        <v>68</v>
      </c>
      <c r="EM50" s="14" t="s">
        <v>68</v>
      </c>
      <c r="EN50" s="14" t="s">
        <v>68</v>
      </c>
      <c r="EO50" s="14" t="s">
        <v>68</v>
      </c>
      <c r="EP50" s="14" t="s">
        <v>68</v>
      </c>
      <c r="EQ50" s="14" t="s">
        <v>68</v>
      </c>
      <c r="ER50" s="44" t="str">
        <f t="shared" si="52"/>
        <v>-</v>
      </c>
      <c r="ES50" s="13" t="s">
        <v>68</v>
      </c>
      <c r="ET50" s="13" t="s">
        <v>68</v>
      </c>
      <c r="EU50" s="13" t="s">
        <v>68</v>
      </c>
      <c r="EV50" s="13" t="s">
        <v>68</v>
      </c>
      <c r="EW50" s="13" t="s">
        <v>68</v>
      </c>
      <c r="EX50" s="13" t="s">
        <v>68</v>
      </c>
      <c r="EY50" s="44" t="str">
        <f t="shared" si="66"/>
        <v>-</v>
      </c>
      <c r="EZ50" s="14" t="s">
        <v>68</v>
      </c>
      <c r="FA50" s="14" t="s">
        <v>68</v>
      </c>
      <c r="FB50" s="14" t="s">
        <v>68</v>
      </c>
      <c r="FC50" s="14" t="s">
        <v>68</v>
      </c>
      <c r="FD50" s="14" t="s">
        <v>68</v>
      </c>
      <c r="FE50" s="14" t="s">
        <v>68</v>
      </c>
      <c r="FF50" s="44" t="str">
        <f t="shared" si="54"/>
        <v>-</v>
      </c>
      <c r="FG50" s="13" t="s">
        <v>68</v>
      </c>
      <c r="FH50" s="13" t="s">
        <v>68</v>
      </c>
      <c r="FI50" s="13" t="s">
        <v>68</v>
      </c>
      <c r="FJ50" s="13" t="s">
        <v>68</v>
      </c>
      <c r="FK50" s="13" t="s">
        <v>68</v>
      </c>
      <c r="FL50" s="13" t="s">
        <v>68</v>
      </c>
      <c r="FM50" s="13" t="str">
        <f t="shared" si="55"/>
        <v>-</v>
      </c>
      <c r="FN50" s="14" t="s">
        <v>69</v>
      </c>
      <c r="FO50" s="14" t="s">
        <v>68</v>
      </c>
      <c r="FP50" s="14" t="s">
        <v>69</v>
      </c>
      <c r="FQ50" s="14" t="s">
        <v>68</v>
      </c>
      <c r="FR50" s="14" t="s">
        <v>69</v>
      </c>
      <c r="FS50" s="14" t="s">
        <v>68</v>
      </c>
      <c r="FT50" s="44" t="str">
        <f t="shared" si="93"/>
        <v>3 fois par semaine</v>
      </c>
      <c r="FU50" s="13" t="s">
        <v>68</v>
      </c>
      <c r="FV50" s="13" t="s">
        <v>68</v>
      </c>
      <c r="FW50" s="13" t="s">
        <v>68</v>
      </c>
      <c r="FX50" s="13" t="s">
        <v>68</v>
      </c>
      <c r="FY50" s="13" t="s">
        <v>68</v>
      </c>
      <c r="FZ50" s="13" t="s">
        <v>68</v>
      </c>
      <c r="GA50" s="44" t="str">
        <f t="shared" si="90"/>
        <v>-</v>
      </c>
      <c r="GB50" s="14" t="s">
        <v>68</v>
      </c>
      <c r="GC50" s="14" t="s">
        <v>68</v>
      </c>
      <c r="GD50" s="14" t="s">
        <v>68</v>
      </c>
      <c r="GE50" s="14" t="s">
        <v>68</v>
      </c>
      <c r="GF50" s="14" t="s">
        <v>68</v>
      </c>
      <c r="GG50" s="14" t="s">
        <v>68</v>
      </c>
      <c r="GH50" s="14" t="str">
        <f t="shared" si="91"/>
        <v>-</v>
      </c>
      <c r="GI50" s="13" t="s">
        <v>68</v>
      </c>
      <c r="GJ50" s="13" t="s">
        <v>68</v>
      </c>
      <c r="GK50" s="13" t="s">
        <v>68</v>
      </c>
      <c r="GL50" s="13" t="s">
        <v>68</v>
      </c>
      <c r="GM50" s="13" t="s">
        <v>68</v>
      </c>
      <c r="GN50" s="13" t="s">
        <v>68</v>
      </c>
      <c r="GO50" s="13" t="str">
        <f t="shared" si="59"/>
        <v>-</v>
      </c>
      <c r="GP50" s="14" t="s">
        <v>68</v>
      </c>
      <c r="GQ50" s="14" t="s">
        <v>68</v>
      </c>
      <c r="GR50" s="14" t="s">
        <v>68</v>
      </c>
      <c r="GS50" s="14" t="s">
        <v>68</v>
      </c>
      <c r="GT50" s="14" t="s">
        <v>68</v>
      </c>
      <c r="GU50" s="14" t="s">
        <v>68</v>
      </c>
      <c r="GV50" s="14" t="str">
        <f t="shared" si="85"/>
        <v>-</v>
      </c>
      <c r="GW50" s="13" t="s">
        <v>68</v>
      </c>
      <c r="GX50" s="13" t="s">
        <v>68</v>
      </c>
      <c r="GY50" s="13" t="s">
        <v>68</v>
      </c>
      <c r="GZ50" s="13" t="s">
        <v>68</v>
      </c>
      <c r="HA50" s="13" t="s">
        <v>68</v>
      </c>
      <c r="HB50" s="13" t="s">
        <v>68</v>
      </c>
      <c r="HC50" s="44" t="str">
        <f t="shared" si="92"/>
        <v>-</v>
      </c>
      <c r="HD50" s="14" t="s">
        <v>68</v>
      </c>
      <c r="HE50" s="14" t="s">
        <v>68</v>
      </c>
      <c r="HF50" s="14" t="s">
        <v>68</v>
      </c>
      <c r="HG50" s="14" t="s">
        <v>68</v>
      </c>
      <c r="HH50" s="14" t="s">
        <v>68</v>
      </c>
      <c r="HI50" s="14" t="s">
        <v>68</v>
      </c>
      <c r="HJ50" s="44" t="str">
        <f t="shared" si="86"/>
        <v>-</v>
      </c>
      <c r="HK50" s="13" t="s">
        <v>68</v>
      </c>
      <c r="HL50" s="13" t="s">
        <v>68</v>
      </c>
      <c r="HM50" s="13" t="s">
        <v>68</v>
      </c>
      <c r="HN50" s="13" t="s">
        <v>68</v>
      </c>
      <c r="HO50" s="13" t="s">
        <v>68</v>
      </c>
      <c r="HP50" s="13" t="s">
        <v>68</v>
      </c>
      <c r="HQ50" s="44" t="str">
        <f t="shared" si="87"/>
        <v>-</v>
      </c>
      <c r="HR50" s="14" t="s">
        <v>68</v>
      </c>
      <c r="HS50" s="14" t="s">
        <v>68</v>
      </c>
      <c r="HT50" s="14" t="s">
        <v>68</v>
      </c>
      <c r="HU50" s="14" t="s">
        <v>68</v>
      </c>
      <c r="HV50" s="14" t="s">
        <v>68</v>
      </c>
      <c r="HW50" s="14" t="s">
        <v>68</v>
      </c>
      <c r="HX50" s="14" t="str">
        <f t="shared" si="64"/>
        <v>-</v>
      </c>
    </row>
    <row r="51" spans="1:232" ht="27.95" customHeight="1" x14ac:dyDescent="0.2">
      <c r="A51" s="16">
        <v>6055</v>
      </c>
      <c r="B51" s="9" t="s">
        <v>79</v>
      </c>
      <c r="C51" s="51" t="s">
        <v>1908</v>
      </c>
      <c r="D51" s="22" t="s">
        <v>68</v>
      </c>
      <c r="E51" s="18" t="s">
        <v>127</v>
      </c>
      <c r="F51" s="18">
        <v>75018</v>
      </c>
      <c r="G51" s="18" t="s">
        <v>29</v>
      </c>
      <c r="H51" s="12">
        <v>29</v>
      </c>
      <c r="I51" s="13" t="s">
        <v>69</v>
      </c>
      <c r="J51" s="13" t="s">
        <v>68</v>
      </c>
      <c r="K51" s="13" t="s">
        <v>68</v>
      </c>
      <c r="L51" s="13" t="s">
        <v>69</v>
      </c>
      <c r="M51" s="13" t="s">
        <v>68</v>
      </c>
      <c r="N51" s="13" t="s">
        <v>68</v>
      </c>
      <c r="O51" s="13" t="str">
        <f t="shared" si="67"/>
        <v>2 fois par semaine</v>
      </c>
      <c r="P51" s="14" t="s">
        <v>69</v>
      </c>
      <c r="Q51" s="14" t="s">
        <v>68</v>
      </c>
      <c r="R51" s="14" t="s">
        <v>68</v>
      </c>
      <c r="S51" s="14" t="s">
        <v>69</v>
      </c>
      <c r="T51" s="14" t="s">
        <v>68</v>
      </c>
      <c r="U51" s="14" t="s">
        <v>68</v>
      </c>
      <c r="V51" s="44" t="str">
        <f t="shared" si="68"/>
        <v>2 fois par semaine</v>
      </c>
      <c r="W51" s="13" t="s">
        <v>69</v>
      </c>
      <c r="X51" s="13" t="s">
        <v>68</v>
      </c>
      <c r="Y51" s="13" t="s">
        <v>68</v>
      </c>
      <c r="Z51" s="13" t="s">
        <v>69</v>
      </c>
      <c r="AA51" s="13" t="s">
        <v>68</v>
      </c>
      <c r="AB51" s="13" t="s">
        <v>68</v>
      </c>
      <c r="AC51" s="13" t="str">
        <f t="shared" si="69"/>
        <v>2 fois par semaine</v>
      </c>
      <c r="AD51" s="14" t="s">
        <v>69</v>
      </c>
      <c r="AE51" s="14" t="s">
        <v>68</v>
      </c>
      <c r="AF51" s="14" t="s">
        <v>68</v>
      </c>
      <c r="AG51" s="14" t="s">
        <v>69</v>
      </c>
      <c r="AH51" s="14" t="s">
        <v>68</v>
      </c>
      <c r="AI51" s="14" t="s">
        <v>68</v>
      </c>
      <c r="AJ51" s="44" t="str">
        <f t="shared" si="70"/>
        <v>2 fois par semaine</v>
      </c>
      <c r="AK51" s="13" t="s">
        <v>69</v>
      </c>
      <c r="AL51" s="13" t="s">
        <v>68</v>
      </c>
      <c r="AM51" s="13" t="s">
        <v>68</v>
      </c>
      <c r="AN51" s="13" t="s">
        <v>69</v>
      </c>
      <c r="AO51" s="13" t="s">
        <v>68</v>
      </c>
      <c r="AP51" s="13" t="s">
        <v>68</v>
      </c>
      <c r="AQ51" s="13" t="str">
        <f t="shared" si="71"/>
        <v>2 fois par semaine</v>
      </c>
      <c r="AR51" s="14" t="s">
        <v>69</v>
      </c>
      <c r="AS51" s="14" t="s">
        <v>68</v>
      </c>
      <c r="AT51" s="14" t="s">
        <v>68</v>
      </c>
      <c r="AU51" s="14" t="s">
        <v>69</v>
      </c>
      <c r="AV51" s="14" t="s">
        <v>68</v>
      </c>
      <c r="AW51" s="14" t="s">
        <v>68</v>
      </c>
      <c r="AX51" s="14" t="str">
        <f t="shared" si="72"/>
        <v>2 fois par semaine</v>
      </c>
      <c r="AY51" s="13" t="s">
        <v>69</v>
      </c>
      <c r="AZ51" s="13" t="s">
        <v>68</v>
      </c>
      <c r="BA51" s="13" t="s">
        <v>68</v>
      </c>
      <c r="BB51" s="13" t="s">
        <v>69</v>
      </c>
      <c r="BC51" s="13" t="s">
        <v>68</v>
      </c>
      <c r="BD51" s="13" t="s">
        <v>68</v>
      </c>
      <c r="BE51" s="13" t="str">
        <f t="shared" si="73"/>
        <v>2 fois par semaine</v>
      </c>
      <c r="BF51" s="14" t="s">
        <v>69</v>
      </c>
      <c r="BG51" s="14" t="s">
        <v>68</v>
      </c>
      <c r="BH51" s="14" t="s">
        <v>68</v>
      </c>
      <c r="BI51" s="14" t="s">
        <v>69</v>
      </c>
      <c r="BJ51" s="14" t="s">
        <v>68</v>
      </c>
      <c r="BK51" s="14" t="s">
        <v>68</v>
      </c>
      <c r="BL51" s="14" t="str">
        <f t="shared" si="74"/>
        <v>2 fois par semaine</v>
      </c>
      <c r="BM51" s="13" t="s">
        <v>69</v>
      </c>
      <c r="BN51" s="13" t="s">
        <v>68</v>
      </c>
      <c r="BO51" s="13" t="s">
        <v>68</v>
      </c>
      <c r="BP51" s="13" t="s">
        <v>69</v>
      </c>
      <c r="BQ51" s="13" t="s">
        <v>68</v>
      </c>
      <c r="BR51" s="13" t="s">
        <v>68</v>
      </c>
      <c r="BS51" s="13" t="str">
        <f t="shared" si="75"/>
        <v>2 fois par semaine</v>
      </c>
      <c r="BT51" s="14" t="s">
        <v>68</v>
      </c>
      <c r="BU51" s="14" t="s">
        <v>68</v>
      </c>
      <c r="BV51" s="14" t="s">
        <v>68</v>
      </c>
      <c r="BW51" s="14" t="s">
        <v>68</v>
      </c>
      <c r="BX51" s="14" t="s">
        <v>68</v>
      </c>
      <c r="BY51" s="14" t="s">
        <v>68</v>
      </c>
      <c r="BZ51" s="14" t="str">
        <f t="shared" si="76"/>
        <v>-</v>
      </c>
      <c r="CA51" s="13" t="s">
        <v>69</v>
      </c>
      <c r="CB51" s="13" t="s">
        <v>68</v>
      </c>
      <c r="CC51" s="13" t="s">
        <v>68</v>
      </c>
      <c r="CD51" s="13" t="s">
        <v>68</v>
      </c>
      <c r="CE51" s="13" t="s">
        <v>68</v>
      </c>
      <c r="CF51" s="13" t="s">
        <v>68</v>
      </c>
      <c r="CG51" s="44" t="str">
        <f t="shared" si="65"/>
        <v>1 fois par mois</v>
      </c>
      <c r="CH51" s="14" t="s">
        <v>69</v>
      </c>
      <c r="CI51" s="14" t="s">
        <v>68</v>
      </c>
      <c r="CJ51" s="14" t="s">
        <v>68</v>
      </c>
      <c r="CK51" s="14" t="s">
        <v>68</v>
      </c>
      <c r="CL51" s="14" t="s">
        <v>68</v>
      </c>
      <c r="CM51" s="14" t="s">
        <v>68</v>
      </c>
      <c r="CN51" s="44" t="str">
        <f t="shared" si="77"/>
        <v>1 fois par semaine</v>
      </c>
      <c r="CO51" s="13" t="s">
        <v>69</v>
      </c>
      <c r="CP51" s="13" t="s">
        <v>68</v>
      </c>
      <c r="CQ51" s="13" t="s">
        <v>68</v>
      </c>
      <c r="CR51" s="13" t="s">
        <v>68</v>
      </c>
      <c r="CS51" s="13" t="s">
        <v>68</v>
      </c>
      <c r="CT51" s="13" t="s">
        <v>68</v>
      </c>
      <c r="CU51" s="13" t="str">
        <f t="shared" si="78"/>
        <v>1 fois par semaine</v>
      </c>
      <c r="CV51" s="14" t="s">
        <v>69</v>
      </c>
      <c r="CW51" s="14" t="s">
        <v>68</v>
      </c>
      <c r="CX51" s="14" t="s">
        <v>68</v>
      </c>
      <c r="CY51" s="14" t="s">
        <v>68</v>
      </c>
      <c r="CZ51" s="14" t="s">
        <v>68</v>
      </c>
      <c r="DA51" s="14" t="s">
        <v>68</v>
      </c>
      <c r="DB51" s="14" t="str">
        <f t="shared" si="79"/>
        <v>1 fois par semaine</v>
      </c>
      <c r="DC51" s="13" t="s">
        <v>69</v>
      </c>
      <c r="DD51" s="13" t="s">
        <v>68</v>
      </c>
      <c r="DE51" s="13" t="s">
        <v>68</v>
      </c>
      <c r="DF51" s="13" t="s">
        <v>68</v>
      </c>
      <c r="DG51" s="13" t="s">
        <v>68</v>
      </c>
      <c r="DH51" s="13" t="s">
        <v>68</v>
      </c>
      <c r="DI51" s="13" t="str">
        <f t="shared" si="80"/>
        <v>1 fois par semaine</v>
      </c>
      <c r="DJ51" s="14" t="s">
        <v>68</v>
      </c>
      <c r="DK51" s="14" t="s">
        <v>68</v>
      </c>
      <c r="DL51" s="14" t="s">
        <v>68</v>
      </c>
      <c r="DM51" s="14" t="s">
        <v>68</v>
      </c>
      <c r="DN51" s="14" t="s">
        <v>68</v>
      </c>
      <c r="DO51" s="14" t="s">
        <v>68</v>
      </c>
      <c r="DP51" s="44" t="str">
        <f t="shared" si="81"/>
        <v>-</v>
      </c>
      <c r="DQ51" s="13" t="s">
        <v>68</v>
      </c>
      <c r="DR51" s="13" t="s">
        <v>68</v>
      </c>
      <c r="DS51" s="13" t="s">
        <v>68</v>
      </c>
      <c r="DT51" s="13" t="s">
        <v>68</v>
      </c>
      <c r="DU51" s="13" t="s">
        <v>68</v>
      </c>
      <c r="DV51" s="13" t="s">
        <v>68</v>
      </c>
      <c r="DW51" s="13" t="str">
        <f t="shared" si="82"/>
        <v>-</v>
      </c>
      <c r="DX51" s="14" t="s">
        <v>68</v>
      </c>
      <c r="DY51" s="14" t="s">
        <v>68</v>
      </c>
      <c r="DZ51" s="14" t="s">
        <v>68</v>
      </c>
      <c r="EA51" s="14" t="s">
        <v>68</v>
      </c>
      <c r="EB51" s="14" t="s">
        <v>68</v>
      </c>
      <c r="EC51" s="14" t="s">
        <v>68</v>
      </c>
      <c r="ED51" s="14" t="str">
        <f t="shared" si="83"/>
        <v>-</v>
      </c>
      <c r="EE51" s="13" t="s">
        <v>68</v>
      </c>
      <c r="EF51" s="13" t="s">
        <v>68</v>
      </c>
      <c r="EG51" s="13" t="s">
        <v>68</v>
      </c>
      <c r="EH51" s="13" t="s">
        <v>68</v>
      </c>
      <c r="EI51" s="13" t="s">
        <v>68</v>
      </c>
      <c r="EJ51" s="13" t="s">
        <v>68</v>
      </c>
      <c r="EK51" s="13" t="str">
        <f t="shared" si="84"/>
        <v>-</v>
      </c>
      <c r="EL51" s="14" t="s">
        <v>69</v>
      </c>
      <c r="EM51" s="14" t="s">
        <v>68</v>
      </c>
      <c r="EN51" s="14" t="s">
        <v>68</v>
      </c>
      <c r="EO51" s="14" t="s">
        <v>68</v>
      </c>
      <c r="EP51" s="14" t="s">
        <v>68</v>
      </c>
      <c r="EQ51" s="14" t="s">
        <v>68</v>
      </c>
      <c r="ER51" s="44" t="str">
        <f t="shared" si="52"/>
        <v>1 fois par mois</v>
      </c>
      <c r="ES51" s="13" t="s">
        <v>69</v>
      </c>
      <c r="ET51" s="13" t="s">
        <v>68</v>
      </c>
      <c r="EU51" s="13" t="s">
        <v>68</v>
      </c>
      <c r="EV51" s="13" t="s">
        <v>68</v>
      </c>
      <c r="EW51" s="13" t="s">
        <v>68</v>
      </c>
      <c r="EX51" s="13" t="s">
        <v>68</v>
      </c>
      <c r="EY51" s="44" t="str">
        <f t="shared" si="66"/>
        <v>1 fois par mois</v>
      </c>
      <c r="EZ51" s="14" t="s">
        <v>68</v>
      </c>
      <c r="FA51" s="14" t="s">
        <v>68</v>
      </c>
      <c r="FB51" s="14" t="s">
        <v>68</v>
      </c>
      <c r="FC51" s="14" t="s">
        <v>68</v>
      </c>
      <c r="FD51" s="14" t="s">
        <v>68</v>
      </c>
      <c r="FE51" s="14" t="s">
        <v>68</v>
      </c>
      <c r="FF51" s="44" t="str">
        <f t="shared" si="54"/>
        <v>-</v>
      </c>
      <c r="FG51" s="13" t="s">
        <v>68</v>
      </c>
      <c r="FH51" s="13" t="s">
        <v>68</v>
      </c>
      <c r="FI51" s="13" t="s">
        <v>68</v>
      </c>
      <c r="FJ51" s="13" t="s">
        <v>68</v>
      </c>
      <c r="FK51" s="13" t="s">
        <v>68</v>
      </c>
      <c r="FL51" s="13" t="s">
        <v>68</v>
      </c>
      <c r="FM51" s="13" t="str">
        <f t="shared" si="55"/>
        <v>-</v>
      </c>
      <c r="FN51" s="14" t="s">
        <v>69</v>
      </c>
      <c r="FO51" s="14" t="s">
        <v>68</v>
      </c>
      <c r="FP51" s="14" t="s">
        <v>69</v>
      </c>
      <c r="FQ51" s="14" t="s">
        <v>68</v>
      </c>
      <c r="FR51" s="14" t="s">
        <v>69</v>
      </c>
      <c r="FS51" s="14" t="s">
        <v>68</v>
      </c>
      <c r="FT51" s="44" t="str">
        <f t="shared" si="93"/>
        <v>3 fois par semaine</v>
      </c>
      <c r="FU51" s="13" t="s">
        <v>69</v>
      </c>
      <c r="FV51" s="13" t="s">
        <v>68</v>
      </c>
      <c r="FW51" s="13" t="s">
        <v>68</v>
      </c>
      <c r="FX51" s="13" t="s">
        <v>68</v>
      </c>
      <c r="FY51" s="13" t="s">
        <v>68</v>
      </c>
      <c r="FZ51" s="13" t="s">
        <v>68</v>
      </c>
      <c r="GA51" s="44" t="str">
        <f t="shared" si="90"/>
        <v>1 fois par semaine</v>
      </c>
      <c r="GB51" s="14" t="s">
        <v>69</v>
      </c>
      <c r="GC51" s="14" t="s">
        <v>68</v>
      </c>
      <c r="GD51" s="14" t="s">
        <v>68</v>
      </c>
      <c r="GE51" s="14" t="s">
        <v>68</v>
      </c>
      <c r="GF51" s="14" t="s">
        <v>68</v>
      </c>
      <c r="GG51" s="14" t="s">
        <v>68</v>
      </c>
      <c r="GH51" s="14" t="str">
        <f t="shared" si="91"/>
        <v>1 fois par semaine</v>
      </c>
      <c r="GI51" s="13" t="s">
        <v>68</v>
      </c>
      <c r="GJ51" s="13" t="s">
        <v>68</v>
      </c>
      <c r="GK51" s="13" t="s">
        <v>68</v>
      </c>
      <c r="GL51" s="13" t="s">
        <v>68</v>
      </c>
      <c r="GM51" s="13" t="s">
        <v>68</v>
      </c>
      <c r="GN51" s="13" t="s">
        <v>68</v>
      </c>
      <c r="GO51" s="13" t="str">
        <f t="shared" si="59"/>
        <v>-</v>
      </c>
      <c r="GP51" s="14" t="s">
        <v>68</v>
      </c>
      <c r="GQ51" s="14" t="s">
        <v>68</v>
      </c>
      <c r="GR51" s="14" t="s">
        <v>68</v>
      </c>
      <c r="GS51" s="14" t="s">
        <v>68</v>
      </c>
      <c r="GT51" s="14" t="s">
        <v>68</v>
      </c>
      <c r="GU51" s="14" t="s">
        <v>68</v>
      </c>
      <c r="GV51" s="14" t="str">
        <f t="shared" si="85"/>
        <v>-</v>
      </c>
      <c r="GW51" s="13" t="s">
        <v>68</v>
      </c>
      <c r="GX51" s="13" t="s">
        <v>68</v>
      </c>
      <c r="GY51" s="13" t="s">
        <v>68</v>
      </c>
      <c r="GZ51" s="13" t="s">
        <v>68</v>
      </c>
      <c r="HA51" s="13" t="s">
        <v>68</v>
      </c>
      <c r="HB51" s="13" t="s">
        <v>68</v>
      </c>
      <c r="HC51" s="44" t="str">
        <f t="shared" si="92"/>
        <v>-</v>
      </c>
      <c r="HD51" s="14" t="s">
        <v>68</v>
      </c>
      <c r="HE51" s="14" t="s">
        <v>68</v>
      </c>
      <c r="HF51" s="14" t="s">
        <v>68</v>
      </c>
      <c r="HG51" s="14" t="s">
        <v>68</v>
      </c>
      <c r="HH51" s="14" t="s">
        <v>68</v>
      </c>
      <c r="HI51" s="14" t="s">
        <v>68</v>
      </c>
      <c r="HJ51" s="44" t="str">
        <f t="shared" si="86"/>
        <v>-</v>
      </c>
      <c r="HK51" s="13" t="s">
        <v>68</v>
      </c>
      <c r="HL51" s="13" t="s">
        <v>68</v>
      </c>
      <c r="HM51" s="13" t="s">
        <v>68</v>
      </c>
      <c r="HN51" s="13" t="s">
        <v>68</v>
      </c>
      <c r="HO51" s="13" t="s">
        <v>68</v>
      </c>
      <c r="HP51" s="13" t="s">
        <v>68</v>
      </c>
      <c r="HQ51" s="44" t="str">
        <f t="shared" si="87"/>
        <v>-</v>
      </c>
      <c r="HR51" s="14" t="s">
        <v>68</v>
      </c>
      <c r="HS51" s="14" t="s">
        <v>68</v>
      </c>
      <c r="HT51" s="14" t="s">
        <v>68</v>
      </c>
      <c r="HU51" s="14" t="s">
        <v>68</v>
      </c>
      <c r="HV51" s="14" t="s">
        <v>68</v>
      </c>
      <c r="HW51" s="14" t="s">
        <v>68</v>
      </c>
      <c r="HX51" s="14" t="str">
        <f t="shared" si="64"/>
        <v>-</v>
      </c>
    </row>
    <row r="52" spans="1:232" ht="27.95" customHeight="1" x14ac:dyDescent="0.2">
      <c r="A52" s="8">
        <v>6056</v>
      </c>
      <c r="B52" s="9" t="s">
        <v>66</v>
      </c>
      <c r="C52" s="50" t="s">
        <v>1906</v>
      </c>
      <c r="D52" s="11" t="s">
        <v>96</v>
      </c>
      <c r="E52" s="11" t="s">
        <v>128</v>
      </c>
      <c r="F52" s="11">
        <v>75010</v>
      </c>
      <c r="G52" s="11" t="s">
        <v>29</v>
      </c>
      <c r="H52" s="12">
        <v>34</v>
      </c>
      <c r="I52" s="13" t="s">
        <v>68</v>
      </c>
      <c r="J52" s="13" t="s">
        <v>68</v>
      </c>
      <c r="K52" s="13" t="s">
        <v>68</v>
      </c>
      <c r="L52" s="13" t="s">
        <v>68</v>
      </c>
      <c r="M52" s="13" t="s">
        <v>68</v>
      </c>
      <c r="N52" s="13" t="s">
        <v>68</v>
      </c>
      <c r="O52" s="13" t="str">
        <f t="shared" si="67"/>
        <v>-</v>
      </c>
      <c r="P52" s="14" t="s">
        <v>68</v>
      </c>
      <c r="Q52" s="14" t="s">
        <v>68</v>
      </c>
      <c r="R52" s="14" t="s">
        <v>68</v>
      </c>
      <c r="S52" s="14" t="s">
        <v>68</v>
      </c>
      <c r="T52" s="14" t="s">
        <v>68</v>
      </c>
      <c r="U52" s="14" t="s">
        <v>68</v>
      </c>
      <c r="V52" s="44" t="str">
        <f t="shared" si="68"/>
        <v>-</v>
      </c>
      <c r="W52" s="13" t="s">
        <v>68</v>
      </c>
      <c r="X52" s="13" t="s">
        <v>68</v>
      </c>
      <c r="Y52" s="13" t="s">
        <v>68</v>
      </c>
      <c r="Z52" s="13" t="s">
        <v>68</v>
      </c>
      <c r="AA52" s="13" t="s">
        <v>68</v>
      </c>
      <c r="AB52" s="13" t="s">
        <v>68</v>
      </c>
      <c r="AC52" s="13" t="str">
        <f t="shared" si="69"/>
        <v>-</v>
      </c>
      <c r="AD52" s="14" t="s">
        <v>68</v>
      </c>
      <c r="AE52" s="14" t="s">
        <v>68</v>
      </c>
      <c r="AF52" s="14" t="s">
        <v>68</v>
      </c>
      <c r="AG52" s="14" t="s">
        <v>68</v>
      </c>
      <c r="AH52" s="14" t="s">
        <v>68</v>
      </c>
      <c r="AI52" s="14" t="s">
        <v>68</v>
      </c>
      <c r="AJ52" s="44" t="str">
        <f t="shared" si="70"/>
        <v>-</v>
      </c>
      <c r="AK52" s="13" t="s">
        <v>68</v>
      </c>
      <c r="AL52" s="13" t="s">
        <v>68</v>
      </c>
      <c r="AM52" s="13" t="s">
        <v>68</v>
      </c>
      <c r="AN52" s="13" t="s">
        <v>68</v>
      </c>
      <c r="AO52" s="13" t="s">
        <v>68</v>
      </c>
      <c r="AP52" s="13" t="s">
        <v>68</v>
      </c>
      <c r="AQ52" s="13" t="str">
        <f t="shared" si="71"/>
        <v>-</v>
      </c>
      <c r="AR52" s="14" t="s">
        <v>68</v>
      </c>
      <c r="AS52" s="14" t="s">
        <v>68</v>
      </c>
      <c r="AT52" s="14" t="s">
        <v>68</v>
      </c>
      <c r="AU52" s="14" t="s">
        <v>68</v>
      </c>
      <c r="AV52" s="14" t="s">
        <v>68</v>
      </c>
      <c r="AW52" s="14" t="s">
        <v>68</v>
      </c>
      <c r="AX52" s="14" t="str">
        <f t="shared" si="72"/>
        <v>-</v>
      </c>
      <c r="AY52" s="13" t="s">
        <v>68</v>
      </c>
      <c r="AZ52" s="13" t="s">
        <v>68</v>
      </c>
      <c r="BA52" s="13" t="s">
        <v>68</v>
      </c>
      <c r="BB52" s="13" t="s">
        <v>68</v>
      </c>
      <c r="BC52" s="13" t="s">
        <v>68</v>
      </c>
      <c r="BD52" s="13" t="s">
        <v>68</v>
      </c>
      <c r="BE52" s="13" t="str">
        <f t="shared" si="73"/>
        <v>-</v>
      </c>
      <c r="BF52" s="14" t="s">
        <v>68</v>
      </c>
      <c r="BG52" s="14" t="s">
        <v>68</v>
      </c>
      <c r="BH52" s="14" t="s">
        <v>68</v>
      </c>
      <c r="BI52" s="14" t="s">
        <v>68</v>
      </c>
      <c r="BJ52" s="14" t="s">
        <v>68</v>
      </c>
      <c r="BK52" s="14" t="s">
        <v>68</v>
      </c>
      <c r="BL52" s="14" t="str">
        <f t="shared" si="74"/>
        <v>-</v>
      </c>
      <c r="BM52" s="13" t="s">
        <v>68</v>
      </c>
      <c r="BN52" s="13" t="s">
        <v>68</v>
      </c>
      <c r="BO52" s="13" t="s">
        <v>68</v>
      </c>
      <c r="BP52" s="13" t="s">
        <v>68</v>
      </c>
      <c r="BQ52" s="13" t="s">
        <v>68</v>
      </c>
      <c r="BR52" s="13" t="s">
        <v>68</v>
      </c>
      <c r="BS52" s="13" t="str">
        <f t="shared" si="75"/>
        <v>-</v>
      </c>
      <c r="BT52" s="14" t="s">
        <v>68</v>
      </c>
      <c r="BU52" s="14" t="s">
        <v>68</v>
      </c>
      <c r="BV52" s="14" t="s">
        <v>68</v>
      </c>
      <c r="BW52" s="14" t="s">
        <v>68</v>
      </c>
      <c r="BX52" s="14" t="s">
        <v>68</v>
      </c>
      <c r="BY52" s="14" t="s">
        <v>68</v>
      </c>
      <c r="BZ52" s="14" t="str">
        <f t="shared" si="76"/>
        <v>-</v>
      </c>
      <c r="CA52" s="13" t="s">
        <v>68</v>
      </c>
      <c r="CB52" s="13" t="s">
        <v>68</v>
      </c>
      <c r="CC52" s="13" t="s">
        <v>68</v>
      </c>
      <c r="CD52" s="13" t="s">
        <v>68</v>
      </c>
      <c r="CE52" s="13" t="s">
        <v>68</v>
      </c>
      <c r="CF52" s="13" t="s">
        <v>68</v>
      </c>
      <c r="CG52" s="44" t="str">
        <f t="shared" si="65"/>
        <v>-</v>
      </c>
      <c r="CH52" s="14" t="s">
        <v>68</v>
      </c>
      <c r="CI52" s="14" t="s">
        <v>68</v>
      </c>
      <c r="CJ52" s="14" t="s">
        <v>68</v>
      </c>
      <c r="CK52" s="14" t="s">
        <v>68</v>
      </c>
      <c r="CL52" s="14" t="s">
        <v>68</v>
      </c>
      <c r="CM52" s="14" t="s">
        <v>68</v>
      </c>
      <c r="CN52" s="44" t="str">
        <f t="shared" si="77"/>
        <v>-</v>
      </c>
      <c r="CO52" s="13" t="s">
        <v>68</v>
      </c>
      <c r="CP52" s="13" t="s">
        <v>68</v>
      </c>
      <c r="CQ52" s="13" t="s">
        <v>68</v>
      </c>
      <c r="CR52" s="13" t="s">
        <v>68</v>
      </c>
      <c r="CS52" s="13" t="s">
        <v>68</v>
      </c>
      <c r="CT52" s="13" t="s">
        <v>68</v>
      </c>
      <c r="CU52" s="13" t="str">
        <f t="shared" si="78"/>
        <v>-</v>
      </c>
      <c r="CV52" s="14" t="s">
        <v>68</v>
      </c>
      <c r="CW52" s="14" t="s">
        <v>68</v>
      </c>
      <c r="CX52" s="14" t="s">
        <v>68</v>
      </c>
      <c r="CY52" s="14" t="s">
        <v>68</v>
      </c>
      <c r="CZ52" s="14" t="s">
        <v>68</v>
      </c>
      <c r="DA52" s="14" t="s">
        <v>68</v>
      </c>
      <c r="DB52" s="14" t="str">
        <f t="shared" si="79"/>
        <v>-</v>
      </c>
      <c r="DC52" s="13" t="s">
        <v>68</v>
      </c>
      <c r="DD52" s="13" t="s">
        <v>68</v>
      </c>
      <c r="DE52" s="13" t="s">
        <v>68</v>
      </c>
      <c r="DF52" s="13" t="s">
        <v>68</v>
      </c>
      <c r="DG52" s="13" t="s">
        <v>68</v>
      </c>
      <c r="DH52" s="13" t="s">
        <v>68</v>
      </c>
      <c r="DI52" s="13" t="str">
        <f t="shared" si="80"/>
        <v>-</v>
      </c>
      <c r="DJ52" s="14" t="s">
        <v>68</v>
      </c>
      <c r="DK52" s="14" t="s">
        <v>68</v>
      </c>
      <c r="DL52" s="14" t="s">
        <v>68</v>
      </c>
      <c r="DM52" s="14" t="s">
        <v>68</v>
      </c>
      <c r="DN52" s="14" t="s">
        <v>68</v>
      </c>
      <c r="DO52" s="14" t="s">
        <v>68</v>
      </c>
      <c r="DP52" s="44" t="str">
        <f t="shared" si="81"/>
        <v>-</v>
      </c>
      <c r="DQ52" s="13" t="s">
        <v>68</v>
      </c>
      <c r="DR52" s="13" t="s">
        <v>68</v>
      </c>
      <c r="DS52" s="13" t="s">
        <v>68</v>
      </c>
      <c r="DT52" s="13" t="s">
        <v>68</v>
      </c>
      <c r="DU52" s="13" t="s">
        <v>68</v>
      </c>
      <c r="DV52" s="13" t="s">
        <v>68</v>
      </c>
      <c r="DW52" s="13" t="str">
        <f t="shared" si="82"/>
        <v>-</v>
      </c>
      <c r="DX52" s="14" t="s">
        <v>68</v>
      </c>
      <c r="DY52" s="14" t="s">
        <v>68</v>
      </c>
      <c r="DZ52" s="14" t="s">
        <v>68</v>
      </c>
      <c r="EA52" s="14" t="s">
        <v>68</v>
      </c>
      <c r="EB52" s="14" t="s">
        <v>68</v>
      </c>
      <c r="EC52" s="14" t="s">
        <v>68</v>
      </c>
      <c r="ED52" s="14" t="str">
        <f t="shared" si="83"/>
        <v>-</v>
      </c>
      <c r="EE52" s="13" t="s">
        <v>68</v>
      </c>
      <c r="EF52" s="13" t="s">
        <v>68</v>
      </c>
      <c r="EG52" s="13" t="s">
        <v>68</v>
      </c>
      <c r="EH52" s="13" t="s">
        <v>68</v>
      </c>
      <c r="EI52" s="13" t="s">
        <v>68</v>
      </c>
      <c r="EJ52" s="13" t="s">
        <v>68</v>
      </c>
      <c r="EK52" s="13" t="str">
        <f t="shared" si="84"/>
        <v>-</v>
      </c>
      <c r="EL52" s="14" t="s">
        <v>68</v>
      </c>
      <c r="EM52" s="14" t="s">
        <v>68</v>
      </c>
      <c r="EN52" s="14" t="s">
        <v>68</v>
      </c>
      <c r="EO52" s="14" t="s">
        <v>68</v>
      </c>
      <c r="EP52" s="14" t="s">
        <v>68</v>
      </c>
      <c r="EQ52" s="14" t="s">
        <v>68</v>
      </c>
      <c r="ER52" s="44" t="str">
        <f t="shared" si="52"/>
        <v>-</v>
      </c>
      <c r="ES52" s="13" t="s">
        <v>68</v>
      </c>
      <c r="ET52" s="13" t="s">
        <v>68</v>
      </c>
      <c r="EU52" s="13" t="s">
        <v>68</v>
      </c>
      <c r="EV52" s="13" t="s">
        <v>68</v>
      </c>
      <c r="EW52" s="13" t="s">
        <v>68</v>
      </c>
      <c r="EX52" s="13" t="s">
        <v>68</v>
      </c>
      <c r="EY52" s="44" t="str">
        <f t="shared" si="66"/>
        <v>-</v>
      </c>
      <c r="EZ52" s="14" t="s">
        <v>68</v>
      </c>
      <c r="FA52" s="14" t="s">
        <v>68</v>
      </c>
      <c r="FB52" s="14" t="s">
        <v>68</v>
      </c>
      <c r="FC52" s="14" t="s">
        <v>68</v>
      </c>
      <c r="FD52" s="14" t="s">
        <v>68</v>
      </c>
      <c r="FE52" s="14" t="s">
        <v>68</v>
      </c>
      <c r="FF52" s="44" t="str">
        <f t="shared" si="54"/>
        <v>-</v>
      </c>
      <c r="FG52" s="13" t="s">
        <v>68</v>
      </c>
      <c r="FH52" s="13" t="s">
        <v>68</v>
      </c>
      <c r="FI52" s="13" t="s">
        <v>68</v>
      </c>
      <c r="FJ52" s="13" t="s">
        <v>68</v>
      </c>
      <c r="FK52" s="13" t="s">
        <v>68</v>
      </c>
      <c r="FL52" s="13" t="s">
        <v>68</v>
      </c>
      <c r="FM52" s="13" t="str">
        <f t="shared" si="55"/>
        <v>-</v>
      </c>
      <c r="FN52" s="14" t="s">
        <v>69</v>
      </c>
      <c r="FO52" s="14" t="s">
        <v>69</v>
      </c>
      <c r="FP52" s="14" t="s">
        <v>69</v>
      </c>
      <c r="FQ52" s="14" t="s">
        <v>69</v>
      </c>
      <c r="FR52" s="14" t="s">
        <v>69</v>
      </c>
      <c r="FS52" s="14" t="s">
        <v>69</v>
      </c>
      <c r="FT52" s="44" t="str">
        <f t="shared" si="93"/>
        <v>6 fois par semaine</v>
      </c>
      <c r="FU52" s="13" t="s">
        <v>68</v>
      </c>
      <c r="FV52" s="13" t="s">
        <v>68</v>
      </c>
      <c r="FW52" s="13" t="s">
        <v>68</v>
      </c>
      <c r="FX52" s="13" t="s">
        <v>68</v>
      </c>
      <c r="FY52" s="13" t="s">
        <v>68</v>
      </c>
      <c r="FZ52" s="13" t="s">
        <v>68</v>
      </c>
      <c r="GA52" s="44" t="str">
        <f t="shared" si="90"/>
        <v>-</v>
      </c>
      <c r="GB52" s="14" t="s">
        <v>68</v>
      </c>
      <c r="GC52" s="14" t="s">
        <v>68</v>
      </c>
      <c r="GD52" s="14" t="s">
        <v>68</v>
      </c>
      <c r="GE52" s="14" t="s">
        <v>68</v>
      </c>
      <c r="GF52" s="14" t="s">
        <v>68</v>
      </c>
      <c r="GG52" s="14" t="s">
        <v>68</v>
      </c>
      <c r="GH52" s="14" t="str">
        <f t="shared" si="91"/>
        <v>-</v>
      </c>
      <c r="GI52" s="13" t="s">
        <v>68</v>
      </c>
      <c r="GJ52" s="13" t="s">
        <v>68</v>
      </c>
      <c r="GK52" s="13" t="s">
        <v>68</v>
      </c>
      <c r="GL52" s="13" t="s">
        <v>68</v>
      </c>
      <c r="GM52" s="13" t="s">
        <v>68</v>
      </c>
      <c r="GN52" s="13" t="s">
        <v>68</v>
      </c>
      <c r="GO52" s="13" t="str">
        <f t="shared" si="59"/>
        <v>-</v>
      </c>
      <c r="GP52" s="14" t="s">
        <v>68</v>
      </c>
      <c r="GQ52" s="14" t="s">
        <v>68</v>
      </c>
      <c r="GR52" s="14" t="s">
        <v>68</v>
      </c>
      <c r="GS52" s="14" t="s">
        <v>68</v>
      </c>
      <c r="GT52" s="14" t="s">
        <v>68</v>
      </c>
      <c r="GU52" s="14" t="s">
        <v>68</v>
      </c>
      <c r="GV52" s="14" t="str">
        <f t="shared" si="85"/>
        <v>-</v>
      </c>
      <c r="GW52" s="13" t="s">
        <v>68</v>
      </c>
      <c r="GX52" s="13" t="s">
        <v>68</v>
      </c>
      <c r="GY52" s="13" t="s">
        <v>68</v>
      </c>
      <c r="GZ52" s="13" t="s">
        <v>68</v>
      </c>
      <c r="HA52" s="13" t="s">
        <v>68</v>
      </c>
      <c r="HB52" s="13" t="s">
        <v>68</v>
      </c>
      <c r="HC52" s="44" t="str">
        <f t="shared" si="92"/>
        <v>-</v>
      </c>
      <c r="HD52" s="14" t="s">
        <v>68</v>
      </c>
      <c r="HE52" s="14" t="s">
        <v>68</v>
      </c>
      <c r="HF52" s="14" t="s">
        <v>68</v>
      </c>
      <c r="HG52" s="14" t="s">
        <v>68</v>
      </c>
      <c r="HH52" s="14" t="s">
        <v>68</v>
      </c>
      <c r="HI52" s="14" t="s">
        <v>68</v>
      </c>
      <c r="HJ52" s="44" t="str">
        <f t="shared" si="86"/>
        <v>-</v>
      </c>
      <c r="HK52" s="13" t="s">
        <v>68</v>
      </c>
      <c r="HL52" s="13" t="s">
        <v>68</v>
      </c>
      <c r="HM52" s="13" t="s">
        <v>68</v>
      </c>
      <c r="HN52" s="13" t="s">
        <v>68</v>
      </c>
      <c r="HO52" s="13" t="s">
        <v>68</v>
      </c>
      <c r="HP52" s="13" t="s">
        <v>68</v>
      </c>
      <c r="HQ52" s="44" t="str">
        <f t="shared" si="87"/>
        <v>-</v>
      </c>
      <c r="HR52" s="14" t="s">
        <v>68</v>
      </c>
      <c r="HS52" s="14" t="s">
        <v>68</v>
      </c>
      <c r="HT52" s="14" t="s">
        <v>68</v>
      </c>
      <c r="HU52" s="14" t="s">
        <v>68</v>
      </c>
      <c r="HV52" s="14" t="s">
        <v>68</v>
      </c>
      <c r="HW52" s="14" t="s">
        <v>68</v>
      </c>
      <c r="HX52" s="14" t="str">
        <f t="shared" si="64"/>
        <v>-</v>
      </c>
    </row>
    <row r="53" spans="1:232" ht="27.95" customHeight="1" x14ac:dyDescent="0.2">
      <c r="A53" s="8">
        <v>6057</v>
      </c>
      <c r="B53" s="9" t="s">
        <v>66</v>
      </c>
      <c r="C53" s="50" t="s">
        <v>1906</v>
      </c>
      <c r="D53" s="11" t="s">
        <v>96</v>
      </c>
      <c r="E53" s="11" t="s">
        <v>129</v>
      </c>
      <c r="F53" s="11">
        <v>75020</v>
      </c>
      <c r="G53" s="11" t="s">
        <v>29</v>
      </c>
      <c r="H53" s="12">
        <v>6</v>
      </c>
      <c r="I53" s="13" t="s">
        <v>69</v>
      </c>
      <c r="J53" s="13" t="s">
        <v>68</v>
      </c>
      <c r="K53" s="13" t="s">
        <v>68</v>
      </c>
      <c r="L53" s="13" t="s">
        <v>69</v>
      </c>
      <c r="M53" s="13" t="s">
        <v>68</v>
      </c>
      <c r="N53" s="13" t="s">
        <v>68</v>
      </c>
      <c r="O53" s="13" t="str">
        <f t="shared" si="67"/>
        <v>2 fois par semaine</v>
      </c>
      <c r="P53" s="14" t="s">
        <v>69</v>
      </c>
      <c r="Q53" s="14" t="s">
        <v>68</v>
      </c>
      <c r="R53" s="14" t="s">
        <v>68</v>
      </c>
      <c r="S53" s="14" t="s">
        <v>69</v>
      </c>
      <c r="T53" s="14" t="s">
        <v>68</v>
      </c>
      <c r="U53" s="14" t="s">
        <v>68</v>
      </c>
      <c r="V53" s="44" t="str">
        <f t="shared" si="68"/>
        <v>2 fois par semaine</v>
      </c>
      <c r="W53" s="13" t="s">
        <v>69</v>
      </c>
      <c r="X53" s="13" t="s">
        <v>68</v>
      </c>
      <c r="Y53" s="13" t="s">
        <v>68</v>
      </c>
      <c r="Z53" s="13" t="s">
        <v>69</v>
      </c>
      <c r="AA53" s="13" t="s">
        <v>68</v>
      </c>
      <c r="AB53" s="13" t="s">
        <v>68</v>
      </c>
      <c r="AC53" s="13" t="str">
        <f t="shared" si="69"/>
        <v>2 fois par semaine</v>
      </c>
      <c r="AD53" s="14" t="s">
        <v>69</v>
      </c>
      <c r="AE53" s="14" t="s">
        <v>68</v>
      </c>
      <c r="AF53" s="14" t="s">
        <v>68</v>
      </c>
      <c r="AG53" s="14" t="s">
        <v>69</v>
      </c>
      <c r="AH53" s="14" t="s">
        <v>68</v>
      </c>
      <c r="AI53" s="14" t="s">
        <v>68</v>
      </c>
      <c r="AJ53" s="44" t="str">
        <f t="shared" si="70"/>
        <v>2 fois par semaine</v>
      </c>
      <c r="AK53" s="13" t="s">
        <v>69</v>
      </c>
      <c r="AL53" s="13" t="s">
        <v>68</v>
      </c>
      <c r="AM53" s="13" t="s">
        <v>68</v>
      </c>
      <c r="AN53" s="13" t="s">
        <v>69</v>
      </c>
      <c r="AO53" s="13" t="s">
        <v>68</v>
      </c>
      <c r="AP53" s="13" t="s">
        <v>68</v>
      </c>
      <c r="AQ53" s="13" t="str">
        <f t="shared" si="71"/>
        <v>2 fois par semaine</v>
      </c>
      <c r="AR53" s="14" t="s">
        <v>69</v>
      </c>
      <c r="AS53" s="14" t="s">
        <v>68</v>
      </c>
      <c r="AT53" s="14" t="s">
        <v>68</v>
      </c>
      <c r="AU53" s="14" t="s">
        <v>69</v>
      </c>
      <c r="AV53" s="14" t="s">
        <v>68</v>
      </c>
      <c r="AW53" s="14" t="s">
        <v>68</v>
      </c>
      <c r="AX53" s="14" t="str">
        <f t="shared" si="72"/>
        <v>2 fois par semaine</v>
      </c>
      <c r="AY53" s="13" t="s">
        <v>69</v>
      </c>
      <c r="AZ53" s="13" t="s">
        <v>68</v>
      </c>
      <c r="BA53" s="13" t="s">
        <v>68</v>
      </c>
      <c r="BB53" s="13" t="s">
        <v>69</v>
      </c>
      <c r="BC53" s="13" t="s">
        <v>68</v>
      </c>
      <c r="BD53" s="13" t="s">
        <v>68</v>
      </c>
      <c r="BE53" s="13" t="str">
        <f t="shared" si="73"/>
        <v>2 fois par semaine</v>
      </c>
      <c r="BF53" s="14" t="s">
        <v>69</v>
      </c>
      <c r="BG53" s="14" t="s">
        <v>68</v>
      </c>
      <c r="BH53" s="14" t="s">
        <v>68</v>
      </c>
      <c r="BI53" s="14" t="s">
        <v>69</v>
      </c>
      <c r="BJ53" s="14" t="s">
        <v>68</v>
      </c>
      <c r="BK53" s="14" t="s">
        <v>68</v>
      </c>
      <c r="BL53" s="14" t="str">
        <f t="shared" si="74"/>
        <v>2 fois par semaine</v>
      </c>
      <c r="BM53" s="13" t="s">
        <v>69</v>
      </c>
      <c r="BN53" s="13" t="s">
        <v>68</v>
      </c>
      <c r="BO53" s="13" t="s">
        <v>68</v>
      </c>
      <c r="BP53" s="13" t="s">
        <v>69</v>
      </c>
      <c r="BQ53" s="13" t="s">
        <v>68</v>
      </c>
      <c r="BR53" s="13" t="s">
        <v>68</v>
      </c>
      <c r="BS53" s="13" t="str">
        <f t="shared" si="75"/>
        <v>2 fois par semaine</v>
      </c>
      <c r="BT53" s="14" t="s">
        <v>68</v>
      </c>
      <c r="BU53" s="14" t="s">
        <v>68</v>
      </c>
      <c r="BV53" s="14" t="s">
        <v>68</v>
      </c>
      <c r="BW53" s="14" t="s">
        <v>68</v>
      </c>
      <c r="BX53" s="14" t="s">
        <v>68</v>
      </c>
      <c r="BY53" s="14" t="s">
        <v>68</v>
      </c>
      <c r="BZ53" s="14" t="str">
        <f t="shared" si="76"/>
        <v>-</v>
      </c>
      <c r="CA53" s="13" t="s">
        <v>69</v>
      </c>
      <c r="CB53" s="13" t="s">
        <v>68</v>
      </c>
      <c r="CC53" s="13" t="s">
        <v>68</v>
      </c>
      <c r="CD53" s="13" t="s">
        <v>68</v>
      </c>
      <c r="CE53" s="13" t="s">
        <v>68</v>
      </c>
      <c r="CF53" s="13" t="s">
        <v>68</v>
      </c>
      <c r="CG53" s="44" t="str">
        <f t="shared" si="65"/>
        <v>1 fois par mois</v>
      </c>
      <c r="CH53" s="14" t="s">
        <v>69</v>
      </c>
      <c r="CI53" s="14" t="s">
        <v>68</v>
      </c>
      <c r="CJ53" s="14" t="s">
        <v>68</v>
      </c>
      <c r="CK53" s="14" t="s">
        <v>68</v>
      </c>
      <c r="CL53" s="14" t="s">
        <v>68</v>
      </c>
      <c r="CM53" s="14" t="s">
        <v>68</v>
      </c>
      <c r="CN53" s="44" t="str">
        <f t="shared" si="77"/>
        <v>1 fois par semaine</v>
      </c>
      <c r="CO53" s="13" t="s">
        <v>69</v>
      </c>
      <c r="CP53" s="13" t="s">
        <v>68</v>
      </c>
      <c r="CQ53" s="13" t="s">
        <v>68</v>
      </c>
      <c r="CR53" s="13" t="s">
        <v>68</v>
      </c>
      <c r="CS53" s="13" t="s">
        <v>68</v>
      </c>
      <c r="CT53" s="13" t="s">
        <v>68</v>
      </c>
      <c r="CU53" s="13" t="str">
        <f t="shared" si="78"/>
        <v>1 fois par semaine</v>
      </c>
      <c r="CV53" s="14" t="s">
        <v>69</v>
      </c>
      <c r="CW53" s="14" t="s">
        <v>68</v>
      </c>
      <c r="CX53" s="14" t="s">
        <v>68</v>
      </c>
      <c r="CY53" s="14" t="s">
        <v>68</v>
      </c>
      <c r="CZ53" s="14" t="s">
        <v>68</v>
      </c>
      <c r="DA53" s="14" t="s">
        <v>68</v>
      </c>
      <c r="DB53" s="14" t="str">
        <f t="shared" si="79"/>
        <v>1 fois par semaine</v>
      </c>
      <c r="DC53" s="13" t="s">
        <v>69</v>
      </c>
      <c r="DD53" s="13" t="s">
        <v>68</v>
      </c>
      <c r="DE53" s="13" t="s">
        <v>68</v>
      </c>
      <c r="DF53" s="13" t="s">
        <v>68</v>
      </c>
      <c r="DG53" s="13" t="s">
        <v>68</v>
      </c>
      <c r="DH53" s="13" t="s">
        <v>68</v>
      </c>
      <c r="DI53" s="13" t="str">
        <f t="shared" si="80"/>
        <v>1 fois par semaine</v>
      </c>
      <c r="DJ53" s="14" t="s">
        <v>68</v>
      </c>
      <c r="DK53" s="14" t="s">
        <v>68</v>
      </c>
      <c r="DL53" s="14" t="s">
        <v>68</v>
      </c>
      <c r="DM53" s="14" t="s">
        <v>68</v>
      </c>
      <c r="DN53" s="14" t="s">
        <v>68</v>
      </c>
      <c r="DO53" s="14" t="s">
        <v>68</v>
      </c>
      <c r="DP53" s="44" t="str">
        <f t="shared" si="81"/>
        <v>-</v>
      </c>
      <c r="DQ53" s="13" t="s">
        <v>68</v>
      </c>
      <c r="DR53" s="13" t="s">
        <v>68</v>
      </c>
      <c r="DS53" s="13" t="s">
        <v>68</v>
      </c>
      <c r="DT53" s="13" t="s">
        <v>68</v>
      </c>
      <c r="DU53" s="13" t="s">
        <v>68</v>
      </c>
      <c r="DV53" s="13" t="s">
        <v>68</v>
      </c>
      <c r="DW53" s="13" t="str">
        <f t="shared" si="82"/>
        <v>-</v>
      </c>
      <c r="DX53" s="14" t="s">
        <v>68</v>
      </c>
      <c r="DY53" s="14" t="s">
        <v>68</v>
      </c>
      <c r="DZ53" s="14" t="s">
        <v>68</v>
      </c>
      <c r="EA53" s="14" t="s">
        <v>68</v>
      </c>
      <c r="EB53" s="14" t="s">
        <v>68</v>
      </c>
      <c r="EC53" s="14" t="s">
        <v>68</v>
      </c>
      <c r="ED53" s="14" t="str">
        <f t="shared" si="83"/>
        <v>-</v>
      </c>
      <c r="EE53" s="13" t="s">
        <v>68</v>
      </c>
      <c r="EF53" s="13" t="s">
        <v>68</v>
      </c>
      <c r="EG53" s="13" t="s">
        <v>68</v>
      </c>
      <c r="EH53" s="13" t="s">
        <v>68</v>
      </c>
      <c r="EI53" s="13" t="s">
        <v>68</v>
      </c>
      <c r="EJ53" s="13" t="s">
        <v>68</v>
      </c>
      <c r="EK53" s="13" t="str">
        <f t="shared" si="84"/>
        <v>-</v>
      </c>
      <c r="EL53" s="14" t="s">
        <v>69</v>
      </c>
      <c r="EM53" s="14" t="s">
        <v>68</v>
      </c>
      <c r="EN53" s="14" t="s">
        <v>68</v>
      </c>
      <c r="EO53" s="14" t="s">
        <v>68</v>
      </c>
      <c r="EP53" s="14" t="s">
        <v>68</v>
      </c>
      <c r="EQ53" s="14" t="s">
        <v>68</v>
      </c>
      <c r="ER53" s="44" t="str">
        <f t="shared" si="52"/>
        <v>1 fois par mois</v>
      </c>
      <c r="ES53" s="13" t="s">
        <v>68</v>
      </c>
      <c r="ET53" s="13" t="s">
        <v>68</v>
      </c>
      <c r="EU53" s="13" t="s">
        <v>68</v>
      </c>
      <c r="EV53" s="13" t="s">
        <v>68</v>
      </c>
      <c r="EW53" s="13" t="s">
        <v>68</v>
      </c>
      <c r="EX53" s="13" t="s">
        <v>68</v>
      </c>
      <c r="EY53" s="44" t="str">
        <f t="shared" si="66"/>
        <v>-</v>
      </c>
      <c r="EZ53" s="14" t="s">
        <v>69</v>
      </c>
      <c r="FA53" s="14" t="s">
        <v>68</v>
      </c>
      <c r="FB53" s="14" t="s">
        <v>68</v>
      </c>
      <c r="FC53" s="14" t="s">
        <v>68</v>
      </c>
      <c r="FD53" s="14" t="s">
        <v>68</v>
      </c>
      <c r="FE53" s="14" t="s">
        <v>68</v>
      </c>
      <c r="FF53" s="44" t="str">
        <f t="shared" si="54"/>
        <v>1 fois par semaine</v>
      </c>
      <c r="FG53" s="13" t="s">
        <v>69</v>
      </c>
      <c r="FH53" s="13" t="s">
        <v>68</v>
      </c>
      <c r="FI53" s="13" t="s">
        <v>68</v>
      </c>
      <c r="FJ53" s="13" t="s">
        <v>68</v>
      </c>
      <c r="FK53" s="13" t="s">
        <v>68</v>
      </c>
      <c r="FL53" s="13" t="s">
        <v>68</v>
      </c>
      <c r="FM53" s="13" t="str">
        <f t="shared" si="55"/>
        <v>1 fois par mois</v>
      </c>
      <c r="FN53" s="14" t="s">
        <v>69</v>
      </c>
      <c r="FO53" s="14" t="s">
        <v>68</v>
      </c>
      <c r="FP53" s="14" t="s">
        <v>68</v>
      </c>
      <c r="FQ53" s="14" t="s">
        <v>69</v>
      </c>
      <c r="FR53" s="14" t="s">
        <v>68</v>
      </c>
      <c r="FS53" s="14" t="s">
        <v>69</v>
      </c>
      <c r="FT53" s="44" t="str">
        <f t="shared" si="93"/>
        <v>3 fois par semaine</v>
      </c>
      <c r="FU53" s="13" t="s">
        <v>69</v>
      </c>
      <c r="FV53" s="13" t="s">
        <v>68</v>
      </c>
      <c r="FW53" s="13" t="s">
        <v>68</v>
      </c>
      <c r="FX53" s="13" t="s">
        <v>68</v>
      </c>
      <c r="FY53" s="13" t="s">
        <v>68</v>
      </c>
      <c r="FZ53" s="13" t="s">
        <v>68</v>
      </c>
      <c r="GA53" s="44" t="str">
        <f t="shared" si="90"/>
        <v>1 fois par semaine</v>
      </c>
      <c r="GB53" s="14" t="s">
        <v>69</v>
      </c>
      <c r="GC53" s="14" t="s">
        <v>68</v>
      </c>
      <c r="GD53" s="14" t="s">
        <v>68</v>
      </c>
      <c r="GE53" s="14" t="s">
        <v>68</v>
      </c>
      <c r="GF53" s="14" t="s">
        <v>68</v>
      </c>
      <c r="GG53" s="14" t="s">
        <v>68</v>
      </c>
      <c r="GH53" s="14" t="str">
        <f t="shared" si="91"/>
        <v>1 fois par semaine</v>
      </c>
      <c r="GI53" s="13" t="s">
        <v>68</v>
      </c>
      <c r="GJ53" s="13" t="s">
        <v>68</v>
      </c>
      <c r="GK53" s="13" t="s">
        <v>68</v>
      </c>
      <c r="GL53" s="13" t="s">
        <v>68</v>
      </c>
      <c r="GM53" s="13" t="s">
        <v>68</v>
      </c>
      <c r="GN53" s="13" t="s">
        <v>68</v>
      </c>
      <c r="GO53" s="13" t="str">
        <f t="shared" si="59"/>
        <v>-</v>
      </c>
      <c r="GP53" s="14" t="s">
        <v>68</v>
      </c>
      <c r="GQ53" s="14" t="s">
        <v>68</v>
      </c>
      <c r="GR53" s="14" t="s">
        <v>68</v>
      </c>
      <c r="GS53" s="14" t="s">
        <v>68</v>
      </c>
      <c r="GT53" s="14" t="s">
        <v>68</v>
      </c>
      <c r="GU53" s="14" t="s">
        <v>68</v>
      </c>
      <c r="GV53" s="14" t="str">
        <f t="shared" si="85"/>
        <v>-</v>
      </c>
      <c r="GW53" s="13" t="s">
        <v>68</v>
      </c>
      <c r="GX53" s="13" t="s">
        <v>68</v>
      </c>
      <c r="GY53" s="13" t="s">
        <v>68</v>
      </c>
      <c r="GZ53" s="13" t="s">
        <v>68</v>
      </c>
      <c r="HA53" s="13" t="s">
        <v>68</v>
      </c>
      <c r="HB53" s="13" t="s">
        <v>68</v>
      </c>
      <c r="HC53" s="44" t="str">
        <f t="shared" si="92"/>
        <v>-</v>
      </c>
      <c r="HD53" s="14" t="s">
        <v>68</v>
      </c>
      <c r="HE53" s="14" t="s">
        <v>68</v>
      </c>
      <c r="HF53" s="14" t="s">
        <v>68</v>
      </c>
      <c r="HG53" s="14" t="s">
        <v>68</v>
      </c>
      <c r="HH53" s="14" t="s">
        <v>68</v>
      </c>
      <c r="HI53" s="14" t="s">
        <v>68</v>
      </c>
      <c r="HJ53" s="44" t="str">
        <f t="shared" si="86"/>
        <v>-</v>
      </c>
      <c r="HK53" s="13" t="s">
        <v>68</v>
      </c>
      <c r="HL53" s="13" t="s">
        <v>68</v>
      </c>
      <c r="HM53" s="13" t="s">
        <v>68</v>
      </c>
      <c r="HN53" s="13" t="s">
        <v>68</v>
      </c>
      <c r="HO53" s="13" t="s">
        <v>68</v>
      </c>
      <c r="HP53" s="13" t="s">
        <v>68</v>
      </c>
      <c r="HQ53" s="44" t="str">
        <f t="shared" si="87"/>
        <v>-</v>
      </c>
      <c r="HR53" s="14" t="s">
        <v>68</v>
      </c>
      <c r="HS53" s="14" t="s">
        <v>68</v>
      </c>
      <c r="HT53" s="14" t="s">
        <v>68</v>
      </c>
      <c r="HU53" s="14" t="s">
        <v>68</v>
      </c>
      <c r="HV53" s="14" t="s">
        <v>68</v>
      </c>
      <c r="HW53" s="14" t="s">
        <v>68</v>
      </c>
      <c r="HX53" s="14" t="str">
        <f t="shared" si="64"/>
        <v>-</v>
      </c>
    </row>
    <row r="54" spans="1:232" ht="27.95" customHeight="1" x14ac:dyDescent="0.2">
      <c r="A54" s="8">
        <v>6065</v>
      </c>
      <c r="B54" s="9" t="s">
        <v>66</v>
      </c>
      <c r="C54" s="50" t="s">
        <v>1906</v>
      </c>
      <c r="D54" s="11" t="s">
        <v>96</v>
      </c>
      <c r="E54" s="23" t="s">
        <v>130</v>
      </c>
      <c r="F54" s="11">
        <v>75010</v>
      </c>
      <c r="G54" s="23" t="s">
        <v>29</v>
      </c>
      <c r="H54" s="12">
        <v>16</v>
      </c>
      <c r="I54" s="13" t="s">
        <v>69</v>
      </c>
      <c r="J54" s="13" t="s">
        <v>68</v>
      </c>
      <c r="K54" s="13" t="s">
        <v>69</v>
      </c>
      <c r="L54" s="13" t="s">
        <v>68</v>
      </c>
      <c r="M54" s="13" t="s">
        <v>69</v>
      </c>
      <c r="N54" s="13" t="s">
        <v>68</v>
      </c>
      <c r="O54" s="13" t="str">
        <f t="shared" si="67"/>
        <v>3 fois par semaine</v>
      </c>
      <c r="P54" s="14" t="s">
        <v>69</v>
      </c>
      <c r="Q54" s="14" t="s">
        <v>68</v>
      </c>
      <c r="R54" s="14" t="s">
        <v>69</v>
      </c>
      <c r="S54" s="14" t="s">
        <v>68</v>
      </c>
      <c r="T54" s="14" t="s">
        <v>69</v>
      </c>
      <c r="U54" s="14" t="s">
        <v>68</v>
      </c>
      <c r="V54" s="44" t="str">
        <f t="shared" si="68"/>
        <v>3 fois par semaine</v>
      </c>
      <c r="W54" s="13" t="s">
        <v>69</v>
      </c>
      <c r="X54" s="13" t="s">
        <v>68</v>
      </c>
      <c r="Y54" s="13" t="s">
        <v>69</v>
      </c>
      <c r="Z54" s="13" t="s">
        <v>68</v>
      </c>
      <c r="AA54" s="13" t="s">
        <v>69</v>
      </c>
      <c r="AB54" s="13" t="s">
        <v>68</v>
      </c>
      <c r="AC54" s="13" t="str">
        <f t="shared" si="69"/>
        <v>3 fois par semaine</v>
      </c>
      <c r="AD54" s="14" t="s">
        <v>69</v>
      </c>
      <c r="AE54" s="14" t="s">
        <v>68</v>
      </c>
      <c r="AF54" s="14" t="s">
        <v>69</v>
      </c>
      <c r="AG54" s="14" t="s">
        <v>68</v>
      </c>
      <c r="AH54" s="14" t="s">
        <v>69</v>
      </c>
      <c r="AI54" s="14" t="s">
        <v>68</v>
      </c>
      <c r="AJ54" s="44" t="str">
        <f t="shared" si="70"/>
        <v>3 fois par semaine</v>
      </c>
      <c r="AK54" s="13" t="s">
        <v>69</v>
      </c>
      <c r="AL54" s="13" t="s">
        <v>68</v>
      </c>
      <c r="AM54" s="13" t="s">
        <v>69</v>
      </c>
      <c r="AN54" s="13" t="s">
        <v>68</v>
      </c>
      <c r="AO54" s="13" t="s">
        <v>69</v>
      </c>
      <c r="AP54" s="13" t="s">
        <v>68</v>
      </c>
      <c r="AQ54" s="13" t="str">
        <f t="shared" si="71"/>
        <v>3 fois par semaine</v>
      </c>
      <c r="AR54" s="14" t="s">
        <v>69</v>
      </c>
      <c r="AS54" s="14" t="s">
        <v>68</v>
      </c>
      <c r="AT54" s="14" t="s">
        <v>69</v>
      </c>
      <c r="AU54" s="14" t="s">
        <v>68</v>
      </c>
      <c r="AV54" s="14" t="s">
        <v>69</v>
      </c>
      <c r="AW54" s="14" t="s">
        <v>68</v>
      </c>
      <c r="AX54" s="14" t="str">
        <f t="shared" si="72"/>
        <v>3 fois par semaine</v>
      </c>
      <c r="AY54" s="13" t="s">
        <v>69</v>
      </c>
      <c r="AZ54" s="13" t="s">
        <v>68</v>
      </c>
      <c r="BA54" s="13" t="s">
        <v>69</v>
      </c>
      <c r="BB54" s="13" t="s">
        <v>68</v>
      </c>
      <c r="BC54" s="13" t="s">
        <v>69</v>
      </c>
      <c r="BD54" s="13" t="s">
        <v>68</v>
      </c>
      <c r="BE54" s="13" t="str">
        <f t="shared" si="73"/>
        <v>3 fois par semaine</v>
      </c>
      <c r="BF54" s="14" t="s">
        <v>69</v>
      </c>
      <c r="BG54" s="14" t="s">
        <v>68</v>
      </c>
      <c r="BH54" s="14" t="s">
        <v>69</v>
      </c>
      <c r="BI54" s="14" t="s">
        <v>68</v>
      </c>
      <c r="BJ54" s="14" t="s">
        <v>69</v>
      </c>
      <c r="BK54" s="14" t="s">
        <v>68</v>
      </c>
      <c r="BL54" s="14" t="str">
        <f t="shared" si="74"/>
        <v>3 fois par semaine</v>
      </c>
      <c r="BM54" s="13" t="s">
        <v>69</v>
      </c>
      <c r="BN54" s="13" t="s">
        <v>68</v>
      </c>
      <c r="BO54" s="13" t="s">
        <v>69</v>
      </c>
      <c r="BP54" s="13" t="s">
        <v>68</v>
      </c>
      <c r="BQ54" s="13" t="s">
        <v>69</v>
      </c>
      <c r="BR54" s="13" t="s">
        <v>68</v>
      </c>
      <c r="BS54" s="13" t="str">
        <f t="shared" si="75"/>
        <v>3 fois par semaine</v>
      </c>
      <c r="BT54" s="14" t="s">
        <v>68</v>
      </c>
      <c r="BU54" s="14" t="s">
        <v>68</v>
      </c>
      <c r="BV54" s="14" t="s">
        <v>68</v>
      </c>
      <c r="BW54" s="14" t="s">
        <v>68</v>
      </c>
      <c r="BX54" s="14" t="s">
        <v>68</v>
      </c>
      <c r="BY54" s="14" t="s">
        <v>68</v>
      </c>
      <c r="BZ54" s="14" t="str">
        <f t="shared" si="76"/>
        <v>-</v>
      </c>
      <c r="CA54" s="13" t="s">
        <v>68</v>
      </c>
      <c r="CB54" s="13" t="s">
        <v>68</v>
      </c>
      <c r="CC54" s="13" t="s">
        <v>68</v>
      </c>
      <c r="CD54" s="13" t="s">
        <v>68</v>
      </c>
      <c r="CE54" s="13" t="s">
        <v>68</v>
      </c>
      <c r="CF54" s="13" t="s">
        <v>68</v>
      </c>
      <c r="CG54" s="44" t="str">
        <f t="shared" si="65"/>
        <v>-</v>
      </c>
      <c r="CH54" s="14" t="s">
        <v>69</v>
      </c>
      <c r="CI54" s="14" t="s">
        <v>68</v>
      </c>
      <c r="CJ54" s="14" t="s">
        <v>69</v>
      </c>
      <c r="CK54" s="14" t="s">
        <v>68</v>
      </c>
      <c r="CL54" s="14" t="s">
        <v>69</v>
      </c>
      <c r="CM54" s="14" t="s">
        <v>68</v>
      </c>
      <c r="CN54" s="44" t="str">
        <f t="shared" si="77"/>
        <v>3 fois par semaine</v>
      </c>
      <c r="CO54" s="13" t="s">
        <v>69</v>
      </c>
      <c r="CP54" s="13" t="s">
        <v>68</v>
      </c>
      <c r="CQ54" s="13" t="s">
        <v>69</v>
      </c>
      <c r="CR54" s="13" t="s">
        <v>68</v>
      </c>
      <c r="CS54" s="13" t="s">
        <v>69</v>
      </c>
      <c r="CT54" s="13" t="s">
        <v>68</v>
      </c>
      <c r="CU54" s="13" t="str">
        <f t="shared" si="78"/>
        <v>3 fois par semaine</v>
      </c>
      <c r="CV54" s="14" t="s">
        <v>69</v>
      </c>
      <c r="CW54" s="14" t="s">
        <v>68</v>
      </c>
      <c r="CX54" s="14" t="s">
        <v>69</v>
      </c>
      <c r="CY54" s="14" t="s">
        <v>68</v>
      </c>
      <c r="CZ54" s="14" t="s">
        <v>69</v>
      </c>
      <c r="DA54" s="14" t="s">
        <v>68</v>
      </c>
      <c r="DB54" s="14" t="str">
        <f t="shared" si="79"/>
        <v>3 fois par semaine</v>
      </c>
      <c r="DC54" s="13" t="s">
        <v>69</v>
      </c>
      <c r="DD54" s="13" t="s">
        <v>68</v>
      </c>
      <c r="DE54" s="13" t="s">
        <v>69</v>
      </c>
      <c r="DF54" s="13" t="s">
        <v>68</v>
      </c>
      <c r="DG54" s="13" t="s">
        <v>69</v>
      </c>
      <c r="DH54" s="13" t="s">
        <v>68</v>
      </c>
      <c r="DI54" s="13" t="str">
        <f t="shared" si="80"/>
        <v>3 fois par semaine</v>
      </c>
      <c r="DJ54" s="14" t="s">
        <v>69</v>
      </c>
      <c r="DK54" s="14" t="s">
        <v>68</v>
      </c>
      <c r="DL54" s="14" t="s">
        <v>69</v>
      </c>
      <c r="DM54" s="14" t="s">
        <v>68</v>
      </c>
      <c r="DN54" s="14" t="s">
        <v>69</v>
      </c>
      <c r="DO54" s="14" t="s">
        <v>68</v>
      </c>
      <c r="DP54" s="44" t="str">
        <f t="shared" si="81"/>
        <v>3 fois par semaine</v>
      </c>
      <c r="DQ54" s="13" t="s">
        <v>69</v>
      </c>
      <c r="DR54" s="13" t="s">
        <v>68</v>
      </c>
      <c r="DS54" s="13" t="s">
        <v>69</v>
      </c>
      <c r="DT54" s="13" t="s">
        <v>68</v>
      </c>
      <c r="DU54" s="13" t="s">
        <v>69</v>
      </c>
      <c r="DV54" s="13" t="s">
        <v>68</v>
      </c>
      <c r="DW54" s="13" t="str">
        <f t="shared" si="82"/>
        <v>3 fois par semaine</v>
      </c>
      <c r="DX54" s="14" t="s">
        <v>69</v>
      </c>
      <c r="DY54" s="14" t="s">
        <v>68</v>
      </c>
      <c r="DZ54" s="14" t="s">
        <v>69</v>
      </c>
      <c r="EA54" s="14" t="s">
        <v>68</v>
      </c>
      <c r="EB54" s="14" t="s">
        <v>69</v>
      </c>
      <c r="EC54" s="14" t="s">
        <v>68</v>
      </c>
      <c r="ED54" s="14" t="str">
        <f t="shared" si="83"/>
        <v>3 fois par semaine</v>
      </c>
      <c r="EE54" s="13" t="s">
        <v>69</v>
      </c>
      <c r="EF54" s="13" t="s">
        <v>68</v>
      </c>
      <c r="EG54" s="13" t="s">
        <v>69</v>
      </c>
      <c r="EH54" s="13" t="s">
        <v>68</v>
      </c>
      <c r="EI54" s="13" t="s">
        <v>69</v>
      </c>
      <c r="EJ54" s="13" t="s">
        <v>68</v>
      </c>
      <c r="EK54" s="13" t="str">
        <f t="shared" si="84"/>
        <v>3 fois par semaine</v>
      </c>
      <c r="EL54" s="14" t="s">
        <v>69</v>
      </c>
      <c r="EM54" s="14" t="s">
        <v>68</v>
      </c>
      <c r="EN54" s="14" t="s">
        <v>68</v>
      </c>
      <c r="EO54" s="14" t="s">
        <v>68</v>
      </c>
      <c r="EP54" s="14" t="s">
        <v>68</v>
      </c>
      <c r="EQ54" s="14" t="s">
        <v>68</v>
      </c>
      <c r="ER54" s="44" t="str">
        <f t="shared" si="52"/>
        <v>1 fois par mois</v>
      </c>
      <c r="ES54" s="13" t="s">
        <v>68</v>
      </c>
      <c r="ET54" s="13" t="s">
        <v>68</v>
      </c>
      <c r="EU54" s="13" t="s">
        <v>68</v>
      </c>
      <c r="EV54" s="13" t="s">
        <v>68</v>
      </c>
      <c r="EW54" s="13" t="s">
        <v>68</v>
      </c>
      <c r="EX54" s="13" t="s">
        <v>68</v>
      </c>
      <c r="EY54" s="44" t="str">
        <f t="shared" si="66"/>
        <v>-</v>
      </c>
      <c r="EZ54" s="14" t="s">
        <v>69</v>
      </c>
      <c r="FA54" s="14" t="s">
        <v>68</v>
      </c>
      <c r="FB54" s="14" t="s">
        <v>69</v>
      </c>
      <c r="FC54" s="14" t="s">
        <v>68</v>
      </c>
      <c r="FD54" s="14" t="s">
        <v>69</v>
      </c>
      <c r="FE54" s="14" t="s">
        <v>68</v>
      </c>
      <c r="FF54" s="44" t="str">
        <f t="shared" si="54"/>
        <v>3 fois par semaine</v>
      </c>
      <c r="FG54" s="13" t="s">
        <v>69</v>
      </c>
      <c r="FH54" s="13" t="s">
        <v>68</v>
      </c>
      <c r="FI54" s="13" t="s">
        <v>68</v>
      </c>
      <c r="FJ54" s="13" t="s">
        <v>68</v>
      </c>
      <c r="FK54" s="13" t="s">
        <v>68</v>
      </c>
      <c r="FL54" s="13" t="s">
        <v>68</v>
      </c>
      <c r="FM54" s="13" t="str">
        <f t="shared" si="55"/>
        <v>1 fois par mois</v>
      </c>
      <c r="FN54" s="14" t="s">
        <v>69</v>
      </c>
      <c r="FO54" s="14" t="s">
        <v>68</v>
      </c>
      <c r="FP54" s="14" t="s">
        <v>68</v>
      </c>
      <c r="FQ54" s="14" t="s">
        <v>68</v>
      </c>
      <c r="FR54" s="14" t="s">
        <v>69</v>
      </c>
      <c r="FS54" s="14" t="s">
        <v>68</v>
      </c>
      <c r="FT54" s="44" t="str">
        <f t="shared" si="93"/>
        <v>2 fois par semaine</v>
      </c>
      <c r="FU54" s="13" t="s">
        <v>68</v>
      </c>
      <c r="FV54" s="13" t="s">
        <v>68</v>
      </c>
      <c r="FW54" s="13" t="s">
        <v>68</v>
      </c>
      <c r="FX54" s="13" t="s">
        <v>68</v>
      </c>
      <c r="FY54" s="13" t="s">
        <v>69</v>
      </c>
      <c r="FZ54" s="13" t="s">
        <v>68</v>
      </c>
      <c r="GA54" s="44" t="str">
        <f t="shared" si="90"/>
        <v>1 fois par semaine</v>
      </c>
      <c r="GB54" s="14" t="s">
        <v>68</v>
      </c>
      <c r="GC54" s="14" t="s">
        <v>68</v>
      </c>
      <c r="GD54" s="14" t="s">
        <v>68</v>
      </c>
      <c r="GE54" s="14" t="s">
        <v>68</v>
      </c>
      <c r="GF54" s="14" t="s">
        <v>69</v>
      </c>
      <c r="GG54" s="14" t="s">
        <v>68</v>
      </c>
      <c r="GH54" s="14" t="str">
        <f t="shared" si="91"/>
        <v>1 fois par semaine</v>
      </c>
      <c r="GI54" s="13" t="s">
        <v>68</v>
      </c>
      <c r="GJ54" s="13" t="s">
        <v>68</v>
      </c>
      <c r="GK54" s="13" t="s">
        <v>68</v>
      </c>
      <c r="GL54" s="13" t="s">
        <v>68</v>
      </c>
      <c r="GM54" s="13" t="s">
        <v>68</v>
      </c>
      <c r="GN54" s="13" t="s">
        <v>68</v>
      </c>
      <c r="GO54" s="13" t="str">
        <f t="shared" ref="GO54:GO98" si="94">IF(COUNTIF(GI54:GN54,"X")&gt;0,COUNTIF(GI54:GN54,"X")&amp;" fois par semaine","-")</f>
        <v>-</v>
      </c>
      <c r="GP54" s="14" t="s">
        <v>68</v>
      </c>
      <c r="GQ54" s="14" t="s">
        <v>68</v>
      </c>
      <c r="GR54" s="14" t="s">
        <v>68</v>
      </c>
      <c r="GS54" s="14" t="s">
        <v>68</v>
      </c>
      <c r="GT54" s="14" t="s">
        <v>68</v>
      </c>
      <c r="GU54" s="14" t="s">
        <v>68</v>
      </c>
      <c r="GV54" s="14" t="str">
        <f t="shared" si="85"/>
        <v>-</v>
      </c>
      <c r="GW54" s="13" t="s">
        <v>68</v>
      </c>
      <c r="GX54" s="13" t="s">
        <v>68</v>
      </c>
      <c r="GY54" s="13" t="s">
        <v>68</v>
      </c>
      <c r="GZ54" s="13" t="s">
        <v>68</v>
      </c>
      <c r="HA54" s="13" t="s">
        <v>68</v>
      </c>
      <c r="HB54" s="13" t="s">
        <v>68</v>
      </c>
      <c r="HC54" s="44" t="str">
        <f t="shared" si="92"/>
        <v>-</v>
      </c>
      <c r="HD54" s="14" t="s">
        <v>68</v>
      </c>
      <c r="HE54" s="14" t="s">
        <v>68</v>
      </c>
      <c r="HF54" s="14" t="s">
        <v>68</v>
      </c>
      <c r="HG54" s="14" t="s">
        <v>68</v>
      </c>
      <c r="HH54" s="14" t="s">
        <v>68</v>
      </c>
      <c r="HI54" s="14" t="s">
        <v>68</v>
      </c>
      <c r="HJ54" s="44" t="str">
        <f t="shared" si="86"/>
        <v>-</v>
      </c>
      <c r="HK54" s="13" t="s">
        <v>68</v>
      </c>
      <c r="HL54" s="13" t="s">
        <v>68</v>
      </c>
      <c r="HM54" s="13" t="s">
        <v>68</v>
      </c>
      <c r="HN54" s="13" t="s">
        <v>68</v>
      </c>
      <c r="HO54" s="13" t="s">
        <v>68</v>
      </c>
      <c r="HP54" s="13" t="s">
        <v>68</v>
      </c>
      <c r="HQ54" s="44" t="str">
        <f t="shared" si="87"/>
        <v>-</v>
      </c>
      <c r="HR54" s="14" t="s">
        <v>68</v>
      </c>
      <c r="HS54" s="14" t="s">
        <v>68</v>
      </c>
      <c r="HT54" s="14" t="s">
        <v>68</v>
      </c>
      <c r="HU54" s="14" t="s">
        <v>68</v>
      </c>
      <c r="HV54" s="14" t="s">
        <v>68</v>
      </c>
      <c r="HW54" s="14" t="s">
        <v>68</v>
      </c>
      <c r="HX54" s="14" t="str">
        <f t="shared" si="64"/>
        <v>-</v>
      </c>
    </row>
    <row r="55" spans="1:232" ht="27.95" customHeight="1" x14ac:dyDescent="0.2">
      <c r="A55" s="8">
        <v>7001</v>
      </c>
      <c r="B55" s="9" t="s">
        <v>66</v>
      </c>
      <c r="C55" s="50" t="s">
        <v>1906</v>
      </c>
      <c r="D55" s="11" t="s">
        <v>96</v>
      </c>
      <c r="E55" s="11" t="s">
        <v>131</v>
      </c>
      <c r="F55" s="11">
        <v>75020</v>
      </c>
      <c r="G55" s="11" t="s">
        <v>29</v>
      </c>
      <c r="H55" s="12">
        <v>21</v>
      </c>
      <c r="I55" s="13" t="s">
        <v>69</v>
      </c>
      <c r="J55" s="13" t="s">
        <v>69</v>
      </c>
      <c r="K55" s="13" t="s">
        <v>69</v>
      </c>
      <c r="L55" s="13" t="s">
        <v>69</v>
      </c>
      <c r="M55" s="13" t="s">
        <v>69</v>
      </c>
      <c r="N55" s="13" t="s">
        <v>68</v>
      </c>
      <c r="O55" s="13" t="str">
        <f t="shared" si="67"/>
        <v>5 fois par semaine</v>
      </c>
      <c r="P55" s="14" t="s">
        <v>69</v>
      </c>
      <c r="Q55" s="14" t="s">
        <v>69</v>
      </c>
      <c r="R55" s="14" t="s">
        <v>69</v>
      </c>
      <c r="S55" s="14" t="s">
        <v>69</v>
      </c>
      <c r="T55" s="14" t="s">
        <v>69</v>
      </c>
      <c r="U55" s="14" t="s">
        <v>68</v>
      </c>
      <c r="V55" s="44" t="str">
        <f t="shared" si="68"/>
        <v>5 fois par semaine</v>
      </c>
      <c r="W55" s="13" t="s">
        <v>69</v>
      </c>
      <c r="X55" s="13" t="s">
        <v>69</v>
      </c>
      <c r="Y55" s="13" t="s">
        <v>69</v>
      </c>
      <c r="Z55" s="13" t="s">
        <v>69</v>
      </c>
      <c r="AA55" s="13" t="s">
        <v>69</v>
      </c>
      <c r="AB55" s="13" t="s">
        <v>68</v>
      </c>
      <c r="AC55" s="13" t="str">
        <f t="shared" si="69"/>
        <v>5 fois par semaine</v>
      </c>
      <c r="AD55" s="14" t="s">
        <v>69</v>
      </c>
      <c r="AE55" s="14" t="s">
        <v>69</v>
      </c>
      <c r="AF55" s="14" t="s">
        <v>69</v>
      </c>
      <c r="AG55" s="14" t="s">
        <v>69</v>
      </c>
      <c r="AH55" s="14" t="s">
        <v>69</v>
      </c>
      <c r="AI55" s="14" t="s">
        <v>68</v>
      </c>
      <c r="AJ55" s="44" t="str">
        <f t="shared" si="70"/>
        <v>5 fois par semaine</v>
      </c>
      <c r="AK55" s="13" t="s">
        <v>69</v>
      </c>
      <c r="AL55" s="13" t="s">
        <v>69</v>
      </c>
      <c r="AM55" s="13" t="s">
        <v>69</v>
      </c>
      <c r="AN55" s="13" t="s">
        <v>69</v>
      </c>
      <c r="AO55" s="13" t="s">
        <v>69</v>
      </c>
      <c r="AP55" s="13" t="s">
        <v>68</v>
      </c>
      <c r="AQ55" s="13" t="str">
        <f t="shared" si="71"/>
        <v>5 fois par semaine</v>
      </c>
      <c r="AR55" s="14" t="s">
        <v>69</v>
      </c>
      <c r="AS55" s="14" t="s">
        <v>69</v>
      </c>
      <c r="AT55" s="14" t="s">
        <v>69</v>
      </c>
      <c r="AU55" s="14" t="s">
        <v>69</v>
      </c>
      <c r="AV55" s="14" t="s">
        <v>69</v>
      </c>
      <c r="AW55" s="14" t="s">
        <v>68</v>
      </c>
      <c r="AX55" s="14" t="str">
        <f t="shared" si="72"/>
        <v>5 fois par semaine</v>
      </c>
      <c r="AY55" s="13" t="s">
        <v>69</v>
      </c>
      <c r="AZ55" s="13" t="s">
        <v>69</v>
      </c>
      <c r="BA55" s="13" t="s">
        <v>69</v>
      </c>
      <c r="BB55" s="13" t="s">
        <v>69</v>
      </c>
      <c r="BC55" s="13" t="s">
        <v>69</v>
      </c>
      <c r="BD55" s="13" t="s">
        <v>68</v>
      </c>
      <c r="BE55" s="13" t="str">
        <f t="shared" si="73"/>
        <v>5 fois par semaine</v>
      </c>
      <c r="BF55" s="14" t="s">
        <v>69</v>
      </c>
      <c r="BG55" s="14" t="s">
        <v>69</v>
      </c>
      <c r="BH55" s="14" t="s">
        <v>69</v>
      </c>
      <c r="BI55" s="14" t="s">
        <v>69</v>
      </c>
      <c r="BJ55" s="14" t="s">
        <v>69</v>
      </c>
      <c r="BK55" s="14" t="s">
        <v>68</v>
      </c>
      <c r="BL55" s="14" t="str">
        <f t="shared" si="74"/>
        <v>5 fois par semaine</v>
      </c>
      <c r="BM55" s="13" t="s">
        <v>69</v>
      </c>
      <c r="BN55" s="13" t="s">
        <v>69</v>
      </c>
      <c r="BO55" s="13" t="s">
        <v>69</v>
      </c>
      <c r="BP55" s="13" t="s">
        <v>69</v>
      </c>
      <c r="BQ55" s="13" t="s">
        <v>69</v>
      </c>
      <c r="BR55" s="13" t="s">
        <v>68</v>
      </c>
      <c r="BS55" s="13" t="str">
        <f t="shared" si="75"/>
        <v>5 fois par semaine</v>
      </c>
      <c r="BT55" s="14" t="s">
        <v>68</v>
      </c>
      <c r="BU55" s="14" t="s">
        <v>68</v>
      </c>
      <c r="BV55" s="14" t="s">
        <v>68</v>
      </c>
      <c r="BW55" s="14" t="s">
        <v>68</v>
      </c>
      <c r="BX55" s="14" t="s">
        <v>68</v>
      </c>
      <c r="BY55" s="14" t="s">
        <v>68</v>
      </c>
      <c r="BZ55" s="14" t="str">
        <f t="shared" si="76"/>
        <v>-</v>
      </c>
      <c r="CA55" s="13" t="s">
        <v>69</v>
      </c>
      <c r="CB55" s="13" t="s">
        <v>68</v>
      </c>
      <c r="CC55" s="13" t="s">
        <v>68</v>
      </c>
      <c r="CD55" s="13" t="s">
        <v>68</v>
      </c>
      <c r="CE55" s="13" t="s">
        <v>68</v>
      </c>
      <c r="CF55" s="13" t="s">
        <v>68</v>
      </c>
      <c r="CG55" s="44" t="str">
        <f>IF(COUNTIF(CA55:CF55,"X")&gt;0,COUNTIF(CA55:CF55,"X")&amp;" fois par mois","-")</f>
        <v>1 fois par mois</v>
      </c>
      <c r="CH55" s="14" t="s">
        <v>69</v>
      </c>
      <c r="CI55" s="14" t="s">
        <v>68</v>
      </c>
      <c r="CJ55" s="14" t="s">
        <v>68</v>
      </c>
      <c r="CK55" s="14" t="s">
        <v>68</v>
      </c>
      <c r="CL55" s="14" t="s">
        <v>68</v>
      </c>
      <c r="CM55" s="14" t="s">
        <v>68</v>
      </c>
      <c r="CN55" s="44" t="str">
        <f t="shared" si="77"/>
        <v>1 fois par semaine</v>
      </c>
      <c r="CO55" s="13" t="s">
        <v>69</v>
      </c>
      <c r="CP55" s="13" t="s">
        <v>68</v>
      </c>
      <c r="CQ55" s="13" t="s">
        <v>68</v>
      </c>
      <c r="CR55" s="13" t="s">
        <v>68</v>
      </c>
      <c r="CS55" s="13" t="s">
        <v>68</v>
      </c>
      <c r="CT55" s="13" t="s">
        <v>68</v>
      </c>
      <c r="CU55" s="13" t="str">
        <f t="shared" si="78"/>
        <v>1 fois par semaine</v>
      </c>
      <c r="CV55" s="14" t="s">
        <v>69</v>
      </c>
      <c r="CW55" s="14" t="s">
        <v>68</v>
      </c>
      <c r="CX55" s="14" t="s">
        <v>68</v>
      </c>
      <c r="CY55" s="14" t="s">
        <v>68</v>
      </c>
      <c r="CZ55" s="14" t="s">
        <v>68</v>
      </c>
      <c r="DA55" s="14" t="s">
        <v>68</v>
      </c>
      <c r="DB55" s="14" t="str">
        <f t="shared" si="79"/>
        <v>1 fois par semaine</v>
      </c>
      <c r="DC55" s="13" t="s">
        <v>69</v>
      </c>
      <c r="DD55" s="13" t="s">
        <v>68</v>
      </c>
      <c r="DE55" s="13" t="s">
        <v>68</v>
      </c>
      <c r="DF55" s="13" t="s">
        <v>68</v>
      </c>
      <c r="DG55" s="13" t="s">
        <v>68</v>
      </c>
      <c r="DH55" s="13" t="s">
        <v>68</v>
      </c>
      <c r="DI55" s="13" t="str">
        <f t="shared" si="80"/>
        <v>1 fois par semaine</v>
      </c>
      <c r="DJ55" s="14" t="s">
        <v>68</v>
      </c>
      <c r="DK55" s="14" t="s">
        <v>68</v>
      </c>
      <c r="DL55" s="14" t="s">
        <v>68</v>
      </c>
      <c r="DM55" s="14" t="s">
        <v>68</v>
      </c>
      <c r="DN55" s="14" t="s">
        <v>68</v>
      </c>
      <c r="DO55" s="14" t="s">
        <v>68</v>
      </c>
      <c r="DP55" s="44" t="str">
        <f t="shared" si="81"/>
        <v>-</v>
      </c>
      <c r="DQ55" s="13" t="s">
        <v>68</v>
      </c>
      <c r="DR55" s="13" t="s">
        <v>68</v>
      </c>
      <c r="DS55" s="13" t="s">
        <v>68</v>
      </c>
      <c r="DT55" s="13" t="s">
        <v>68</v>
      </c>
      <c r="DU55" s="13" t="s">
        <v>68</v>
      </c>
      <c r="DV55" s="13" t="s">
        <v>68</v>
      </c>
      <c r="DW55" s="13" t="str">
        <f t="shared" si="82"/>
        <v>-</v>
      </c>
      <c r="DX55" s="14" t="s">
        <v>68</v>
      </c>
      <c r="DY55" s="14" t="s">
        <v>68</v>
      </c>
      <c r="DZ55" s="14" t="s">
        <v>68</v>
      </c>
      <c r="EA55" s="14" t="s">
        <v>68</v>
      </c>
      <c r="EB55" s="14" t="s">
        <v>68</v>
      </c>
      <c r="EC55" s="14" t="s">
        <v>68</v>
      </c>
      <c r="ED55" s="14" t="str">
        <f t="shared" si="83"/>
        <v>-</v>
      </c>
      <c r="EE55" s="13" t="s">
        <v>68</v>
      </c>
      <c r="EF55" s="13" t="s">
        <v>68</v>
      </c>
      <c r="EG55" s="13" t="s">
        <v>68</v>
      </c>
      <c r="EH55" s="13" t="s">
        <v>68</v>
      </c>
      <c r="EI55" s="13" t="s">
        <v>68</v>
      </c>
      <c r="EJ55" s="13" t="s">
        <v>68</v>
      </c>
      <c r="EK55" s="13" t="str">
        <f t="shared" si="84"/>
        <v>-</v>
      </c>
      <c r="EL55" s="14" t="s">
        <v>69</v>
      </c>
      <c r="EM55" s="14" t="s">
        <v>68</v>
      </c>
      <c r="EN55" s="14" t="s">
        <v>68</v>
      </c>
      <c r="EO55" s="14" t="s">
        <v>68</v>
      </c>
      <c r="EP55" s="14" t="s">
        <v>68</v>
      </c>
      <c r="EQ55" s="14" t="s">
        <v>68</v>
      </c>
      <c r="ER55" s="44" t="str">
        <f t="shared" ref="ER55:ER56" si="95">IF(COUNTIF(EL55:EQ55,"X")&gt;0,COUNTIF(EL55:EQ55,"X")&amp;" fois par mois","-")</f>
        <v>1 fois par mois</v>
      </c>
      <c r="ES55" s="13" t="s">
        <v>69</v>
      </c>
      <c r="ET55" s="13" t="s">
        <v>68</v>
      </c>
      <c r="EU55" s="13" t="s">
        <v>68</v>
      </c>
      <c r="EV55" s="13" t="s">
        <v>68</v>
      </c>
      <c r="EW55" s="13" t="s">
        <v>68</v>
      </c>
      <c r="EX55" s="13" t="s">
        <v>68</v>
      </c>
      <c r="EY55" s="44" t="str">
        <f t="shared" ref="EY55" si="96">IF(COUNTIF(ES55:EX55,"X")&gt;0,COUNTIF(ES55:EX55,"X")&amp;" fois par mois","-")</f>
        <v>1 fois par mois</v>
      </c>
      <c r="EZ55" s="14" t="s">
        <v>69</v>
      </c>
      <c r="FA55" s="14" t="s">
        <v>68</v>
      </c>
      <c r="FB55" s="14" t="s">
        <v>68</v>
      </c>
      <c r="FC55" s="14" t="s">
        <v>68</v>
      </c>
      <c r="FD55" s="14" t="s">
        <v>68</v>
      </c>
      <c r="FE55" s="14" t="s">
        <v>68</v>
      </c>
      <c r="FF55" s="44" t="str">
        <f t="shared" si="54"/>
        <v>1 fois par semaine</v>
      </c>
      <c r="FG55" s="13" t="s">
        <v>69</v>
      </c>
      <c r="FH55" s="13" t="s">
        <v>68</v>
      </c>
      <c r="FI55" s="13" t="s">
        <v>68</v>
      </c>
      <c r="FJ55" s="13" t="s">
        <v>68</v>
      </c>
      <c r="FK55" s="13" t="s">
        <v>68</v>
      </c>
      <c r="FL55" s="13" t="s">
        <v>68</v>
      </c>
      <c r="FM55" s="13" t="str">
        <f t="shared" si="55"/>
        <v>1 fois par mois</v>
      </c>
      <c r="FN55" s="14" t="s">
        <v>69</v>
      </c>
      <c r="FO55" s="14" t="s">
        <v>69</v>
      </c>
      <c r="FP55" s="14" t="s">
        <v>69</v>
      </c>
      <c r="FQ55" s="14" t="s">
        <v>69</v>
      </c>
      <c r="FR55" s="14" t="s">
        <v>69</v>
      </c>
      <c r="FS55" s="14" t="s">
        <v>68</v>
      </c>
      <c r="FT55" s="44" t="str">
        <f t="shared" si="93"/>
        <v>5 fois par semaine</v>
      </c>
      <c r="FU55" s="13" t="s">
        <v>69</v>
      </c>
      <c r="FV55" s="13" t="s">
        <v>68</v>
      </c>
      <c r="FW55" s="13" t="s">
        <v>68</v>
      </c>
      <c r="FX55" s="13" t="s">
        <v>68</v>
      </c>
      <c r="FY55" s="13" t="s">
        <v>68</v>
      </c>
      <c r="FZ55" s="13" t="s">
        <v>68</v>
      </c>
      <c r="GA55" s="44" t="str">
        <f t="shared" si="90"/>
        <v>1 fois par semaine</v>
      </c>
      <c r="GB55" s="14" t="s">
        <v>69</v>
      </c>
      <c r="GC55" s="14" t="s">
        <v>68</v>
      </c>
      <c r="GD55" s="14" t="s">
        <v>68</v>
      </c>
      <c r="GE55" s="14" t="s">
        <v>68</v>
      </c>
      <c r="GF55" s="14" t="s">
        <v>68</v>
      </c>
      <c r="GG55" s="14" t="s">
        <v>68</v>
      </c>
      <c r="GH55" s="14" t="str">
        <f t="shared" si="91"/>
        <v>1 fois par semaine</v>
      </c>
      <c r="GI55" s="13" t="s">
        <v>68</v>
      </c>
      <c r="GJ55" s="13" t="s">
        <v>68</v>
      </c>
      <c r="GK55" s="13" t="s">
        <v>68</v>
      </c>
      <c r="GL55" s="13" t="s">
        <v>68</v>
      </c>
      <c r="GM55" s="13" t="s">
        <v>68</v>
      </c>
      <c r="GN55" s="13" t="s">
        <v>68</v>
      </c>
      <c r="GO55" s="13" t="str">
        <f t="shared" si="94"/>
        <v>-</v>
      </c>
      <c r="GP55" s="14" t="s">
        <v>68</v>
      </c>
      <c r="GQ55" s="14" t="s">
        <v>68</v>
      </c>
      <c r="GR55" s="14" t="s">
        <v>68</v>
      </c>
      <c r="GS55" s="14" t="s">
        <v>68</v>
      </c>
      <c r="GT55" s="14" t="s">
        <v>68</v>
      </c>
      <c r="GU55" s="14" t="s">
        <v>68</v>
      </c>
      <c r="GV55" s="14" t="str">
        <f t="shared" si="85"/>
        <v>-</v>
      </c>
      <c r="GW55" s="13" t="s">
        <v>68</v>
      </c>
      <c r="GX55" s="13" t="s">
        <v>68</v>
      </c>
      <c r="GY55" s="13" t="s">
        <v>68</v>
      </c>
      <c r="GZ55" s="13" t="s">
        <v>68</v>
      </c>
      <c r="HA55" s="13" t="s">
        <v>68</v>
      </c>
      <c r="HB55" s="13" t="s">
        <v>68</v>
      </c>
      <c r="HC55" s="44" t="str">
        <f t="shared" si="92"/>
        <v>-</v>
      </c>
      <c r="HD55" s="14" t="s">
        <v>68</v>
      </c>
      <c r="HE55" s="14" t="s">
        <v>68</v>
      </c>
      <c r="HF55" s="14" t="s">
        <v>68</v>
      </c>
      <c r="HG55" s="14" t="s">
        <v>68</v>
      </c>
      <c r="HH55" s="14" t="s">
        <v>68</v>
      </c>
      <c r="HI55" s="14" t="s">
        <v>68</v>
      </c>
      <c r="HJ55" s="44" t="str">
        <f t="shared" si="86"/>
        <v>-</v>
      </c>
      <c r="HK55" s="13" t="s">
        <v>68</v>
      </c>
      <c r="HL55" s="13" t="s">
        <v>68</v>
      </c>
      <c r="HM55" s="13" t="s">
        <v>68</v>
      </c>
      <c r="HN55" s="13" t="s">
        <v>68</v>
      </c>
      <c r="HO55" s="13" t="s">
        <v>68</v>
      </c>
      <c r="HP55" s="13" t="s">
        <v>68</v>
      </c>
      <c r="HQ55" s="44" t="str">
        <f t="shared" si="87"/>
        <v>-</v>
      </c>
      <c r="HR55" s="14" t="s">
        <v>68</v>
      </c>
      <c r="HS55" s="14" t="s">
        <v>68</v>
      </c>
      <c r="HT55" s="14" t="s">
        <v>68</v>
      </c>
      <c r="HU55" s="14" t="s">
        <v>68</v>
      </c>
      <c r="HV55" s="14" t="s">
        <v>68</v>
      </c>
      <c r="HW55" s="14" t="s">
        <v>68</v>
      </c>
      <c r="HX55" s="14" t="str">
        <f t="shared" si="64"/>
        <v>-</v>
      </c>
    </row>
    <row r="56" spans="1:232" ht="27.95" customHeight="1" x14ac:dyDescent="0.2">
      <c r="A56" s="8">
        <v>8001</v>
      </c>
      <c r="B56" s="9" t="s">
        <v>132</v>
      </c>
      <c r="C56" s="50" t="s">
        <v>1907</v>
      </c>
      <c r="D56" s="11" t="s">
        <v>96</v>
      </c>
      <c r="E56" s="11" t="s">
        <v>133</v>
      </c>
      <c r="F56" s="11">
        <v>78170</v>
      </c>
      <c r="G56" s="11" t="s">
        <v>35</v>
      </c>
      <c r="H56" s="12">
        <v>1356</v>
      </c>
      <c r="I56" s="13" t="s">
        <v>69</v>
      </c>
      <c r="J56" s="13" t="s">
        <v>68</v>
      </c>
      <c r="K56" s="13" t="s">
        <v>68</v>
      </c>
      <c r="L56" s="13" t="s">
        <v>68</v>
      </c>
      <c r="M56" s="13" t="s">
        <v>68</v>
      </c>
      <c r="N56" s="13" t="s">
        <v>68</v>
      </c>
      <c r="O56" s="13" t="str">
        <f t="shared" si="67"/>
        <v>1 fois par semaine</v>
      </c>
      <c r="P56" s="14" t="s">
        <v>69</v>
      </c>
      <c r="Q56" s="14" t="s">
        <v>68</v>
      </c>
      <c r="R56" s="14" t="s">
        <v>68</v>
      </c>
      <c r="S56" s="14" t="s">
        <v>68</v>
      </c>
      <c r="T56" s="14" t="s">
        <v>68</v>
      </c>
      <c r="U56" s="14" t="s">
        <v>68</v>
      </c>
      <c r="V56" s="44" t="str">
        <f t="shared" si="68"/>
        <v>1 fois par semaine</v>
      </c>
      <c r="W56" s="13" t="s">
        <v>69</v>
      </c>
      <c r="X56" s="13" t="s">
        <v>68</v>
      </c>
      <c r="Y56" s="13" t="s">
        <v>68</v>
      </c>
      <c r="Z56" s="13" t="s">
        <v>68</v>
      </c>
      <c r="AA56" s="13" t="s">
        <v>68</v>
      </c>
      <c r="AB56" s="13" t="s">
        <v>68</v>
      </c>
      <c r="AC56" s="13" t="str">
        <f t="shared" si="69"/>
        <v>1 fois par semaine</v>
      </c>
      <c r="AD56" s="14" t="s">
        <v>69</v>
      </c>
      <c r="AE56" s="14" t="s">
        <v>68</v>
      </c>
      <c r="AF56" s="14" t="s">
        <v>68</v>
      </c>
      <c r="AG56" s="14" t="s">
        <v>68</v>
      </c>
      <c r="AH56" s="14" t="s">
        <v>68</v>
      </c>
      <c r="AI56" s="14" t="s">
        <v>68</v>
      </c>
      <c r="AJ56" s="44" t="str">
        <f t="shared" si="70"/>
        <v>1 fois par semaine</v>
      </c>
      <c r="AK56" s="13" t="s">
        <v>69</v>
      </c>
      <c r="AL56" s="13" t="s">
        <v>68</v>
      </c>
      <c r="AM56" s="13" t="s">
        <v>68</v>
      </c>
      <c r="AN56" s="13" t="s">
        <v>68</v>
      </c>
      <c r="AO56" s="13" t="s">
        <v>68</v>
      </c>
      <c r="AP56" s="13" t="s">
        <v>68</v>
      </c>
      <c r="AQ56" s="13" t="str">
        <f t="shared" si="71"/>
        <v>1 fois par semaine</v>
      </c>
      <c r="AR56" s="14" t="s">
        <v>69</v>
      </c>
      <c r="AS56" s="14" t="s">
        <v>68</v>
      </c>
      <c r="AT56" s="14" t="s">
        <v>68</v>
      </c>
      <c r="AU56" s="14" t="s">
        <v>68</v>
      </c>
      <c r="AV56" s="14" t="s">
        <v>68</v>
      </c>
      <c r="AW56" s="14" t="s">
        <v>68</v>
      </c>
      <c r="AX56" s="14" t="str">
        <f t="shared" si="72"/>
        <v>1 fois par semaine</v>
      </c>
      <c r="AY56" s="13" t="s">
        <v>69</v>
      </c>
      <c r="AZ56" s="13" t="s">
        <v>68</v>
      </c>
      <c r="BA56" s="13" t="s">
        <v>68</v>
      </c>
      <c r="BB56" s="13" t="s">
        <v>68</v>
      </c>
      <c r="BC56" s="13" t="s">
        <v>68</v>
      </c>
      <c r="BD56" s="13" t="s">
        <v>68</v>
      </c>
      <c r="BE56" s="13" t="str">
        <f t="shared" si="73"/>
        <v>1 fois par semaine</v>
      </c>
      <c r="BF56" s="14" t="s">
        <v>69</v>
      </c>
      <c r="BG56" s="14" t="s">
        <v>68</v>
      </c>
      <c r="BH56" s="14" t="s">
        <v>68</v>
      </c>
      <c r="BI56" s="14" t="s">
        <v>68</v>
      </c>
      <c r="BJ56" s="14" t="s">
        <v>68</v>
      </c>
      <c r="BK56" s="14" t="s">
        <v>68</v>
      </c>
      <c r="BL56" s="14" t="str">
        <f t="shared" si="74"/>
        <v>1 fois par semaine</v>
      </c>
      <c r="BM56" s="13" t="s">
        <v>69</v>
      </c>
      <c r="BN56" s="13" t="s">
        <v>68</v>
      </c>
      <c r="BO56" s="13" t="s">
        <v>68</v>
      </c>
      <c r="BP56" s="13" t="s">
        <v>68</v>
      </c>
      <c r="BQ56" s="13" t="s">
        <v>68</v>
      </c>
      <c r="BR56" s="13" t="s">
        <v>68</v>
      </c>
      <c r="BS56" s="13" t="str">
        <f t="shared" si="75"/>
        <v>1 fois par semaine</v>
      </c>
      <c r="BT56" s="14" t="s">
        <v>69</v>
      </c>
      <c r="BU56" s="14" t="s">
        <v>69</v>
      </c>
      <c r="BV56" s="14" t="s">
        <v>69</v>
      </c>
      <c r="BW56" s="14" t="s">
        <v>69</v>
      </c>
      <c r="BX56" s="14" t="s">
        <v>69</v>
      </c>
      <c r="BY56" s="14" t="s">
        <v>68</v>
      </c>
      <c r="BZ56" s="14" t="str">
        <f t="shared" si="76"/>
        <v>5 fois par semaine</v>
      </c>
      <c r="CA56" s="13" t="s">
        <v>69</v>
      </c>
      <c r="CB56" s="13" t="s">
        <v>68</v>
      </c>
      <c r="CC56" s="13" t="s">
        <v>68</v>
      </c>
      <c r="CD56" s="13" t="s">
        <v>68</v>
      </c>
      <c r="CE56" s="13" t="s">
        <v>68</v>
      </c>
      <c r="CF56" s="13" t="s">
        <v>68</v>
      </c>
      <c r="CG56" s="44" t="str">
        <f>IF(COUNTIF(CA56:CF56,"X")&gt;0,COUNTIF(CA56:CF56,"X")&amp;" fois par mois","-")</f>
        <v>1 fois par mois</v>
      </c>
      <c r="CH56" s="14" t="s">
        <v>68</v>
      </c>
      <c r="CI56" s="14" t="s">
        <v>68</v>
      </c>
      <c r="CJ56" s="14" t="s">
        <v>68</v>
      </c>
      <c r="CK56" s="14" t="s">
        <v>68</v>
      </c>
      <c r="CL56" s="14" t="s">
        <v>68</v>
      </c>
      <c r="CM56" s="14" t="s">
        <v>68</v>
      </c>
      <c r="CN56" s="44" t="str">
        <f t="shared" si="77"/>
        <v>-</v>
      </c>
      <c r="CO56" s="13" t="s">
        <v>68</v>
      </c>
      <c r="CP56" s="13" t="s">
        <v>68</v>
      </c>
      <c r="CQ56" s="13" t="s">
        <v>68</v>
      </c>
      <c r="CR56" s="13" t="s">
        <v>68</v>
      </c>
      <c r="CS56" s="13" t="s">
        <v>68</v>
      </c>
      <c r="CT56" s="13" t="s">
        <v>68</v>
      </c>
      <c r="CU56" s="13" t="str">
        <f t="shared" si="78"/>
        <v>-</v>
      </c>
      <c r="CV56" s="14" t="s">
        <v>68</v>
      </c>
      <c r="CW56" s="14" t="s">
        <v>68</v>
      </c>
      <c r="CX56" s="14" t="s">
        <v>68</v>
      </c>
      <c r="CY56" s="14" t="s">
        <v>68</v>
      </c>
      <c r="CZ56" s="14" t="s">
        <v>68</v>
      </c>
      <c r="DA56" s="14" t="s">
        <v>68</v>
      </c>
      <c r="DB56" s="14" t="str">
        <f t="shared" si="79"/>
        <v>-</v>
      </c>
      <c r="DC56" s="13" t="s">
        <v>68</v>
      </c>
      <c r="DD56" s="13" t="s">
        <v>68</v>
      </c>
      <c r="DE56" s="13" t="s">
        <v>68</v>
      </c>
      <c r="DF56" s="13" t="s">
        <v>68</v>
      </c>
      <c r="DG56" s="13" t="s">
        <v>68</v>
      </c>
      <c r="DH56" s="13" t="s">
        <v>68</v>
      </c>
      <c r="DI56" s="13" t="str">
        <f t="shared" si="80"/>
        <v>-</v>
      </c>
      <c r="DJ56" s="14" t="s">
        <v>68</v>
      </c>
      <c r="DK56" s="14" t="s">
        <v>68</v>
      </c>
      <c r="DL56" s="14" t="s">
        <v>68</v>
      </c>
      <c r="DM56" s="14" t="s">
        <v>68</v>
      </c>
      <c r="DN56" s="14" t="s">
        <v>68</v>
      </c>
      <c r="DO56" s="14" t="s">
        <v>68</v>
      </c>
      <c r="DP56" s="44" t="str">
        <f t="shared" si="81"/>
        <v>-</v>
      </c>
      <c r="DQ56" s="13" t="s">
        <v>68</v>
      </c>
      <c r="DR56" s="13" t="s">
        <v>68</v>
      </c>
      <c r="DS56" s="13" t="s">
        <v>68</v>
      </c>
      <c r="DT56" s="13" t="s">
        <v>68</v>
      </c>
      <c r="DU56" s="13" t="s">
        <v>68</v>
      </c>
      <c r="DV56" s="13" t="s">
        <v>68</v>
      </c>
      <c r="DW56" s="13" t="str">
        <f t="shared" si="82"/>
        <v>-</v>
      </c>
      <c r="DX56" s="14" t="s">
        <v>68</v>
      </c>
      <c r="DY56" s="14" t="s">
        <v>68</v>
      </c>
      <c r="DZ56" s="14" t="s">
        <v>68</v>
      </c>
      <c r="EA56" s="14" t="s">
        <v>68</v>
      </c>
      <c r="EB56" s="14" t="s">
        <v>68</v>
      </c>
      <c r="EC56" s="14" t="s">
        <v>68</v>
      </c>
      <c r="ED56" s="14" t="str">
        <f t="shared" si="83"/>
        <v>-</v>
      </c>
      <c r="EE56" s="13" t="s">
        <v>68</v>
      </c>
      <c r="EF56" s="13" t="s">
        <v>68</v>
      </c>
      <c r="EG56" s="13" t="s">
        <v>68</v>
      </c>
      <c r="EH56" s="13" t="s">
        <v>68</v>
      </c>
      <c r="EI56" s="13" t="s">
        <v>68</v>
      </c>
      <c r="EJ56" s="13" t="s">
        <v>68</v>
      </c>
      <c r="EK56" s="13" t="str">
        <f t="shared" si="84"/>
        <v>-</v>
      </c>
      <c r="EL56" s="14" t="s">
        <v>69</v>
      </c>
      <c r="EM56" s="14" t="s">
        <v>68</v>
      </c>
      <c r="EN56" s="14" t="s">
        <v>68</v>
      </c>
      <c r="EO56" s="14" t="s">
        <v>68</v>
      </c>
      <c r="EP56" s="14" t="s">
        <v>68</v>
      </c>
      <c r="EQ56" s="14" t="s">
        <v>68</v>
      </c>
      <c r="ER56" s="44" t="str">
        <f t="shared" si="95"/>
        <v>1 fois par mois</v>
      </c>
      <c r="ES56" s="13" t="s">
        <v>68</v>
      </c>
      <c r="ET56" s="13" t="s">
        <v>68</v>
      </c>
      <c r="EU56" s="13" t="s">
        <v>68</v>
      </c>
      <c r="EV56" s="13" t="s">
        <v>68</v>
      </c>
      <c r="EW56" s="13" t="s">
        <v>68</v>
      </c>
      <c r="EX56" s="13" t="s">
        <v>68</v>
      </c>
      <c r="EY56" s="44" t="str">
        <f>IF(COUNTIF(ES56:EX56,"X")&gt;0,COUNTIF(ES56:EX56,"X")&amp;" fois par mois","-")</f>
        <v>-</v>
      </c>
      <c r="EZ56" s="14" t="s">
        <v>68</v>
      </c>
      <c r="FA56" s="14" t="s">
        <v>68</v>
      </c>
      <c r="FB56" s="14" t="s">
        <v>68</v>
      </c>
      <c r="FC56" s="14" t="s">
        <v>68</v>
      </c>
      <c r="FD56" s="14" t="s">
        <v>68</v>
      </c>
      <c r="FE56" s="14" t="s">
        <v>68</v>
      </c>
      <c r="FF56" s="44" t="str">
        <f t="shared" si="54"/>
        <v>-</v>
      </c>
      <c r="FG56" s="13" t="s">
        <v>68</v>
      </c>
      <c r="FH56" s="13" t="s">
        <v>68</v>
      </c>
      <c r="FI56" s="13" t="s">
        <v>68</v>
      </c>
      <c r="FJ56" s="13" t="s">
        <v>68</v>
      </c>
      <c r="FK56" s="13" t="s">
        <v>68</v>
      </c>
      <c r="FL56" s="13" t="s">
        <v>68</v>
      </c>
      <c r="FM56" s="13" t="str">
        <f>IF(COUNTIF(FG56:FL56,"X")&gt;0,COUNTIF(FG56:FL56,"X")&amp;" fois par mois","-")</f>
        <v>-</v>
      </c>
      <c r="FN56" s="14" t="s">
        <v>69</v>
      </c>
      <c r="FO56" s="14" t="s">
        <v>69</v>
      </c>
      <c r="FP56" s="14" t="s">
        <v>69</v>
      </c>
      <c r="FQ56" s="14" t="s">
        <v>69</v>
      </c>
      <c r="FR56" s="14" t="s">
        <v>69</v>
      </c>
      <c r="FS56" s="14" t="s">
        <v>69</v>
      </c>
      <c r="FT56" s="44" t="str">
        <f t="shared" si="93"/>
        <v>6 fois par semaine</v>
      </c>
      <c r="FU56" s="13" t="s">
        <v>69</v>
      </c>
      <c r="FV56" s="13" t="s">
        <v>68</v>
      </c>
      <c r="FW56" s="13" t="s">
        <v>68</v>
      </c>
      <c r="FX56" s="13" t="s">
        <v>68</v>
      </c>
      <c r="FY56" s="13" t="s">
        <v>68</v>
      </c>
      <c r="FZ56" s="13" t="s">
        <v>68</v>
      </c>
      <c r="GA56" s="44" t="str">
        <f t="shared" si="90"/>
        <v>1 fois par semaine</v>
      </c>
      <c r="GB56" s="14" t="s">
        <v>69</v>
      </c>
      <c r="GC56" s="14" t="s">
        <v>68</v>
      </c>
      <c r="GD56" s="14" t="s">
        <v>68</v>
      </c>
      <c r="GE56" s="14" t="s">
        <v>68</v>
      </c>
      <c r="GF56" s="14" t="s">
        <v>68</v>
      </c>
      <c r="GG56" s="14" t="s">
        <v>68</v>
      </c>
      <c r="GH56" s="14" t="str">
        <f t="shared" si="91"/>
        <v>1 fois par semaine</v>
      </c>
      <c r="GI56" s="13" t="s">
        <v>68</v>
      </c>
      <c r="GJ56" s="13" t="s">
        <v>68</v>
      </c>
      <c r="GK56" s="13" t="s">
        <v>68</v>
      </c>
      <c r="GL56" s="13" t="s">
        <v>68</v>
      </c>
      <c r="GM56" s="13" t="s">
        <v>68</v>
      </c>
      <c r="GN56" s="13" t="s">
        <v>68</v>
      </c>
      <c r="GO56" s="13" t="str">
        <f t="shared" si="94"/>
        <v>-</v>
      </c>
      <c r="GP56" s="14" t="s">
        <v>68</v>
      </c>
      <c r="GQ56" s="14" t="s">
        <v>68</v>
      </c>
      <c r="GR56" s="14" t="s">
        <v>68</v>
      </c>
      <c r="GS56" s="14" t="s">
        <v>68</v>
      </c>
      <c r="GT56" s="14" t="s">
        <v>68</v>
      </c>
      <c r="GU56" s="14" t="s">
        <v>68</v>
      </c>
      <c r="GV56" s="14" t="str">
        <f t="shared" si="85"/>
        <v>-</v>
      </c>
      <c r="GW56" s="13" t="s">
        <v>68</v>
      </c>
      <c r="GX56" s="13" t="s">
        <v>68</v>
      </c>
      <c r="GY56" s="13" t="s">
        <v>68</v>
      </c>
      <c r="GZ56" s="13" t="s">
        <v>68</v>
      </c>
      <c r="HA56" s="13" t="s">
        <v>68</v>
      </c>
      <c r="HB56" s="13" t="s">
        <v>68</v>
      </c>
      <c r="HC56" s="44" t="str">
        <f t="shared" si="92"/>
        <v>-</v>
      </c>
      <c r="HD56" s="14" t="s">
        <v>68</v>
      </c>
      <c r="HE56" s="14" t="s">
        <v>68</v>
      </c>
      <c r="HF56" s="14" t="s">
        <v>68</v>
      </c>
      <c r="HG56" s="14" t="s">
        <v>68</v>
      </c>
      <c r="HH56" s="14" t="s">
        <v>68</v>
      </c>
      <c r="HI56" s="14" t="s">
        <v>68</v>
      </c>
      <c r="HJ56" s="44" t="str">
        <f t="shared" si="86"/>
        <v>-</v>
      </c>
      <c r="HK56" s="13" t="s">
        <v>68</v>
      </c>
      <c r="HL56" s="13" t="s">
        <v>68</v>
      </c>
      <c r="HM56" s="13" t="s">
        <v>68</v>
      </c>
      <c r="HN56" s="13" t="s">
        <v>68</v>
      </c>
      <c r="HO56" s="13" t="s">
        <v>68</v>
      </c>
      <c r="HP56" s="13" t="s">
        <v>68</v>
      </c>
      <c r="HQ56" s="44" t="str">
        <f t="shared" si="87"/>
        <v>-</v>
      </c>
      <c r="HR56" s="14" t="s">
        <v>68</v>
      </c>
      <c r="HS56" s="14" t="s">
        <v>68</v>
      </c>
      <c r="HT56" s="14" t="s">
        <v>68</v>
      </c>
      <c r="HU56" s="14" t="s">
        <v>68</v>
      </c>
      <c r="HV56" s="14" t="s">
        <v>68</v>
      </c>
      <c r="HW56" s="14" t="s">
        <v>68</v>
      </c>
      <c r="HX56" s="14" t="s">
        <v>134</v>
      </c>
    </row>
    <row r="57" spans="1:232" ht="27.95" customHeight="1" x14ac:dyDescent="0.2">
      <c r="A57" s="8">
        <v>8002</v>
      </c>
      <c r="B57" s="9" t="s">
        <v>83</v>
      </c>
      <c r="C57" s="50" t="s">
        <v>1907</v>
      </c>
      <c r="D57" s="11" t="s">
        <v>96</v>
      </c>
      <c r="E57" s="11" t="s">
        <v>135</v>
      </c>
      <c r="F57" s="11">
        <v>94200</v>
      </c>
      <c r="G57" s="11" t="s">
        <v>136</v>
      </c>
      <c r="H57" s="12">
        <v>255</v>
      </c>
      <c r="I57" s="13" t="s">
        <v>69</v>
      </c>
      <c r="J57" s="13" t="s">
        <v>68</v>
      </c>
      <c r="K57" s="13" t="s">
        <v>68</v>
      </c>
      <c r="L57" s="13" t="s">
        <v>68</v>
      </c>
      <c r="M57" s="13" t="s">
        <v>69</v>
      </c>
      <c r="N57" s="13" t="s">
        <v>68</v>
      </c>
      <c r="O57" s="13" t="str">
        <f t="shared" si="67"/>
        <v>2 fois par semaine</v>
      </c>
      <c r="P57" s="14" t="s">
        <v>69</v>
      </c>
      <c r="Q57" s="14" t="s">
        <v>68</v>
      </c>
      <c r="R57" s="14" t="s">
        <v>68</v>
      </c>
      <c r="S57" s="14" t="s">
        <v>68</v>
      </c>
      <c r="T57" s="14" t="s">
        <v>69</v>
      </c>
      <c r="U57" s="14" t="s">
        <v>68</v>
      </c>
      <c r="V57" s="44" t="str">
        <f t="shared" si="68"/>
        <v>2 fois par semaine</v>
      </c>
      <c r="W57" s="13" t="s">
        <v>69</v>
      </c>
      <c r="X57" s="13" t="s">
        <v>68</v>
      </c>
      <c r="Y57" s="13" t="s">
        <v>68</v>
      </c>
      <c r="Z57" s="13" t="s">
        <v>68</v>
      </c>
      <c r="AA57" s="13" t="s">
        <v>68</v>
      </c>
      <c r="AB57" s="13" t="s">
        <v>68</v>
      </c>
      <c r="AC57" s="13" t="str">
        <f t="shared" si="69"/>
        <v>1 fois par semaine</v>
      </c>
      <c r="AD57" s="14" t="s">
        <v>69</v>
      </c>
      <c r="AE57" s="14" t="s">
        <v>68</v>
      </c>
      <c r="AF57" s="14" t="s">
        <v>68</v>
      </c>
      <c r="AG57" s="14" t="s">
        <v>68</v>
      </c>
      <c r="AH57" s="14" t="s">
        <v>68</v>
      </c>
      <c r="AI57" s="14" t="s">
        <v>68</v>
      </c>
      <c r="AJ57" s="44" t="str">
        <f t="shared" si="70"/>
        <v>1 fois par semaine</v>
      </c>
      <c r="AK57" s="13" t="s">
        <v>69</v>
      </c>
      <c r="AL57" s="13" t="s">
        <v>68</v>
      </c>
      <c r="AM57" s="13" t="s">
        <v>68</v>
      </c>
      <c r="AN57" s="13" t="s">
        <v>68</v>
      </c>
      <c r="AO57" s="13" t="s">
        <v>69</v>
      </c>
      <c r="AP57" s="13" t="s">
        <v>68</v>
      </c>
      <c r="AQ57" s="13" t="str">
        <f t="shared" si="71"/>
        <v>2 fois par semaine</v>
      </c>
      <c r="AR57" s="14" t="s">
        <v>69</v>
      </c>
      <c r="AS57" s="14" t="s">
        <v>68</v>
      </c>
      <c r="AT57" s="14" t="s">
        <v>68</v>
      </c>
      <c r="AU57" s="14" t="s">
        <v>68</v>
      </c>
      <c r="AV57" s="14" t="s">
        <v>68</v>
      </c>
      <c r="AW57" s="14" t="s">
        <v>68</v>
      </c>
      <c r="AX57" s="14" t="str">
        <f t="shared" si="72"/>
        <v>1 fois par semaine</v>
      </c>
      <c r="AY57" s="13" t="s">
        <v>69</v>
      </c>
      <c r="AZ57" s="13" t="s">
        <v>68</v>
      </c>
      <c r="BA57" s="13" t="s">
        <v>68</v>
      </c>
      <c r="BB57" s="13" t="s">
        <v>68</v>
      </c>
      <c r="BC57" s="13" t="s">
        <v>68</v>
      </c>
      <c r="BD57" s="13" t="s">
        <v>68</v>
      </c>
      <c r="BE57" s="13" t="str">
        <f t="shared" si="73"/>
        <v>1 fois par semaine</v>
      </c>
      <c r="BF57" s="14" t="s">
        <v>69</v>
      </c>
      <c r="BG57" s="14" t="s">
        <v>68</v>
      </c>
      <c r="BH57" s="14" t="s">
        <v>68</v>
      </c>
      <c r="BI57" s="14" t="s">
        <v>68</v>
      </c>
      <c r="BJ57" s="14" t="s">
        <v>68</v>
      </c>
      <c r="BK57" s="14" t="s">
        <v>68</v>
      </c>
      <c r="BL57" s="14" t="str">
        <f t="shared" si="74"/>
        <v>1 fois par semaine</v>
      </c>
      <c r="BM57" s="13" t="s">
        <v>69</v>
      </c>
      <c r="BN57" s="13" t="s">
        <v>68</v>
      </c>
      <c r="BO57" s="13" t="s">
        <v>68</v>
      </c>
      <c r="BP57" s="13" t="s">
        <v>68</v>
      </c>
      <c r="BQ57" s="13" t="s">
        <v>68</v>
      </c>
      <c r="BR57" s="13" t="s">
        <v>68</v>
      </c>
      <c r="BS57" s="13" t="str">
        <f t="shared" si="75"/>
        <v>1 fois par semaine</v>
      </c>
      <c r="BT57" s="14" t="s">
        <v>69</v>
      </c>
      <c r="BU57" s="14" t="s">
        <v>68</v>
      </c>
      <c r="BV57" s="14" t="s">
        <v>68</v>
      </c>
      <c r="BW57" s="14" t="s">
        <v>68</v>
      </c>
      <c r="BX57" s="14" t="s">
        <v>68</v>
      </c>
      <c r="BY57" s="14" t="s">
        <v>68</v>
      </c>
      <c r="BZ57" s="14" t="str">
        <f t="shared" si="76"/>
        <v>1 fois par semaine</v>
      </c>
      <c r="CA57" s="13" t="s">
        <v>68</v>
      </c>
      <c r="CB57" s="13" t="s">
        <v>69</v>
      </c>
      <c r="CC57" s="13" t="s">
        <v>68</v>
      </c>
      <c r="CD57" s="13" t="s">
        <v>68</v>
      </c>
      <c r="CE57" s="13" t="s">
        <v>68</v>
      </c>
      <c r="CF57" s="13" t="s">
        <v>68</v>
      </c>
      <c r="CG57" s="44" t="str">
        <f>IF(COUNTIF(CA57:CF57,"X")&gt;0,COUNTIF(CA57:CF57,"X")&amp;" fois par mois","-")</f>
        <v>1 fois par mois</v>
      </c>
      <c r="CH57" s="14" t="s">
        <v>69</v>
      </c>
      <c r="CI57" s="14" t="s">
        <v>68</v>
      </c>
      <c r="CJ57" s="14" t="s">
        <v>68</v>
      </c>
      <c r="CK57" s="14" t="s">
        <v>68</v>
      </c>
      <c r="CL57" s="14" t="s">
        <v>68</v>
      </c>
      <c r="CM57" s="14" t="s">
        <v>68</v>
      </c>
      <c r="CN57" s="44" t="str">
        <f t="shared" si="77"/>
        <v>1 fois par semaine</v>
      </c>
      <c r="CO57" s="13" t="s">
        <v>69</v>
      </c>
      <c r="CP57" s="13" t="s">
        <v>68</v>
      </c>
      <c r="CQ57" s="13" t="s">
        <v>68</v>
      </c>
      <c r="CR57" s="13" t="s">
        <v>68</v>
      </c>
      <c r="CS57" s="13" t="s">
        <v>68</v>
      </c>
      <c r="CT57" s="13" t="s">
        <v>68</v>
      </c>
      <c r="CU57" s="13" t="str">
        <f t="shared" si="78"/>
        <v>1 fois par semaine</v>
      </c>
      <c r="CV57" s="14" t="s">
        <v>69</v>
      </c>
      <c r="CW57" s="14" t="s">
        <v>68</v>
      </c>
      <c r="CX57" s="14" t="s">
        <v>68</v>
      </c>
      <c r="CY57" s="14" t="s">
        <v>68</v>
      </c>
      <c r="CZ57" s="14" t="s">
        <v>68</v>
      </c>
      <c r="DA57" s="14" t="s">
        <v>68</v>
      </c>
      <c r="DB57" s="14" t="str">
        <f t="shared" si="79"/>
        <v>1 fois par semaine</v>
      </c>
      <c r="DC57" s="13" t="s">
        <v>69</v>
      </c>
      <c r="DD57" s="13" t="s">
        <v>68</v>
      </c>
      <c r="DE57" s="13" t="s">
        <v>68</v>
      </c>
      <c r="DF57" s="13" t="s">
        <v>68</v>
      </c>
      <c r="DG57" s="13" t="s">
        <v>68</v>
      </c>
      <c r="DH57" s="13" t="s">
        <v>68</v>
      </c>
      <c r="DI57" s="13" t="str">
        <f t="shared" si="80"/>
        <v>1 fois par semaine</v>
      </c>
      <c r="DJ57" s="14" t="s">
        <v>69</v>
      </c>
      <c r="DK57" s="14" t="s">
        <v>68</v>
      </c>
      <c r="DL57" s="14" t="s">
        <v>68</v>
      </c>
      <c r="DM57" s="14" t="s">
        <v>68</v>
      </c>
      <c r="DN57" s="14" t="s">
        <v>69</v>
      </c>
      <c r="DO57" s="14" t="s">
        <v>68</v>
      </c>
      <c r="DP57" s="44" t="str">
        <f t="shared" si="81"/>
        <v>2 fois par semaine</v>
      </c>
      <c r="DQ57" s="13" t="s">
        <v>69</v>
      </c>
      <c r="DR57" s="13" t="s">
        <v>68</v>
      </c>
      <c r="DS57" s="13" t="s">
        <v>68</v>
      </c>
      <c r="DT57" s="13" t="s">
        <v>68</v>
      </c>
      <c r="DU57" s="13" t="s">
        <v>68</v>
      </c>
      <c r="DV57" s="13" t="s">
        <v>68</v>
      </c>
      <c r="DW57" s="13" t="str">
        <f t="shared" si="82"/>
        <v>1 fois par semaine</v>
      </c>
      <c r="DX57" s="14" t="s">
        <v>69</v>
      </c>
      <c r="DY57" s="14" t="s">
        <v>68</v>
      </c>
      <c r="DZ57" s="14" t="s">
        <v>68</v>
      </c>
      <c r="EA57" s="14" t="s">
        <v>68</v>
      </c>
      <c r="EB57" s="14" t="s">
        <v>68</v>
      </c>
      <c r="EC57" s="14" t="s">
        <v>68</v>
      </c>
      <c r="ED57" s="14" t="str">
        <f t="shared" si="83"/>
        <v>1 fois par semaine</v>
      </c>
      <c r="EE57" s="13" t="s">
        <v>69</v>
      </c>
      <c r="EF57" s="13" t="s">
        <v>68</v>
      </c>
      <c r="EG57" s="13" t="s">
        <v>68</v>
      </c>
      <c r="EH57" s="13" t="s">
        <v>68</v>
      </c>
      <c r="EI57" s="13" t="s">
        <v>69</v>
      </c>
      <c r="EJ57" s="13" t="s">
        <v>68</v>
      </c>
      <c r="EK57" s="13" t="str">
        <f t="shared" si="84"/>
        <v>2 fois par semaine</v>
      </c>
      <c r="EL57" s="14" t="s">
        <v>68</v>
      </c>
      <c r="EM57" s="14" t="s">
        <v>68</v>
      </c>
      <c r="EN57" s="14" t="s">
        <v>69</v>
      </c>
      <c r="EO57" s="14" t="s">
        <v>68</v>
      </c>
      <c r="EP57" s="14" t="s">
        <v>68</v>
      </c>
      <c r="EQ57" s="14" t="s">
        <v>68</v>
      </c>
      <c r="ER57" s="44" t="str">
        <f>IF(COUNTIF(EL57:EQ57,"X")&gt;0,COUNTIF(EL57:EQ57,"X")&amp;" fois par trimestre","-")</f>
        <v>1 fois par trimestre</v>
      </c>
      <c r="ES57" s="13" t="s">
        <v>68</v>
      </c>
      <c r="ET57" s="13" t="s">
        <v>68</v>
      </c>
      <c r="EU57" s="13" t="s">
        <v>68</v>
      </c>
      <c r="EV57" s="13" t="s">
        <v>69</v>
      </c>
      <c r="EW57" s="13" t="s">
        <v>68</v>
      </c>
      <c r="EX57" s="13" t="s">
        <v>68</v>
      </c>
      <c r="EY57" s="44" t="str">
        <f t="shared" ref="EY57" si="97">IF(COUNTIF(ES57:EX57,"X")&gt;0,COUNTIF(ES57:EX57,"X")&amp;" fois par mois","-")</f>
        <v>1 fois par mois</v>
      </c>
      <c r="EZ57" s="14" t="s">
        <v>69</v>
      </c>
      <c r="FA57" s="14" t="s">
        <v>69</v>
      </c>
      <c r="FB57" s="14" t="s">
        <v>69</v>
      </c>
      <c r="FC57" s="14" t="s">
        <v>69</v>
      </c>
      <c r="FD57" s="14" t="s">
        <v>69</v>
      </c>
      <c r="FE57" s="14" t="s">
        <v>68</v>
      </c>
      <c r="FF57" s="44" t="str">
        <f t="shared" si="54"/>
        <v>5 fois par semaine</v>
      </c>
      <c r="FG57" s="13" t="s">
        <v>68</v>
      </c>
      <c r="FH57" s="13" t="s">
        <v>68</v>
      </c>
      <c r="FI57" s="13" t="s">
        <v>68</v>
      </c>
      <c r="FJ57" s="13" t="s">
        <v>68</v>
      </c>
      <c r="FK57" s="13" t="s">
        <v>68</v>
      </c>
      <c r="FL57" s="13" t="s">
        <v>68</v>
      </c>
      <c r="FM57" s="13" t="str">
        <f>IF(COUNTIF(FG57:FL57,"X")&gt;0,COUNTIF(FG57:FL57,"X")&amp;" fois par mois","-")</f>
        <v>-</v>
      </c>
      <c r="FN57" s="14" t="s">
        <v>69</v>
      </c>
      <c r="FO57" s="14" t="s">
        <v>68</v>
      </c>
      <c r="FP57" s="14" t="s">
        <v>69</v>
      </c>
      <c r="FQ57" s="14" t="s">
        <v>68</v>
      </c>
      <c r="FR57" s="14" t="s">
        <v>69</v>
      </c>
      <c r="FS57" s="14" t="s">
        <v>68</v>
      </c>
      <c r="FT57" s="44" t="str">
        <f t="shared" si="93"/>
        <v>3 fois par semaine</v>
      </c>
      <c r="FU57" s="13" t="s">
        <v>68</v>
      </c>
      <c r="FV57" s="13" t="s">
        <v>68</v>
      </c>
      <c r="FW57" s="13" t="s">
        <v>68</v>
      </c>
      <c r="FX57" s="13" t="s">
        <v>68</v>
      </c>
      <c r="FY57" s="13" t="s">
        <v>69</v>
      </c>
      <c r="FZ57" s="13" t="s">
        <v>68</v>
      </c>
      <c r="GA57" s="44" t="str">
        <f>IF(COUNTIF(FU57:FZ57,"X")&gt;0,COUNTIF(FU57:FZ57,"X")&amp;" fois par mois","-")</f>
        <v>1 fois par mois</v>
      </c>
      <c r="GB57" s="14" t="s">
        <v>69</v>
      </c>
      <c r="GC57" s="14" t="s">
        <v>68</v>
      </c>
      <c r="GD57" s="14" t="s">
        <v>68</v>
      </c>
      <c r="GE57" s="14" t="s">
        <v>68</v>
      </c>
      <c r="GF57" s="14" t="s">
        <v>68</v>
      </c>
      <c r="GG57" s="14" t="s">
        <v>68</v>
      </c>
      <c r="GH57" s="14" t="str">
        <f t="shared" si="91"/>
        <v>1 fois par semaine</v>
      </c>
      <c r="GI57" s="13" t="s">
        <v>68</v>
      </c>
      <c r="GJ57" s="13" t="s">
        <v>68</v>
      </c>
      <c r="GK57" s="13" t="s">
        <v>68</v>
      </c>
      <c r="GL57" s="13" t="s">
        <v>68</v>
      </c>
      <c r="GM57" s="13" t="s">
        <v>68</v>
      </c>
      <c r="GN57" s="13" t="s">
        <v>68</v>
      </c>
      <c r="GO57" s="13" t="str">
        <f t="shared" si="94"/>
        <v>-</v>
      </c>
      <c r="GP57" s="14" t="s">
        <v>68</v>
      </c>
      <c r="GQ57" s="14" t="s">
        <v>68</v>
      </c>
      <c r="GR57" s="14" t="s">
        <v>68</v>
      </c>
      <c r="GS57" s="14" t="s">
        <v>68</v>
      </c>
      <c r="GT57" s="14" t="s">
        <v>68</v>
      </c>
      <c r="GU57" s="14" t="s">
        <v>68</v>
      </c>
      <c r="GV57" s="14" t="str">
        <f t="shared" si="85"/>
        <v>-</v>
      </c>
      <c r="GW57" s="13" t="s">
        <v>68</v>
      </c>
      <c r="GX57" s="13" t="s">
        <v>68</v>
      </c>
      <c r="GY57" s="13" t="s">
        <v>68</v>
      </c>
      <c r="GZ57" s="13" t="s">
        <v>68</v>
      </c>
      <c r="HA57" s="13" t="s">
        <v>68</v>
      </c>
      <c r="HB57" s="13" t="s">
        <v>68</v>
      </c>
      <c r="HC57" s="44" t="str">
        <f t="shared" si="92"/>
        <v>-</v>
      </c>
      <c r="HD57" s="14" t="s">
        <v>68</v>
      </c>
      <c r="HE57" s="14" t="s">
        <v>68</v>
      </c>
      <c r="HF57" s="14" t="s">
        <v>68</v>
      </c>
      <c r="HG57" s="14" t="s">
        <v>68</v>
      </c>
      <c r="HH57" s="14" t="s">
        <v>68</v>
      </c>
      <c r="HI57" s="14" t="s">
        <v>68</v>
      </c>
      <c r="HJ57" s="44" t="str">
        <f t="shared" si="86"/>
        <v>-</v>
      </c>
      <c r="HK57" s="13" t="s">
        <v>69</v>
      </c>
      <c r="HL57" s="13" t="s">
        <v>68</v>
      </c>
      <c r="HM57" s="13" t="s">
        <v>68</v>
      </c>
      <c r="HN57" s="13" t="s">
        <v>69</v>
      </c>
      <c r="HO57" s="13" t="s">
        <v>68</v>
      </c>
      <c r="HP57" s="13" t="s">
        <v>68</v>
      </c>
      <c r="HQ57" s="44" t="str">
        <f t="shared" si="87"/>
        <v>2 fois par semaine</v>
      </c>
      <c r="HR57" s="14" t="s">
        <v>68</v>
      </c>
      <c r="HS57" s="14" t="s">
        <v>68</v>
      </c>
      <c r="HT57" s="14" t="s">
        <v>68</v>
      </c>
      <c r="HU57" s="14" t="s">
        <v>68</v>
      </c>
      <c r="HV57" s="14" t="s">
        <v>68</v>
      </c>
      <c r="HW57" s="14" t="s">
        <v>68</v>
      </c>
      <c r="HX57" s="14" t="s">
        <v>134</v>
      </c>
    </row>
    <row r="58" spans="1:232" ht="27.95" customHeight="1" x14ac:dyDescent="0.2">
      <c r="A58" s="16">
        <v>8005</v>
      </c>
      <c r="B58" s="9" t="s">
        <v>79</v>
      </c>
      <c r="C58" s="51" t="s">
        <v>1908</v>
      </c>
      <c r="D58" s="11" t="s">
        <v>96</v>
      </c>
      <c r="E58" s="11" t="s">
        <v>138</v>
      </c>
      <c r="F58" s="11">
        <v>75019</v>
      </c>
      <c r="G58" s="11" t="s">
        <v>29</v>
      </c>
      <c r="H58" s="12">
        <v>200</v>
      </c>
      <c r="I58" s="13" t="s">
        <v>68</v>
      </c>
      <c r="J58" s="13" t="s">
        <v>68</v>
      </c>
      <c r="K58" s="13" t="s">
        <v>68</v>
      </c>
      <c r="L58" s="13" t="s">
        <v>68</v>
      </c>
      <c r="M58" s="13" t="s">
        <v>68</v>
      </c>
      <c r="N58" s="13" t="s">
        <v>68</v>
      </c>
      <c r="O58" s="13" t="str">
        <f t="shared" si="67"/>
        <v>-</v>
      </c>
      <c r="P58" s="14" t="s">
        <v>68</v>
      </c>
      <c r="Q58" s="14" t="s">
        <v>68</v>
      </c>
      <c r="R58" s="14" t="s">
        <v>68</v>
      </c>
      <c r="S58" s="14" t="s">
        <v>68</v>
      </c>
      <c r="T58" s="14" t="s">
        <v>68</v>
      </c>
      <c r="U58" s="14" t="s">
        <v>68</v>
      </c>
      <c r="V58" s="44" t="str">
        <f t="shared" si="68"/>
        <v>-</v>
      </c>
      <c r="W58" s="13" t="s">
        <v>68</v>
      </c>
      <c r="X58" s="13" t="s">
        <v>68</v>
      </c>
      <c r="Y58" s="13" t="s">
        <v>68</v>
      </c>
      <c r="Z58" s="13" t="s">
        <v>68</v>
      </c>
      <c r="AA58" s="13" t="s">
        <v>68</v>
      </c>
      <c r="AB58" s="13" t="s">
        <v>68</v>
      </c>
      <c r="AC58" s="13" t="str">
        <f t="shared" si="69"/>
        <v>-</v>
      </c>
      <c r="AD58" s="14" t="s">
        <v>68</v>
      </c>
      <c r="AE58" s="14" t="s">
        <v>68</v>
      </c>
      <c r="AF58" s="14" t="s">
        <v>68</v>
      </c>
      <c r="AG58" s="14" t="s">
        <v>68</v>
      </c>
      <c r="AH58" s="14" t="s">
        <v>68</v>
      </c>
      <c r="AI58" s="14" t="s">
        <v>68</v>
      </c>
      <c r="AJ58" s="44" t="str">
        <f t="shared" si="70"/>
        <v>-</v>
      </c>
      <c r="AK58" s="13" t="s">
        <v>68</v>
      </c>
      <c r="AL58" s="13" t="s">
        <v>68</v>
      </c>
      <c r="AM58" s="13" t="s">
        <v>68</v>
      </c>
      <c r="AN58" s="13" t="s">
        <v>68</v>
      </c>
      <c r="AO58" s="13" t="s">
        <v>68</v>
      </c>
      <c r="AP58" s="13" t="s">
        <v>68</v>
      </c>
      <c r="AQ58" s="13" t="str">
        <f t="shared" si="71"/>
        <v>-</v>
      </c>
      <c r="AR58" s="14" t="s">
        <v>68</v>
      </c>
      <c r="AS58" s="14" t="s">
        <v>68</v>
      </c>
      <c r="AT58" s="14" t="s">
        <v>68</v>
      </c>
      <c r="AU58" s="14" t="s">
        <v>68</v>
      </c>
      <c r="AV58" s="14" t="s">
        <v>68</v>
      </c>
      <c r="AW58" s="14" t="s">
        <v>68</v>
      </c>
      <c r="AX58" s="14" t="str">
        <f t="shared" si="72"/>
        <v>-</v>
      </c>
      <c r="AY58" s="13" t="s">
        <v>68</v>
      </c>
      <c r="AZ58" s="13" t="s">
        <v>68</v>
      </c>
      <c r="BA58" s="13" t="s">
        <v>68</v>
      </c>
      <c r="BB58" s="13" t="s">
        <v>68</v>
      </c>
      <c r="BC58" s="13" t="s">
        <v>68</v>
      </c>
      <c r="BD58" s="13" t="s">
        <v>68</v>
      </c>
      <c r="BE58" s="13" t="str">
        <f t="shared" si="73"/>
        <v>-</v>
      </c>
      <c r="BF58" s="14" t="s">
        <v>68</v>
      </c>
      <c r="BG58" s="14" t="s">
        <v>68</v>
      </c>
      <c r="BH58" s="14" t="s">
        <v>68</v>
      </c>
      <c r="BI58" s="14" t="s">
        <v>68</v>
      </c>
      <c r="BJ58" s="14" t="s">
        <v>68</v>
      </c>
      <c r="BK58" s="14" t="s">
        <v>68</v>
      </c>
      <c r="BL58" s="14" t="str">
        <f t="shared" si="74"/>
        <v>-</v>
      </c>
      <c r="BM58" s="13" t="s">
        <v>68</v>
      </c>
      <c r="BN58" s="13" t="s">
        <v>68</v>
      </c>
      <c r="BO58" s="13" t="s">
        <v>68</v>
      </c>
      <c r="BP58" s="13" t="s">
        <v>68</v>
      </c>
      <c r="BQ58" s="13" t="s">
        <v>68</v>
      </c>
      <c r="BR58" s="13" t="s">
        <v>68</v>
      </c>
      <c r="BS58" s="13" t="str">
        <f t="shared" si="75"/>
        <v>-</v>
      </c>
      <c r="BT58" s="14" t="s">
        <v>68</v>
      </c>
      <c r="BU58" s="14" t="s">
        <v>68</v>
      </c>
      <c r="BV58" s="14" t="s">
        <v>68</v>
      </c>
      <c r="BW58" s="14" t="s">
        <v>68</v>
      </c>
      <c r="BX58" s="14" t="s">
        <v>68</v>
      </c>
      <c r="BY58" s="14" t="s">
        <v>68</v>
      </c>
      <c r="BZ58" s="14" t="str">
        <f t="shared" si="76"/>
        <v>-</v>
      </c>
      <c r="CA58" s="13" t="s">
        <v>68</v>
      </c>
      <c r="CB58" s="13" t="s">
        <v>68</v>
      </c>
      <c r="CC58" s="13" t="s">
        <v>68</v>
      </c>
      <c r="CD58" s="13" t="s">
        <v>68</v>
      </c>
      <c r="CE58" s="13" t="s">
        <v>68</v>
      </c>
      <c r="CF58" s="13" t="s">
        <v>68</v>
      </c>
      <c r="CG58" s="44" t="str">
        <f>IF(COUNTIF(CA58:CF58,"X")&gt;0,COUNTIF(CA58:CF58,"X")&amp;" fois par semaine","-")</f>
        <v>-</v>
      </c>
      <c r="CH58" s="14" t="s">
        <v>68</v>
      </c>
      <c r="CI58" s="14" t="s">
        <v>68</v>
      </c>
      <c r="CJ58" s="14" t="s">
        <v>68</v>
      </c>
      <c r="CK58" s="14" t="s">
        <v>68</v>
      </c>
      <c r="CL58" s="14" t="s">
        <v>68</v>
      </c>
      <c r="CM58" s="14" t="s">
        <v>68</v>
      </c>
      <c r="CN58" s="44" t="str">
        <f t="shared" si="77"/>
        <v>-</v>
      </c>
      <c r="CO58" s="13" t="s">
        <v>68</v>
      </c>
      <c r="CP58" s="13" t="s">
        <v>68</v>
      </c>
      <c r="CQ58" s="13" t="s">
        <v>68</v>
      </c>
      <c r="CR58" s="13" t="s">
        <v>68</v>
      </c>
      <c r="CS58" s="13" t="s">
        <v>68</v>
      </c>
      <c r="CT58" s="13" t="s">
        <v>68</v>
      </c>
      <c r="CU58" s="13" t="str">
        <f t="shared" si="78"/>
        <v>-</v>
      </c>
      <c r="CV58" s="14" t="s">
        <v>68</v>
      </c>
      <c r="CW58" s="14" t="s">
        <v>68</v>
      </c>
      <c r="CX58" s="14" t="s">
        <v>68</v>
      </c>
      <c r="CY58" s="14" t="s">
        <v>68</v>
      </c>
      <c r="CZ58" s="14" t="s">
        <v>68</v>
      </c>
      <c r="DA58" s="14" t="s">
        <v>68</v>
      </c>
      <c r="DB58" s="14" t="str">
        <f t="shared" si="79"/>
        <v>-</v>
      </c>
      <c r="DC58" s="13" t="s">
        <v>68</v>
      </c>
      <c r="DD58" s="13" t="s">
        <v>68</v>
      </c>
      <c r="DE58" s="13" t="s">
        <v>68</v>
      </c>
      <c r="DF58" s="13" t="s">
        <v>68</v>
      </c>
      <c r="DG58" s="13" t="s">
        <v>68</v>
      </c>
      <c r="DH58" s="13" t="s">
        <v>68</v>
      </c>
      <c r="DI58" s="13" t="str">
        <f t="shared" si="80"/>
        <v>-</v>
      </c>
      <c r="DJ58" s="14" t="s">
        <v>68</v>
      </c>
      <c r="DK58" s="14" t="s">
        <v>68</v>
      </c>
      <c r="DL58" s="14" t="s">
        <v>68</v>
      </c>
      <c r="DM58" s="14" t="s">
        <v>68</v>
      </c>
      <c r="DN58" s="14" t="s">
        <v>68</v>
      </c>
      <c r="DO58" s="14" t="s">
        <v>68</v>
      </c>
      <c r="DP58" s="44" t="str">
        <f t="shared" si="81"/>
        <v>-</v>
      </c>
      <c r="DQ58" s="13" t="s">
        <v>68</v>
      </c>
      <c r="DR58" s="13" t="s">
        <v>68</v>
      </c>
      <c r="DS58" s="13" t="s">
        <v>68</v>
      </c>
      <c r="DT58" s="13" t="s">
        <v>68</v>
      </c>
      <c r="DU58" s="13" t="s">
        <v>68</v>
      </c>
      <c r="DV58" s="13" t="s">
        <v>68</v>
      </c>
      <c r="DW58" s="13" t="str">
        <f t="shared" si="82"/>
        <v>-</v>
      </c>
      <c r="DX58" s="14" t="s">
        <v>68</v>
      </c>
      <c r="DY58" s="14" t="s">
        <v>68</v>
      </c>
      <c r="DZ58" s="14" t="s">
        <v>68</v>
      </c>
      <c r="EA58" s="14" t="s">
        <v>68</v>
      </c>
      <c r="EB58" s="14" t="s">
        <v>68</v>
      </c>
      <c r="EC58" s="14" t="s">
        <v>68</v>
      </c>
      <c r="ED58" s="14" t="str">
        <f t="shared" si="83"/>
        <v>-</v>
      </c>
      <c r="EE58" s="13" t="s">
        <v>68</v>
      </c>
      <c r="EF58" s="13" t="s">
        <v>68</v>
      </c>
      <c r="EG58" s="13" t="s">
        <v>68</v>
      </c>
      <c r="EH58" s="13" t="s">
        <v>68</v>
      </c>
      <c r="EI58" s="13" t="s">
        <v>68</v>
      </c>
      <c r="EJ58" s="13" t="s">
        <v>68</v>
      </c>
      <c r="EK58" s="13" t="str">
        <f t="shared" si="84"/>
        <v>-</v>
      </c>
      <c r="EL58" s="14" t="s">
        <v>68</v>
      </c>
      <c r="EM58" s="14" t="s">
        <v>68</v>
      </c>
      <c r="EN58" s="14" t="s">
        <v>68</v>
      </c>
      <c r="EO58" s="14" t="s">
        <v>68</v>
      </c>
      <c r="EP58" s="14" t="s">
        <v>68</v>
      </c>
      <c r="EQ58" s="14" t="s">
        <v>68</v>
      </c>
      <c r="ER58" s="44" t="str">
        <f>IF(COUNTIF(EL58:EQ58,"X")&gt;0,COUNTIF(EL58:EQ58,"X")&amp;" fois par semaine","-")</f>
        <v>-</v>
      </c>
      <c r="ES58" s="13" t="s">
        <v>68</v>
      </c>
      <c r="ET58" s="13" t="s">
        <v>68</v>
      </c>
      <c r="EU58" s="13" t="s">
        <v>68</v>
      </c>
      <c r="EV58" s="13" t="s">
        <v>68</v>
      </c>
      <c r="EW58" s="13" t="s">
        <v>68</v>
      </c>
      <c r="EX58" s="13" t="s">
        <v>68</v>
      </c>
      <c r="EY58" s="44" t="str">
        <f>IF(COUNTIF(ES58:EX58,"X")&gt;0,COUNTIF(ES58:EX58,"X")&amp;" fois par semaine","-")</f>
        <v>-</v>
      </c>
      <c r="EZ58" s="14" t="s">
        <v>68</v>
      </c>
      <c r="FA58" s="14" t="s">
        <v>68</v>
      </c>
      <c r="FB58" s="14" t="s">
        <v>68</v>
      </c>
      <c r="FC58" s="14" t="s">
        <v>68</v>
      </c>
      <c r="FD58" s="14" t="s">
        <v>68</v>
      </c>
      <c r="FE58" s="14" t="s">
        <v>68</v>
      </c>
      <c r="FF58" s="44" t="str">
        <f t="shared" si="54"/>
        <v>-</v>
      </c>
      <c r="FG58" s="13" t="s">
        <v>68</v>
      </c>
      <c r="FH58" s="13" t="s">
        <v>68</v>
      </c>
      <c r="FI58" s="13" t="s">
        <v>68</v>
      </c>
      <c r="FJ58" s="13" t="s">
        <v>68</v>
      </c>
      <c r="FK58" s="13" t="s">
        <v>68</v>
      </c>
      <c r="FL58" s="13" t="s">
        <v>68</v>
      </c>
      <c r="FM58" s="13" t="str">
        <f>IF(COUNTIF(FG58:FL58,"X")&gt;0,COUNTIF(FG58:FL58,"X")&amp;" fois par semaine","-")</f>
        <v>-</v>
      </c>
      <c r="FN58" s="14" t="s">
        <v>69</v>
      </c>
      <c r="FO58" s="14" t="s">
        <v>69</v>
      </c>
      <c r="FP58" s="14" t="s">
        <v>69</v>
      </c>
      <c r="FQ58" s="14" t="s">
        <v>69</v>
      </c>
      <c r="FR58" s="14" t="s">
        <v>69</v>
      </c>
      <c r="FS58" s="14" t="s">
        <v>69</v>
      </c>
      <c r="FT58" s="44" t="str">
        <f t="shared" si="93"/>
        <v>6 fois par semaine</v>
      </c>
      <c r="FU58" s="13" t="s">
        <v>69</v>
      </c>
      <c r="FV58" s="13" t="s">
        <v>68</v>
      </c>
      <c r="FW58" s="13" t="s">
        <v>68</v>
      </c>
      <c r="FX58" s="13" t="s">
        <v>68</v>
      </c>
      <c r="FY58" s="13" t="s">
        <v>68</v>
      </c>
      <c r="FZ58" s="13" t="s">
        <v>68</v>
      </c>
      <c r="GA58" s="44" t="str">
        <f t="shared" ref="GA58:GA59" si="98">IF(COUNTIF(FU58:FZ58,"X")&gt;0,COUNTIF(FU58:FZ58,"X")&amp;" fois par semaine","-")</f>
        <v>1 fois par semaine</v>
      </c>
      <c r="GB58" s="14" t="s">
        <v>69</v>
      </c>
      <c r="GC58" s="14" t="s">
        <v>68</v>
      </c>
      <c r="GD58" s="14" t="s">
        <v>68</v>
      </c>
      <c r="GE58" s="14" t="s">
        <v>68</v>
      </c>
      <c r="GF58" s="14" t="s">
        <v>68</v>
      </c>
      <c r="GG58" s="14" t="s">
        <v>68</v>
      </c>
      <c r="GH58" s="14" t="str">
        <f t="shared" si="91"/>
        <v>1 fois par semaine</v>
      </c>
      <c r="GI58" s="13" t="s">
        <v>68</v>
      </c>
      <c r="GJ58" s="13" t="s">
        <v>68</v>
      </c>
      <c r="GK58" s="13" t="s">
        <v>68</v>
      </c>
      <c r="GL58" s="13" t="s">
        <v>68</v>
      </c>
      <c r="GM58" s="13" t="s">
        <v>68</v>
      </c>
      <c r="GN58" s="13" t="s">
        <v>68</v>
      </c>
      <c r="GO58" s="13" t="str">
        <f t="shared" si="94"/>
        <v>-</v>
      </c>
      <c r="GP58" s="14" t="s">
        <v>68</v>
      </c>
      <c r="GQ58" s="14" t="s">
        <v>68</v>
      </c>
      <c r="GR58" s="14" t="s">
        <v>68</v>
      </c>
      <c r="GS58" s="14" t="s">
        <v>68</v>
      </c>
      <c r="GT58" s="14" t="s">
        <v>68</v>
      </c>
      <c r="GU58" s="14" t="s">
        <v>68</v>
      </c>
      <c r="GV58" s="14" t="str">
        <f t="shared" ref="GV58:GV86" si="99">IF(COUNTIF(GP58:GU58,"X")&gt;0,COUNTIF(GP58:GU58,"X")&amp;" fois par semaine","-")</f>
        <v>-</v>
      </c>
      <c r="GW58" s="13" t="s">
        <v>68</v>
      </c>
      <c r="GX58" s="13" t="s">
        <v>68</v>
      </c>
      <c r="GY58" s="13" t="s">
        <v>68</v>
      </c>
      <c r="GZ58" s="13" t="s">
        <v>68</v>
      </c>
      <c r="HA58" s="13" t="s">
        <v>69</v>
      </c>
      <c r="HB58" s="13" t="s">
        <v>68</v>
      </c>
      <c r="HC58" s="44" t="str">
        <f>IF(COUNTIF(GW58:HB58,"X")&gt;0,COUNTIF(GW58:HB58,"X")&amp;" fois par mois","-")</f>
        <v>1 fois par mois</v>
      </c>
      <c r="HD58" s="14" t="s">
        <v>68</v>
      </c>
      <c r="HE58" s="14" t="s">
        <v>68</v>
      </c>
      <c r="HF58" s="14" t="s">
        <v>68</v>
      </c>
      <c r="HG58" s="14" t="s">
        <v>68</v>
      </c>
      <c r="HH58" s="14" t="s">
        <v>69</v>
      </c>
      <c r="HI58" s="14" t="s">
        <v>68</v>
      </c>
      <c r="HJ58" s="44" t="str">
        <f t="shared" si="86"/>
        <v>1 fois par semestre</v>
      </c>
      <c r="HK58" s="13" t="s">
        <v>68</v>
      </c>
      <c r="HL58" s="13" t="s">
        <v>68</v>
      </c>
      <c r="HM58" s="13" t="s">
        <v>68</v>
      </c>
      <c r="HN58" s="13" t="s">
        <v>68</v>
      </c>
      <c r="HO58" s="13" t="s">
        <v>68</v>
      </c>
      <c r="HP58" s="13" t="s">
        <v>68</v>
      </c>
      <c r="HQ58" s="44" t="str">
        <f t="shared" si="87"/>
        <v>-</v>
      </c>
      <c r="HR58" s="14" t="s">
        <v>68</v>
      </c>
      <c r="HS58" s="14" t="s">
        <v>68</v>
      </c>
      <c r="HT58" s="14" t="s">
        <v>68</v>
      </c>
      <c r="HU58" s="14" t="s">
        <v>68</v>
      </c>
      <c r="HV58" s="14" t="s">
        <v>68</v>
      </c>
      <c r="HW58" s="14" t="s">
        <v>68</v>
      </c>
      <c r="HX58" s="14" t="str">
        <f>IF(COUNTIF(HR58:HW58,"X")&gt;0,COUNTIF(HR58:HW58,"X")&amp;" fois par semaine","-")</f>
        <v>-</v>
      </c>
    </row>
    <row r="59" spans="1:232" ht="27.95" customHeight="1" x14ac:dyDescent="0.2">
      <c r="A59" s="8">
        <v>8006</v>
      </c>
      <c r="B59" s="9" t="s">
        <v>66</v>
      </c>
      <c r="C59" s="50" t="s">
        <v>1906</v>
      </c>
      <c r="D59" s="11" t="s">
        <v>96</v>
      </c>
      <c r="E59" s="11" t="s">
        <v>139</v>
      </c>
      <c r="F59" s="11">
        <v>75020</v>
      </c>
      <c r="G59" s="11" t="s">
        <v>29</v>
      </c>
      <c r="H59" s="12">
        <v>263</v>
      </c>
      <c r="I59" s="13" t="s">
        <v>69</v>
      </c>
      <c r="J59" s="13" t="s">
        <v>69</v>
      </c>
      <c r="K59" s="13" t="s">
        <v>69</v>
      </c>
      <c r="L59" s="13" t="s">
        <v>69</v>
      </c>
      <c r="M59" s="13" t="s">
        <v>69</v>
      </c>
      <c r="N59" s="13" t="s">
        <v>68</v>
      </c>
      <c r="O59" s="13" t="str">
        <f t="shared" si="67"/>
        <v>5 fois par semaine</v>
      </c>
      <c r="P59" s="14" t="s">
        <v>69</v>
      </c>
      <c r="Q59" s="14" t="s">
        <v>69</v>
      </c>
      <c r="R59" s="14" t="s">
        <v>69</v>
      </c>
      <c r="S59" s="14" t="s">
        <v>69</v>
      </c>
      <c r="T59" s="14" t="s">
        <v>69</v>
      </c>
      <c r="U59" s="14" t="s">
        <v>68</v>
      </c>
      <c r="V59" s="44" t="str">
        <f t="shared" si="68"/>
        <v>5 fois par semaine</v>
      </c>
      <c r="W59" s="13" t="s">
        <v>69</v>
      </c>
      <c r="X59" s="13" t="s">
        <v>69</v>
      </c>
      <c r="Y59" s="13" t="s">
        <v>69</v>
      </c>
      <c r="Z59" s="13" t="s">
        <v>69</v>
      </c>
      <c r="AA59" s="13" t="s">
        <v>69</v>
      </c>
      <c r="AB59" s="13" t="s">
        <v>68</v>
      </c>
      <c r="AC59" s="13" t="str">
        <f t="shared" si="69"/>
        <v>5 fois par semaine</v>
      </c>
      <c r="AD59" s="14" t="s">
        <v>69</v>
      </c>
      <c r="AE59" s="14" t="s">
        <v>69</v>
      </c>
      <c r="AF59" s="14" t="s">
        <v>69</v>
      </c>
      <c r="AG59" s="14" t="s">
        <v>69</v>
      </c>
      <c r="AH59" s="14" t="s">
        <v>69</v>
      </c>
      <c r="AI59" s="14" t="s">
        <v>68</v>
      </c>
      <c r="AJ59" s="44" t="str">
        <f t="shared" si="70"/>
        <v>5 fois par semaine</v>
      </c>
      <c r="AK59" s="13" t="s">
        <v>69</v>
      </c>
      <c r="AL59" s="13" t="s">
        <v>69</v>
      </c>
      <c r="AM59" s="13" t="s">
        <v>69</v>
      </c>
      <c r="AN59" s="13" t="s">
        <v>69</v>
      </c>
      <c r="AO59" s="13" t="s">
        <v>69</v>
      </c>
      <c r="AP59" s="13" t="s">
        <v>68</v>
      </c>
      <c r="AQ59" s="13" t="str">
        <f t="shared" si="71"/>
        <v>5 fois par semaine</v>
      </c>
      <c r="AR59" s="14" t="s">
        <v>69</v>
      </c>
      <c r="AS59" s="14" t="s">
        <v>69</v>
      </c>
      <c r="AT59" s="14" t="s">
        <v>69</v>
      </c>
      <c r="AU59" s="14" t="s">
        <v>69</v>
      </c>
      <c r="AV59" s="14" t="s">
        <v>69</v>
      </c>
      <c r="AW59" s="14" t="s">
        <v>68</v>
      </c>
      <c r="AX59" s="14" t="str">
        <f t="shared" si="72"/>
        <v>5 fois par semaine</v>
      </c>
      <c r="AY59" s="13" t="s">
        <v>69</v>
      </c>
      <c r="AZ59" s="13" t="s">
        <v>69</v>
      </c>
      <c r="BA59" s="13" t="s">
        <v>69</v>
      </c>
      <c r="BB59" s="13" t="s">
        <v>69</v>
      </c>
      <c r="BC59" s="13" t="s">
        <v>69</v>
      </c>
      <c r="BD59" s="13" t="s">
        <v>68</v>
      </c>
      <c r="BE59" s="13" t="str">
        <f t="shared" si="73"/>
        <v>5 fois par semaine</v>
      </c>
      <c r="BF59" s="14" t="s">
        <v>69</v>
      </c>
      <c r="BG59" s="14" t="s">
        <v>69</v>
      </c>
      <c r="BH59" s="14" t="s">
        <v>69</v>
      </c>
      <c r="BI59" s="14" t="s">
        <v>69</v>
      </c>
      <c r="BJ59" s="14" t="s">
        <v>69</v>
      </c>
      <c r="BK59" s="14" t="s">
        <v>68</v>
      </c>
      <c r="BL59" s="14" t="str">
        <f t="shared" si="74"/>
        <v>5 fois par semaine</v>
      </c>
      <c r="BM59" s="13" t="s">
        <v>69</v>
      </c>
      <c r="BN59" s="13" t="s">
        <v>69</v>
      </c>
      <c r="BO59" s="13" t="s">
        <v>69</v>
      </c>
      <c r="BP59" s="13" t="s">
        <v>69</v>
      </c>
      <c r="BQ59" s="13" t="s">
        <v>69</v>
      </c>
      <c r="BR59" s="13" t="s">
        <v>68</v>
      </c>
      <c r="BS59" s="13" t="str">
        <f t="shared" si="75"/>
        <v>5 fois par semaine</v>
      </c>
      <c r="BT59" s="14" t="s">
        <v>69</v>
      </c>
      <c r="BU59" s="14" t="s">
        <v>69</v>
      </c>
      <c r="BV59" s="14" t="s">
        <v>69</v>
      </c>
      <c r="BW59" s="14" t="s">
        <v>69</v>
      </c>
      <c r="BX59" s="14" t="s">
        <v>69</v>
      </c>
      <c r="BY59" s="14" t="s">
        <v>68</v>
      </c>
      <c r="BZ59" s="14" t="str">
        <f t="shared" si="76"/>
        <v>5 fois par semaine</v>
      </c>
      <c r="CA59" s="13" t="s">
        <v>69</v>
      </c>
      <c r="CB59" s="13" t="s">
        <v>68</v>
      </c>
      <c r="CC59" s="13" t="s">
        <v>68</v>
      </c>
      <c r="CD59" s="13" t="s">
        <v>68</v>
      </c>
      <c r="CE59" s="13" t="s">
        <v>68</v>
      </c>
      <c r="CF59" s="13" t="s">
        <v>68</v>
      </c>
      <c r="CG59" s="44" t="str">
        <f t="shared" ref="CG59:CG74" si="100">IF(COUNTIF(CA59:CF59,"X")&gt;0,COUNTIF(CA59:CF59,"X")&amp;" fois par mois","-")</f>
        <v>1 fois par mois</v>
      </c>
      <c r="CH59" s="14" t="s">
        <v>68</v>
      </c>
      <c r="CI59" s="14" t="s">
        <v>68</v>
      </c>
      <c r="CJ59" s="14" t="s">
        <v>68</v>
      </c>
      <c r="CK59" s="14" t="s">
        <v>68</v>
      </c>
      <c r="CL59" s="14" t="s">
        <v>68</v>
      </c>
      <c r="CM59" s="14" t="s">
        <v>68</v>
      </c>
      <c r="CN59" s="44" t="str">
        <f t="shared" si="77"/>
        <v>-</v>
      </c>
      <c r="CO59" s="13" t="s">
        <v>68</v>
      </c>
      <c r="CP59" s="13" t="s">
        <v>68</v>
      </c>
      <c r="CQ59" s="13" t="s">
        <v>68</v>
      </c>
      <c r="CR59" s="13" t="s">
        <v>68</v>
      </c>
      <c r="CS59" s="13" t="s">
        <v>68</v>
      </c>
      <c r="CT59" s="13" t="s">
        <v>68</v>
      </c>
      <c r="CU59" s="13" t="str">
        <f t="shared" si="78"/>
        <v>-</v>
      </c>
      <c r="CV59" s="14" t="s">
        <v>68</v>
      </c>
      <c r="CW59" s="14" t="s">
        <v>68</v>
      </c>
      <c r="CX59" s="14" t="s">
        <v>68</v>
      </c>
      <c r="CY59" s="14" t="s">
        <v>68</v>
      </c>
      <c r="CZ59" s="14" t="s">
        <v>68</v>
      </c>
      <c r="DA59" s="14" t="s">
        <v>68</v>
      </c>
      <c r="DB59" s="14" t="str">
        <f t="shared" si="79"/>
        <v>-</v>
      </c>
      <c r="DC59" s="13" t="s">
        <v>68</v>
      </c>
      <c r="DD59" s="13" t="s">
        <v>68</v>
      </c>
      <c r="DE59" s="13" t="s">
        <v>68</v>
      </c>
      <c r="DF59" s="13" t="s">
        <v>68</v>
      </c>
      <c r="DG59" s="13" t="s">
        <v>68</v>
      </c>
      <c r="DH59" s="13" t="s">
        <v>68</v>
      </c>
      <c r="DI59" s="13" t="str">
        <f t="shared" si="80"/>
        <v>-</v>
      </c>
      <c r="DJ59" s="14" t="s">
        <v>69</v>
      </c>
      <c r="DK59" s="14" t="s">
        <v>69</v>
      </c>
      <c r="DL59" s="14" t="s">
        <v>69</v>
      </c>
      <c r="DM59" s="14" t="s">
        <v>69</v>
      </c>
      <c r="DN59" s="14" t="s">
        <v>69</v>
      </c>
      <c r="DO59" s="14" t="s">
        <v>68</v>
      </c>
      <c r="DP59" s="44" t="str">
        <f t="shared" si="81"/>
        <v>5 fois par semaine</v>
      </c>
      <c r="DQ59" s="13" t="s">
        <v>69</v>
      </c>
      <c r="DR59" s="13" t="s">
        <v>69</v>
      </c>
      <c r="DS59" s="13" t="s">
        <v>69</v>
      </c>
      <c r="DT59" s="13" t="s">
        <v>69</v>
      </c>
      <c r="DU59" s="13" t="s">
        <v>69</v>
      </c>
      <c r="DV59" s="13" t="s">
        <v>68</v>
      </c>
      <c r="DW59" s="13" t="str">
        <f t="shared" si="82"/>
        <v>5 fois par semaine</v>
      </c>
      <c r="DX59" s="14" t="s">
        <v>69</v>
      </c>
      <c r="DY59" s="14" t="s">
        <v>69</v>
      </c>
      <c r="DZ59" s="14" t="s">
        <v>69</v>
      </c>
      <c r="EA59" s="14" t="s">
        <v>69</v>
      </c>
      <c r="EB59" s="14" t="s">
        <v>69</v>
      </c>
      <c r="EC59" s="14" t="s">
        <v>68</v>
      </c>
      <c r="ED59" s="14" t="str">
        <f t="shared" si="83"/>
        <v>5 fois par semaine</v>
      </c>
      <c r="EE59" s="13" t="s">
        <v>69</v>
      </c>
      <c r="EF59" s="13" t="s">
        <v>69</v>
      </c>
      <c r="EG59" s="13" t="s">
        <v>69</v>
      </c>
      <c r="EH59" s="13" t="s">
        <v>69</v>
      </c>
      <c r="EI59" s="13" t="s">
        <v>69</v>
      </c>
      <c r="EJ59" s="13" t="s">
        <v>68</v>
      </c>
      <c r="EK59" s="13" t="str">
        <f t="shared" si="84"/>
        <v>5 fois par semaine</v>
      </c>
      <c r="EL59" s="14" t="s">
        <v>69</v>
      </c>
      <c r="EM59" s="14" t="s">
        <v>68</v>
      </c>
      <c r="EN59" s="14" t="s">
        <v>68</v>
      </c>
      <c r="EO59" s="14" t="s">
        <v>68</v>
      </c>
      <c r="EP59" s="14" t="s">
        <v>68</v>
      </c>
      <c r="EQ59" s="14" t="s">
        <v>68</v>
      </c>
      <c r="ER59" s="44" t="str">
        <f t="shared" ref="ER59" si="101">IF(COUNTIF(EL59:EQ59,"X")&gt;0,COUNTIF(EL59:EQ59,"X")&amp;" fois par mois","-")</f>
        <v>1 fois par mois</v>
      </c>
      <c r="ES59" s="13" t="s">
        <v>69</v>
      </c>
      <c r="ET59" s="13" t="s">
        <v>68</v>
      </c>
      <c r="EU59" s="13" t="s">
        <v>68</v>
      </c>
      <c r="EV59" s="13" t="s">
        <v>68</v>
      </c>
      <c r="EW59" s="13" t="s">
        <v>68</v>
      </c>
      <c r="EX59" s="13" t="s">
        <v>68</v>
      </c>
      <c r="EY59" s="44" t="str">
        <f t="shared" ref="EY59:EY74" si="102">IF(COUNTIF(ES59:EX59,"X")&gt;0,COUNTIF(ES59:EX59,"X")&amp;" fois par mois","-")</f>
        <v>1 fois par mois</v>
      </c>
      <c r="EZ59" s="14" t="s">
        <v>68</v>
      </c>
      <c r="FA59" s="14" t="s">
        <v>68</v>
      </c>
      <c r="FB59" s="14" t="s">
        <v>68</v>
      </c>
      <c r="FC59" s="14" t="s">
        <v>68</v>
      </c>
      <c r="FD59" s="14" t="s">
        <v>68</v>
      </c>
      <c r="FE59" s="14" t="s">
        <v>68</v>
      </c>
      <c r="FF59" s="44" t="str">
        <f t="shared" si="54"/>
        <v>-</v>
      </c>
      <c r="FG59" s="13" t="s">
        <v>68</v>
      </c>
      <c r="FH59" s="13" t="s">
        <v>68</v>
      </c>
      <c r="FI59" s="13" t="s">
        <v>68</v>
      </c>
      <c r="FJ59" s="13" t="s">
        <v>68</v>
      </c>
      <c r="FK59" s="13" t="s">
        <v>68</v>
      </c>
      <c r="FL59" s="13" t="s">
        <v>68</v>
      </c>
      <c r="FM59" s="13" t="str">
        <f t="shared" ref="FM59:FM74" si="103">IF(COUNTIF(FG59:FL59,"X")&gt;0,COUNTIF(FG59:FL59,"X")&amp;" fois par mois","-")</f>
        <v>-</v>
      </c>
      <c r="FN59" s="14" t="s">
        <v>69</v>
      </c>
      <c r="FO59" s="14" t="s">
        <v>69</v>
      </c>
      <c r="FP59" s="14" t="s">
        <v>69</v>
      </c>
      <c r="FQ59" s="14" t="s">
        <v>69</v>
      </c>
      <c r="FR59" s="14" t="s">
        <v>69</v>
      </c>
      <c r="FS59" s="14" t="s">
        <v>68</v>
      </c>
      <c r="FT59" s="44" t="str">
        <f t="shared" si="93"/>
        <v>5 fois par semaine</v>
      </c>
      <c r="FU59" s="13" t="s">
        <v>69</v>
      </c>
      <c r="FV59" s="13" t="s">
        <v>68</v>
      </c>
      <c r="FW59" s="13" t="s">
        <v>68</v>
      </c>
      <c r="FX59" s="13" t="s">
        <v>68</v>
      </c>
      <c r="FY59" s="13" t="s">
        <v>68</v>
      </c>
      <c r="FZ59" s="13" t="s">
        <v>68</v>
      </c>
      <c r="GA59" s="44" t="str">
        <f t="shared" si="98"/>
        <v>1 fois par semaine</v>
      </c>
      <c r="GB59" s="14" t="s">
        <v>69</v>
      </c>
      <c r="GC59" s="14" t="s">
        <v>68</v>
      </c>
      <c r="GD59" s="14" t="s">
        <v>68</v>
      </c>
      <c r="GE59" s="14" t="s">
        <v>68</v>
      </c>
      <c r="GF59" s="14" t="s">
        <v>68</v>
      </c>
      <c r="GG59" s="14" t="s">
        <v>68</v>
      </c>
      <c r="GH59" s="14" t="str">
        <f t="shared" si="91"/>
        <v>1 fois par semaine</v>
      </c>
      <c r="GI59" s="13" t="s">
        <v>68</v>
      </c>
      <c r="GJ59" s="13" t="s">
        <v>68</v>
      </c>
      <c r="GK59" s="13" t="s">
        <v>68</v>
      </c>
      <c r="GL59" s="13" t="s">
        <v>68</v>
      </c>
      <c r="GM59" s="13" t="s">
        <v>68</v>
      </c>
      <c r="GN59" s="13" t="s">
        <v>68</v>
      </c>
      <c r="GO59" s="13" t="str">
        <f t="shared" si="94"/>
        <v>-</v>
      </c>
      <c r="GP59" s="14" t="s">
        <v>68</v>
      </c>
      <c r="GQ59" s="14" t="s">
        <v>68</v>
      </c>
      <c r="GR59" s="14" t="s">
        <v>68</v>
      </c>
      <c r="GS59" s="14" t="s">
        <v>68</v>
      </c>
      <c r="GT59" s="14" t="s">
        <v>68</v>
      </c>
      <c r="GU59" s="14" t="s">
        <v>68</v>
      </c>
      <c r="GV59" s="14" t="str">
        <f t="shared" si="99"/>
        <v>-</v>
      </c>
      <c r="GW59" s="13" t="s">
        <v>68</v>
      </c>
      <c r="GX59" s="13" t="s">
        <v>68</v>
      </c>
      <c r="GY59" s="13" t="s">
        <v>68</v>
      </c>
      <c r="GZ59" s="13" t="s">
        <v>68</v>
      </c>
      <c r="HA59" s="13" t="s">
        <v>69</v>
      </c>
      <c r="HB59" s="13" t="s">
        <v>68</v>
      </c>
      <c r="HC59" s="44" t="str">
        <f>IF(COUNTIF(GW59:HB59,"X")&gt;0,COUNTIF(GW59:HB59,"X")&amp;" fois par mois","-")</f>
        <v>1 fois par mois</v>
      </c>
      <c r="HD59" s="14" t="s">
        <v>68</v>
      </c>
      <c r="HE59" s="14" t="s">
        <v>68</v>
      </c>
      <c r="HF59" s="14" t="s">
        <v>68</v>
      </c>
      <c r="HG59" s="14" t="s">
        <v>68</v>
      </c>
      <c r="HH59" s="14" t="s">
        <v>69</v>
      </c>
      <c r="HI59" s="14" t="s">
        <v>68</v>
      </c>
      <c r="HJ59" s="44" t="str">
        <f t="shared" si="86"/>
        <v>1 fois par semestre</v>
      </c>
      <c r="HK59" s="13" t="s">
        <v>68</v>
      </c>
      <c r="HL59" s="13" t="s">
        <v>68</v>
      </c>
      <c r="HM59" s="13" t="s">
        <v>68</v>
      </c>
      <c r="HN59" s="13" t="s">
        <v>68</v>
      </c>
      <c r="HO59" s="13" t="s">
        <v>68</v>
      </c>
      <c r="HP59" s="13" t="s">
        <v>68</v>
      </c>
      <c r="HQ59" s="44" t="str">
        <f t="shared" si="87"/>
        <v>-</v>
      </c>
      <c r="HR59" s="14" t="s">
        <v>68</v>
      </c>
      <c r="HS59" s="14" t="s">
        <v>68</v>
      </c>
      <c r="HT59" s="14" t="s">
        <v>68</v>
      </c>
      <c r="HU59" s="14" t="s">
        <v>68</v>
      </c>
      <c r="HV59" s="14" t="s">
        <v>68</v>
      </c>
      <c r="HW59" s="14" t="s">
        <v>68</v>
      </c>
      <c r="HX59" s="14" t="str">
        <f>IF(COUNTIF(HR59:HW59,"X")&gt;0,COUNTIF(HR59:HW59,"X")&amp;" fois par semaine","-")</f>
        <v>-</v>
      </c>
    </row>
    <row r="60" spans="1:232" ht="27.95" customHeight="1" x14ac:dyDescent="0.2">
      <c r="A60" s="8">
        <v>8007</v>
      </c>
      <c r="B60" s="9" t="s">
        <v>83</v>
      </c>
      <c r="C60" s="50" t="s">
        <v>1907</v>
      </c>
      <c r="D60" s="11" t="s">
        <v>96</v>
      </c>
      <c r="E60" s="11" t="s">
        <v>140</v>
      </c>
      <c r="F60" s="11">
        <v>94200</v>
      </c>
      <c r="G60" s="11" t="s">
        <v>136</v>
      </c>
      <c r="H60" s="12">
        <v>345</v>
      </c>
      <c r="I60" s="13" t="s">
        <v>69</v>
      </c>
      <c r="J60" s="13" t="s">
        <v>68</v>
      </c>
      <c r="K60" s="13" t="s">
        <v>68</v>
      </c>
      <c r="L60" s="13" t="s">
        <v>68</v>
      </c>
      <c r="M60" s="13" t="s">
        <v>69</v>
      </c>
      <c r="N60" s="13" t="s">
        <v>68</v>
      </c>
      <c r="O60" s="13" t="str">
        <f t="shared" si="67"/>
        <v>2 fois par semaine</v>
      </c>
      <c r="P60" s="14" t="s">
        <v>69</v>
      </c>
      <c r="Q60" s="14" t="s">
        <v>68</v>
      </c>
      <c r="R60" s="14" t="s">
        <v>68</v>
      </c>
      <c r="S60" s="14" t="s">
        <v>68</v>
      </c>
      <c r="T60" s="14" t="s">
        <v>69</v>
      </c>
      <c r="U60" s="14" t="s">
        <v>68</v>
      </c>
      <c r="V60" s="44" t="str">
        <f t="shared" si="68"/>
        <v>2 fois par semaine</v>
      </c>
      <c r="W60" s="13" t="s">
        <v>69</v>
      </c>
      <c r="X60" s="13" t="s">
        <v>68</v>
      </c>
      <c r="Y60" s="13" t="s">
        <v>68</v>
      </c>
      <c r="Z60" s="13" t="s">
        <v>68</v>
      </c>
      <c r="AA60" s="13" t="s">
        <v>68</v>
      </c>
      <c r="AB60" s="13" t="s">
        <v>68</v>
      </c>
      <c r="AC60" s="13" t="str">
        <f t="shared" si="69"/>
        <v>1 fois par semaine</v>
      </c>
      <c r="AD60" s="14" t="s">
        <v>69</v>
      </c>
      <c r="AE60" s="14" t="s">
        <v>68</v>
      </c>
      <c r="AF60" s="14" t="s">
        <v>68</v>
      </c>
      <c r="AG60" s="14" t="s">
        <v>68</v>
      </c>
      <c r="AH60" s="14" t="s">
        <v>68</v>
      </c>
      <c r="AI60" s="14" t="s">
        <v>68</v>
      </c>
      <c r="AJ60" s="44" t="str">
        <f t="shared" si="70"/>
        <v>1 fois par semaine</v>
      </c>
      <c r="AK60" s="13" t="s">
        <v>69</v>
      </c>
      <c r="AL60" s="13" t="s">
        <v>68</v>
      </c>
      <c r="AM60" s="13" t="s">
        <v>68</v>
      </c>
      <c r="AN60" s="13" t="s">
        <v>68</v>
      </c>
      <c r="AO60" s="13" t="s">
        <v>69</v>
      </c>
      <c r="AP60" s="13" t="s">
        <v>68</v>
      </c>
      <c r="AQ60" s="13" t="str">
        <f t="shared" si="71"/>
        <v>2 fois par semaine</v>
      </c>
      <c r="AR60" s="14" t="s">
        <v>69</v>
      </c>
      <c r="AS60" s="14" t="s">
        <v>68</v>
      </c>
      <c r="AT60" s="14" t="s">
        <v>68</v>
      </c>
      <c r="AU60" s="14" t="s">
        <v>68</v>
      </c>
      <c r="AV60" s="14" t="s">
        <v>68</v>
      </c>
      <c r="AW60" s="14" t="s">
        <v>68</v>
      </c>
      <c r="AX60" s="14" t="str">
        <f t="shared" si="72"/>
        <v>1 fois par semaine</v>
      </c>
      <c r="AY60" s="13" t="s">
        <v>69</v>
      </c>
      <c r="AZ60" s="13" t="s">
        <v>68</v>
      </c>
      <c r="BA60" s="13" t="s">
        <v>68</v>
      </c>
      <c r="BB60" s="13" t="s">
        <v>68</v>
      </c>
      <c r="BC60" s="13" t="s">
        <v>68</v>
      </c>
      <c r="BD60" s="13" t="s">
        <v>68</v>
      </c>
      <c r="BE60" s="13" t="str">
        <f t="shared" si="73"/>
        <v>1 fois par semaine</v>
      </c>
      <c r="BF60" s="14" t="s">
        <v>69</v>
      </c>
      <c r="BG60" s="14" t="s">
        <v>68</v>
      </c>
      <c r="BH60" s="14" t="s">
        <v>68</v>
      </c>
      <c r="BI60" s="14" t="s">
        <v>68</v>
      </c>
      <c r="BJ60" s="14" t="s">
        <v>68</v>
      </c>
      <c r="BK60" s="14" t="s">
        <v>68</v>
      </c>
      <c r="BL60" s="14" t="str">
        <f t="shared" si="74"/>
        <v>1 fois par semaine</v>
      </c>
      <c r="BM60" s="13" t="s">
        <v>69</v>
      </c>
      <c r="BN60" s="13" t="s">
        <v>68</v>
      </c>
      <c r="BO60" s="13" t="s">
        <v>68</v>
      </c>
      <c r="BP60" s="13" t="s">
        <v>68</v>
      </c>
      <c r="BQ60" s="13" t="s">
        <v>68</v>
      </c>
      <c r="BR60" s="13" t="s">
        <v>68</v>
      </c>
      <c r="BS60" s="13" t="str">
        <f t="shared" si="75"/>
        <v>1 fois par semaine</v>
      </c>
      <c r="BT60" s="14" t="s">
        <v>69</v>
      </c>
      <c r="BU60" s="14" t="s">
        <v>68</v>
      </c>
      <c r="BV60" s="14" t="s">
        <v>68</v>
      </c>
      <c r="BW60" s="14" t="s">
        <v>68</v>
      </c>
      <c r="BX60" s="14" t="s">
        <v>68</v>
      </c>
      <c r="BY60" s="14" t="s">
        <v>68</v>
      </c>
      <c r="BZ60" s="14" t="str">
        <f t="shared" si="76"/>
        <v>1 fois par semaine</v>
      </c>
      <c r="CA60" s="13" t="s">
        <v>68</v>
      </c>
      <c r="CB60" s="13" t="s">
        <v>69</v>
      </c>
      <c r="CC60" s="13" t="s">
        <v>68</v>
      </c>
      <c r="CD60" s="13" t="s">
        <v>68</v>
      </c>
      <c r="CE60" s="13" t="s">
        <v>68</v>
      </c>
      <c r="CF60" s="13" t="s">
        <v>68</v>
      </c>
      <c r="CG60" s="44" t="str">
        <f t="shared" si="100"/>
        <v>1 fois par mois</v>
      </c>
      <c r="CH60" s="14" t="s">
        <v>69</v>
      </c>
      <c r="CI60" s="14" t="s">
        <v>68</v>
      </c>
      <c r="CJ60" s="14" t="s">
        <v>68</v>
      </c>
      <c r="CK60" s="14" t="s">
        <v>68</v>
      </c>
      <c r="CL60" s="14" t="s">
        <v>68</v>
      </c>
      <c r="CM60" s="14" t="s">
        <v>68</v>
      </c>
      <c r="CN60" s="44" t="str">
        <f t="shared" si="77"/>
        <v>1 fois par semaine</v>
      </c>
      <c r="CO60" s="13" t="s">
        <v>69</v>
      </c>
      <c r="CP60" s="13" t="s">
        <v>68</v>
      </c>
      <c r="CQ60" s="13" t="s">
        <v>68</v>
      </c>
      <c r="CR60" s="13" t="s">
        <v>68</v>
      </c>
      <c r="CS60" s="13" t="s">
        <v>68</v>
      </c>
      <c r="CT60" s="13" t="s">
        <v>68</v>
      </c>
      <c r="CU60" s="13" t="str">
        <f>IF(COUNTIF(CO60:CT60,"X")&gt;0,COUNTIF(CO60:CT60,"X")&amp;" fois par mois","-")</f>
        <v>1 fois par mois</v>
      </c>
      <c r="CV60" s="14" t="s">
        <v>68</v>
      </c>
      <c r="CW60" s="14" t="s">
        <v>68</v>
      </c>
      <c r="CX60" s="14" t="s">
        <v>68</v>
      </c>
      <c r="CY60" s="14" t="s">
        <v>68</v>
      </c>
      <c r="CZ60" s="14" t="s">
        <v>68</v>
      </c>
      <c r="DA60" s="14" t="s">
        <v>68</v>
      </c>
      <c r="DB60" s="14" t="str">
        <f t="shared" si="79"/>
        <v>-</v>
      </c>
      <c r="DC60" s="13" t="s">
        <v>69</v>
      </c>
      <c r="DD60" s="13" t="s">
        <v>68</v>
      </c>
      <c r="DE60" s="13" t="s">
        <v>68</v>
      </c>
      <c r="DF60" s="13" t="s">
        <v>68</v>
      </c>
      <c r="DG60" s="13" t="s">
        <v>68</v>
      </c>
      <c r="DH60" s="13" t="s">
        <v>68</v>
      </c>
      <c r="DI60" s="13" t="str">
        <f>IF(COUNTIF(DC60:DH60,"X")&gt;0,COUNTIF(DC60:DH60,"X")&amp;" fois par mois","-")</f>
        <v>1 fois par mois</v>
      </c>
      <c r="DJ60" s="14" t="s">
        <v>69</v>
      </c>
      <c r="DK60" s="14" t="s">
        <v>68</v>
      </c>
      <c r="DL60" s="14" t="s">
        <v>68</v>
      </c>
      <c r="DM60" s="14" t="s">
        <v>68</v>
      </c>
      <c r="DN60" s="14" t="s">
        <v>69</v>
      </c>
      <c r="DO60" s="14" t="s">
        <v>68</v>
      </c>
      <c r="DP60" s="44" t="str">
        <f t="shared" si="81"/>
        <v>2 fois par semaine</v>
      </c>
      <c r="DQ60" s="13" t="s">
        <v>69</v>
      </c>
      <c r="DR60" s="13" t="s">
        <v>68</v>
      </c>
      <c r="DS60" s="13" t="s">
        <v>68</v>
      </c>
      <c r="DT60" s="13" t="s">
        <v>68</v>
      </c>
      <c r="DU60" s="13" t="s">
        <v>68</v>
      </c>
      <c r="DV60" s="13" t="s">
        <v>68</v>
      </c>
      <c r="DW60" s="13" t="str">
        <f t="shared" si="82"/>
        <v>1 fois par semaine</v>
      </c>
      <c r="DX60" s="14" t="s">
        <v>69</v>
      </c>
      <c r="DY60" s="14" t="s">
        <v>68</v>
      </c>
      <c r="DZ60" s="14" t="s">
        <v>68</v>
      </c>
      <c r="EA60" s="14" t="s">
        <v>68</v>
      </c>
      <c r="EB60" s="14" t="s">
        <v>68</v>
      </c>
      <c r="EC60" s="14" t="s">
        <v>68</v>
      </c>
      <c r="ED60" s="14" t="str">
        <f t="shared" si="83"/>
        <v>1 fois par semaine</v>
      </c>
      <c r="EE60" s="13" t="s">
        <v>69</v>
      </c>
      <c r="EF60" s="13" t="s">
        <v>68</v>
      </c>
      <c r="EG60" s="13" t="s">
        <v>68</v>
      </c>
      <c r="EH60" s="13" t="s">
        <v>68</v>
      </c>
      <c r="EI60" s="13" t="s">
        <v>69</v>
      </c>
      <c r="EJ60" s="13" t="s">
        <v>68</v>
      </c>
      <c r="EK60" s="13" t="str">
        <f t="shared" si="84"/>
        <v>2 fois par semaine</v>
      </c>
      <c r="EL60" s="14" t="s">
        <v>69</v>
      </c>
      <c r="EM60" s="14" t="s">
        <v>68</v>
      </c>
      <c r="EN60" s="14" t="s">
        <v>68</v>
      </c>
      <c r="EO60" s="14" t="s">
        <v>68</v>
      </c>
      <c r="EP60" s="14" t="s">
        <v>68</v>
      </c>
      <c r="EQ60" s="14" t="s">
        <v>68</v>
      </c>
      <c r="ER60" s="44" t="str">
        <f>IF(COUNTIF(EL60:EQ60,"X")&gt;0,COUNTIF(EL60:EQ60,"X")&amp;" fois par trimestre","-")</f>
        <v>1 fois par trimestre</v>
      </c>
      <c r="ES60" s="13" t="s">
        <v>68</v>
      </c>
      <c r="ET60" s="13" t="s">
        <v>68</v>
      </c>
      <c r="EU60" s="13" t="s">
        <v>68</v>
      </c>
      <c r="EV60" s="13" t="s">
        <v>69</v>
      </c>
      <c r="EW60" s="13" t="s">
        <v>68</v>
      </c>
      <c r="EX60" s="13" t="s">
        <v>68</v>
      </c>
      <c r="EY60" s="44" t="str">
        <f t="shared" si="102"/>
        <v>1 fois par mois</v>
      </c>
      <c r="EZ60" s="14" t="s">
        <v>69</v>
      </c>
      <c r="FA60" s="14" t="s">
        <v>69</v>
      </c>
      <c r="FB60" s="14" t="s">
        <v>69</v>
      </c>
      <c r="FC60" s="14" t="s">
        <v>69</v>
      </c>
      <c r="FD60" s="14" t="s">
        <v>69</v>
      </c>
      <c r="FE60" s="14" t="s">
        <v>68</v>
      </c>
      <c r="FF60" s="44" t="str">
        <f t="shared" si="54"/>
        <v>5 fois par semaine</v>
      </c>
      <c r="FG60" s="13" t="s">
        <v>68</v>
      </c>
      <c r="FH60" s="13" t="s">
        <v>68</v>
      </c>
      <c r="FI60" s="13" t="s">
        <v>68</v>
      </c>
      <c r="FJ60" s="13" t="s">
        <v>68</v>
      </c>
      <c r="FK60" s="13" t="s">
        <v>68</v>
      </c>
      <c r="FL60" s="13" t="s">
        <v>68</v>
      </c>
      <c r="FM60" s="13" t="str">
        <f t="shared" si="103"/>
        <v>-</v>
      </c>
      <c r="FN60" s="14" t="s">
        <v>69</v>
      </c>
      <c r="FO60" s="14" t="s">
        <v>68</v>
      </c>
      <c r="FP60" s="14" t="s">
        <v>68</v>
      </c>
      <c r="FQ60" s="14" t="s">
        <v>69</v>
      </c>
      <c r="FR60" s="14" t="s">
        <v>68</v>
      </c>
      <c r="FS60" s="14" t="s">
        <v>69</v>
      </c>
      <c r="FT60" s="44" t="str">
        <f t="shared" si="93"/>
        <v>3 fois par semaine</v>
      </c>
      <c r="FU60" s="13" t="s">
        <v>69</v>
      </c>
      <c r="FV60" s="13" t="s">
        <v>68</v>
      </c>
      <c r="FW60" s="13" t="s">
        <v>68</v>
      </c>
      <c r="FX60" s="13" t="s">
        <v>68</v>
      </c>
      <c r="FY60" s="13" t="s">
        <v>68</v>
      </c>
      <c r="FZ60" s="13" t="s">
        <v>68</v>
      </c>
      <c r="GA60" s="44" t="str">
        <f>IF(COUNTIF(FU60:FZ60,"X")&gt;0,COUNTIF(FU60:FZ60,"X")&amp;" fois par mois","-")</f>
        <v>1 fois par mois</v>
      </c>
      <c r="GB60" s="14" t="s">
        <v>69</v>
      </c>
      <c r="GC60" s="14" t="s">
        <v>68</v>
      </c>
      <c r="GD60" s="14" t="s">
        <v>68</v>
      </c>
      <c r="GE60" s="14" t="s">
        <v>68</v>
      </c>
      <c r="GF60" s="14" t="s">
        <v>68</v>
      </c>
      <c r="GG60" s="14" t="s">
        <v>68</v>
      </c>
      <c r="GH60" s="14" t="str">
        <f t="shared" si="91"/>
        <v>1 fois par semaine</v>
      </c>
      <c r="GI60" s="13" t="s">
        <v>68</v>
      </c>
      <c r="GJ60" s="13" t="s">
        <v>68</v>
      </c>
      <c r="GK60" s="13" t="s">
        <v>68</v>
      </c>
      <c r="GL60" s="13" t="s">
        <v>68</v>
      </c>
      <c r="GM60" s="13" t="s">
        <v>68</v>
      </c>
      <c r="GN60" s="13" t="s">
        <v>68</v>
      </c>
      <c r="GO60" s="13" t="str">
        <f t="shared" si="94"/>
        <v>-</v>
      </c>
      <c r="GP60" s="14" t="s">
        <v>68</v>
      </c>
      <c r="GQ60" s="14" t="s">
        <v>68</v>
      </c>
      <c r="GR60" s="14" t="s">
        <v>68</v>
      </c>
      <c r="GS60" s="14" t="s">
        <v>68</v>
      </c>
      <c r="GT60" s="14" t="s">
        <v>68</v>
      </c>
      <c r="GU60" s="14" t="s">
        <v>68</v>
      </c>
      <c r="GV60" s="14" t="str">
        <f t="shared" si="99"/>
        <v>-</v>
      </c>
      <c r="GW60" s="13" t="s">
        <v>68</v>
      </c>
      <c r="GX60" s="13" t="s">
        <v>68</v>
      </c>
      <c r="GY60" s="13" t="s">
        <v>68</v>
      </c>
      <c r="GZ60" s="13" t="s">
        <v>69</v>
      </c>
      <c r="HA60" s="13" t="s">
        <v>68</v>
      </c>
      <c r="HB60" s="13" t="s">
        <v>68</v>
      </c>
      <c r="HC60" s="44" t="str">
        <f>IF(COUNTIF(GW60:HB60,"X")&gt;0,COUNTIF(GW60:HB60,"X")&amp;" fois par semaine","-")</f>
        <v>1 fois par semaine</v>
      </c>
      <c r="HD60" s="14" t="s">
        <v>68</v>
      </c>
      <c r="HE60" s="14" t="s">
        <v>68</v>
      </c>
      <c r="HF60" s="14" t="s">
        <v>68</v>
      </c>
      <c r="HG60" s="14" t="s">
        <v>69</v>
      </c>
      <c r="HH60" s="14" t="s">
        <v>68</v>
      </c>
      <c r="HI60" s="14" t="s">
        <v>68</v>
      </c>
      <c r="HJ60" s="44" t="str">
        <f t="shared" si="86"/>
        <v>1 fois par semestre</v>
      </c>
      <c r="HK60" s="13" t="s">
        <v>68</v>
      </c>
      <c r="HL60" s="13" t="s">
        <v>68</v>
      </c>
      <c r="HM60" s="13" t="s">
        <v>68</v>
      </c>
      <c r="HN60" s="13" t="s">
        <v>68</v>
      </c>
      <c r="HO60" s="13" t="s">
        <v>68</v>
      </c>
      <c r="HP60" s="13" t="s">
        <v>68</v>
      </c>
      <c r="HQ60" s="44" t="str">
        <f t="shared" si="87"/>
        <v>-</v>
      </c>
      <c r="HR60" s="14" t="s">
        <v>68</v>
      </c>
      <c r="HS60" s="14" t="s">
        <v>68</v>
      </c>
      <c r="HT60" s="14" t="s">
        <v>68</v>
      </c>
      <c r="HU60" s="14" t="s">
        <v>68</v>
      </c>
      <c r="HV60" s="14" t="s">
        <v>68</v>
      </c>
      <c r="HW60" s="14" t="s">
        <v>68</v>
      </c>
      <c r="HX60" s="14" t="s">
        <v>134</v>
      </c>
    </row>
    <row r="61" spans="1:232" ht="27.95" customHeight="1" x14ac:dyDescent="0.2">
      <c r="A61" s="8">
        <v>8008</v>
      </c>
      <c r="B61" s="9" t="s">
        <v>66</v>
      </c>
      <c r="C61" s="50" t="s">
        <v>1906</v>
      </c>
      <c r="D61" s="11" t="s">
        <v>96</v>
      </c>
      <c r="E61" s="11" t="s">
        <v>141</v>
      </c>
      <c r="F61" s="11">
        <v>75020</v>
      </c>
      <c r="G61" s="11" t="s">
        <v>29</v>
      </c>
      <c r="H61" s="12">
        <v>121</v>
      </c>
      <c r="I61" s="13" t="s">
        <v>68</v>
      </c>
      <c r="J61" s="13" t="s">
        <v>68</v>
      </c>
      <c r="K61" s="13" t="s">
        <v>68</v>
      </c>
      <c r="L61" s="13" t="s">
        <v>68</v>
      </c>
      <c r="M61" s="13" t="s">
        <v>68</v>
      </c>
      <c r="N61" s="13" t="s">
        <v>68</v>
      </c>
      <c r="O61" s="13" t="str">
        <f t="shared" si="67"/>
        <v>-</v>
      </c>
      <c r="P61" s="14" t="s">
        <v>68</v>
      </c>
      <c r="Q61" s="14" t="s">
        <v>68</v>
      </c>
      <c r="R61" s="14" t="s">
        <v>68</v>
      </c>
      <c r="S61" s="14" t="s">
        <v>68</v>
      </c>
      <c r="T61" s="14" t="s">
        <v>68</v>
      </c>
      <c r="U61" s="14" t="s">
        <v>68</v>
      </c>
      <c r="V61" s="44" t="str">
        <f t="shared" si="68"/>
        <v>-</v>
      </c>
      <c r="W61" s="13" t="s">
        <v>68</v>
      </c>
      <c r="X61" s="13" t="s">
        <v>68</v>
      </c>
      <c r="Y61" s="13" t="s">
        <v>68</v>
      </c>
      <c r="Z61" s="13" t="s">
        <v>68</v>
      </c>
      <c r="AA61" s="13" t="s">
        <v>68</v>
      </c>
      <c r="AB61" s="13" t="s">
        <v>68</v>
      </c>
      <c r="AC61" s="13" t="str">
        <f t="shared" si="69"/>
        <v>-</v>
      </c>
      <c r="AD61" s="14" t="s">
        <v>68</v>
      </c>
      <c r="AE61" s="14" t="s">
        <v>68</v>
      </c>
      <c r="AF61" s="14" t="s">
        <v>68</v>
      </c>
      <c r="AG61" s="14" t="s">
        <v>68</v>
      </c>
      <c r="AH61" s="14" t="s">
        <v>68</v>
      </c>
      <c r="AI61" s="14" t="s">
        <v>68</v>
      </c>
      <c r="AJ61" s="44" t="str">
        <f t="shared" si="70"/>
        <v>-</v>
      </c>
      <c r="AK61" s="13" t="s">
        <v>68</v>
      </c>
      <c r="AL61" s="13" t="s">
        <v>68</v>
      </c>
      <c r="AM61" s="13" t="s">
        <v>68</v>
      </c>
      <c r="AN61" s="13" t="s">
        <v>68</v>
      </c>
      <c r="AO61" s="13" t="s">
        <v>68</v>
      </c>
      <c r="AP61" s="13" t="s">
        <v>68</v>
      </c>
      <c r="AQ61" s="13" t="str">
        <f t="shared" si="71"/>
        <v>-</v>
      </c>
      <c r="AR61" s="14" t="s">
        <v>68</v>
      </c>
      <c r="AS61" s="14" t="s">
        <v>68</v>
      </c>
      <c r="AT61" s="14" t="s">
        <v>68</v>
      </c>
      <c r="AU61" s="14" t="s">
        <v>68</v>
      </c>
      <c r="AV61" s="14" t="s">
        <v>68</v>
      </c>
      <c r="AW61" s="14" t="s">
        <v>68</v>
      </c>
      <c r="AX61" s="14" t="str">
        <f t="shared" si="72"/>
        <v>-</v>
      </c>
      <c r="AY61" s="13" t="s">
        <v>68</v>
      </c>
      <c r="AZ61" s="13" t="s">
        <v>68</v>
      </c>
      <c r="BA61" s="13" t="s">
        <v>68</v>
      </c>
      <c r="BB61" s="13" t="s">
        <v>68</v>
      </c>
      <c r="BC61" s="13" t="s">
        <v>68</v>
      </c>
      <c r="BD61" s="13" t="s">
        <v>68</v>
      </c>
      <c r="BE61" s="13" t="str">
        <f t="shared" si="73"/>
        <v>-</v>
      </c>
      <c r="BF61" s="14" t="s">
        <v>68</v>
      </c>
      <c r="BG61" s="14" t="s">
        <v>68</v>
      </c>
      <c r="BH61" s="14" t="s">
        <v>68</v>
      </c>
      <c r="BI61" s="14" t="s">
        <v>68</v>
      </c>
      <c r="BJ61" s="14" t="s">
        <v>68</v>
      </c>
      <c r="BK61" s="14" t="s">
        <v>68</v>
      </c>
      <c r="BL61" s="14" t="str">
        <f t="shared" si="74"/>
        <v>-</v>
      </c>
      <c r="BM61" s="13" t="s">
        <v>68</v>
      </c>
      <c r="BN61" s="13" t="s">
        <v>68</v>
      </c>
      <c r="BO61" s="13" t="s">
        <v>68</v>
      </c>
      <c r="BP61" s="13" t="s">
        <v>68</v>
      </c>
      <c r="BQ61" s="13" t="s">
        <v>68</v>
      </c>
      <c r="BR61" s="13" t="s">
        <v>68</v>
      </c>
      <c r="BS61" s="13" t="str">
        <f t="shared" si="75"/>
        <v>-</v>
      </c>
      <c r="BT61" s="14" t="s">
        <v>68</v>
      </c>
      <c r="BU61" s="14" t="s">
        <v>68</v>
      </c>
      <c r="BV61" s="14" t="s">
        <v>68</v>
      </c>
      <c r="BW61" s="14" t="s">
        <v>68</v>
      </c>
      <c r="BX61" s="14" t="s">
        <v>68</v>
      </c>
      <c r="BY61" s="14" t="s">
        <v>68</v>
      </c>
      <c r="BZ61" s="14" t="str">
        <f t="shared" si="76"/>
        <v>-</v>
      </c>
      <c r="CA61" s="13" t="s">
        <v>68</v>
      </c>
      <c r="CB61" s="13" t="s">
        <v>68</v>
      </c>
      <c r="CC61" s="13" t="s">
        <v>68</v>
      </c>
      <c r="CD61" s="13" t="s">
        <v>68</v>
      </c>
      <c r="CE61" s="13" t="s">
        <v>68</v>
      </c>
      <c r="CF61" s="13" t="s">
        <v>68</v>
      </c>
      <c r="CG61" s="44" t="str">
        <f t="shared" si="100"/>
        <v>-</v>
      </c>
      <c r="CH61" s="14" t="s">
        <v>68</v>
      </c>
      <c r="CI61" s="14" t="s">
        <v>68</v>
      </c>
      <c r="CJ61" s="14" t="s">
        <v>68</v>
      </c>
      <c r="CK61" s="14" t="s">
        <v>68</v>
      </c>
      <c r="CL61" s="14" t="s">
        <v>68</v>
      </c>
      <c r="CM61" s="14" t="s">
        <v>68</v>
      </c>
      <c r="CN61" s="44" t="str">
        <f t="shared" si="77"/>
        <v>-</v>
      </c>
      <c r="CO61" s="13" t="s">
        <v>68</v>
      </c>
      <c r="CP61" s="13" t="s">
        <v>68</v>
      </c>
      <c r="CQ61" s="13" t="s">
        <v>68</v>
      </c>
      <c r="CR61" s="13" t="s">
        <v>68</v>
      </c>
      <c r="CS61" s="13" t="s">
        <v>68</v>
      </c>
      <c r="CT61" s="13" t="s">
        <v>68</v>
      </c>
      <c r="CU61" s="13" t="str">
        <f t="shared" ref="CU61" si="104">IF(COUNTIF(CO61:CT61,"X")&gt;0,COUNTIF(CO61:CT61,"X")&amp;" fois par semaine","-")</f>
        <v>-</v>
      </c>
      <c r="CV61" s="14" t="s">
        <v>68</v>
      </c>
      <c r="CW61" s="14" t="s">
        <v>68</v>
      </c>
      <c r="CX61" s="14" t="s">
        <v>68</v>
      </c>
      <c r="CY61" s="14" t="s">
        <v>68</v>
      </c>
      <c r="CZ61" s="14" t="s">
        <v>68</v>
      </c>
      <c r="DA61" s="14" t="s">
        <v>68</v>
      </c>
      <c r="DB61" s="14" t="str">
        <f t="shared" si="79"/>
        <v>-</v>
      </c>
      <c r="DC61" s="13" t="s">
        <v>68</v>
      </c>
      <c r="DD61" s="13" t="s">
        <v>68</v>
      </c>
      <c r="DE61" s="13" t="s">
        <v>68</v>
      </c>
      <c r="DF61" s="13" t="s">
        <v>68</v>
      </c>
      <c r="DG61" s="13" t="s">
        <v>68</v>
      </c>
      <c r="DH61" s="13" t="s">
        <v>68</v>
      </c>
      <c r="DI61" s="13" t="str">
        <f t="shared" ref="DI61" si="105">IF(COUNTIF(DC61:DH61,"X")&gt;0,COUNTIF(DC61:DH61,"X")&amp;" fois par semaine","-")</f>
        <v>-</v>
      </c>
      <c r="DJ61" s="14" t="s">
        <v>68</v>
      </c>
      <c r="DK61" s="14" t="s">
        <v>68</v>
      </c>
      <c r="DL61" s="14" t="s">
        <v>68</v>
      </c>
      <c r="DM61" s="14" t="s">
        <v>68</v>
      </c>
      <c r="DN61" s="14" t="s">
        <v>68</v>
      </c>
      <c r="DO61" s="14" t="s">
        <v>68</v>
      </c>
      <c r="DP61" s="44" t="str">
        <f t="shared" si="81"/>
        <v>-</v>
      </c>
      <c r="DQ61" s="13" t="s">
        <v>68</v>
      </c>
      <c r="DR61" s="13" t="s">
        <v>68</v>
      </c>
      <c r="DS61" s="13" t="s">
        <v>68</v>
      </c>
      <c r="DT61" s="13" t="s">
        <v>68</v>
      </c>
      <c r="DU61" s="13" t="s">
        <v>68</v>
      </c>
      <c r="DV61" s="13" t="s">
        <v>68</v>
      </c>
      <c r="DW61" s="13" t="str">
        <f t="shared" si="82"/>
        <v>-</v>
      </c>
      <c r="DX61" s="14" t="s">
        <v>68</v>
      </c>
      <c r="DY61" s="14" t="s">
        <v>68</v>
      </c>
      <c r="DZ61" s="14" t="s">
        <v>68</v>
      </c>
      <c r="EA61" s="14" t="s">
        <v>68</v>
      </c>
      <c r="EB61" s="14" t="s">
        <v>68</v>
      </c>
      <c r="EC61" s="14" t="s">
        <v>68</v>
      </c>
      <c r="ED61" s="14" t="str">
        <f t="shared" si="83"/>
        <v>-</v>
      </c>
      <c r="EE61" s="13" t="s">
        <v>68</v>
      </c>
      <c r="EF61" s="13" t="s">
        <v>68</v>
      </c>
      <c r="EG61" s="13" t="s">
        <v>68</v>
      </c>
      <c r="EH61" s="13" t="s">
        <v>68</v>
      </c>
      <c r="EI61" s="13" t="s">
        <v>68</v>
      </c>
      <c r="EJ61" s="13" t="s">
        <v>68</v>
      </c>
      <c r="EK61" s="13" t="str">
        <f t="shared" si="84"/>
        <v>-</v>
      </c>
      <c r="EL61" s="14" t="s">
        <v>68</v>
      </c>
      <c r="EM61" s="14" t="s">
        <v>68</v>
      </c>
      <c r="EN61" s="14" t="s">
        <v>68</v>
      </c>
      <c r="EO61" s="14" t="s">
        <v>68</v>
      </c>
      <c r="EP61" s="14" t="s">
        <v>68</v>
      </c>
      <c r="EQ61" s="14" t="s">
        <v>68</v>
      </c>
      <c r="ER61" s="44" t="str">
        <f>IF(COUNTIF(EL61:EQ61,"X")&gt;0,COUNTIF(EL61:EQ61,"X")&amp;" fois par mois","-")</f>
        <v>-</v>
      </c>
      <c r="ES61" s="13" t="s">
        <v>68</v>
      </c>
      <c r="ET61" s="13" t="s">
        <v>68</v>
      </c>
      <c r="EU61" s="13" t="s">
        <v>68</v>
      </c>
      <c r="EV61" s="13" t="s">
        <v>68</v>
      </c>
      <c r="EW61" s="13" t="s">
        <v>68</v>
      </c>
      <c r="EX61" s="13" t="s">
        <v>68</v>
      </c>
      <c r="EY61" s="44" t="str">
        <f t="shared" si="102"/>
        <v>-</v>
      </c>
      <c r="EZ61" s="14" t="s">
        <v>68</v>
      </c>
      <c r="FA61" s="14" t="s">
        <v>68</v>
      </c>
      <c r="FB61" s="14" t="s">
        <v>68</v>
      </c>
      <c r="FC61" s="14" t="s">
        <v>68</v>
      </c>
      <c r="FD61" s="14" t="s">
        <v>68</v>
      </c>
      <c r="FE61" s="14" t="s">
        <v>68</v>
      </c>
      <c r="FF61" s="44" t="str">
        <f t="shared" si="54"/>
        <v>-</v>
      </c>
      <c r="FG61" s="13" t="s">
        <v>68</v>
      </c>
      <c r="FH61" s="13" t="s">
        <v>68</v>
      </c>
      <c r="FI61" s="13" t="s">
        <v>68</v>
      </c>
      <c r="FJ61" s="13" t="s">
        <v>68</v>
      </c>
      <c r="FK61" s="13" t="s">
        <v>68</v>
      </c>
      <c r="FL61" s="13" t="s">
        <v>68</v>
      </c>
      <c r="FM61" s="13" t="str">
        <f t="shared" si="103"/>
        <v>-</v>
      </c>
      <c r="FN61" s="14" t="s">
        <v>68</v>
      </c>
      <c r="FO61" s="14" t="s">
        <v>68</v>
      </c>
      <c r="FP61" s="14" t="s">
        <v>68</v>
      </c>
      <c r="FQ61" s="14" t="s">
        <v>68</v>
      </c>
      <c r="FR61" s="14" t="s">
        <v>68</v>
      </c>
      <c r="FS61" s="14" t="s">
        <v>69</v>
      </c>
      <c r="FT61" s="44" t="str">
        <f t="shared" si="93"/>
        <v>1 fois par semaine</v>
      </c>
      <c r="FU61" s="13" t="s">
        <v>68</v>
      </c>
      <c r="FV61" s="13" t="s">
        <v>68</v>
      </c>
      <c r="FW61" s="13" t="s">
        <v>68</v>
      </c>
      <c r="FX61" s="13" t="s">
        <v>68</v>
      </c>
      <c r="FY61" s="13" t="s">
        <v>68</v>
      </c>
      <c r="FZ61" s="13" t="s">
        <v>68</v>
      </c>
      <c r="GA61" s="44" t="str">
        <f t="shared" ref="GA61" si="106">IF(COUNTIF(FU61:FZ61,"X")&gt;0,COUNTIF(FU61:FZ61,"X")&amp;" fois par semaine","-")</f>
        <v>-</v>
      </c>
      <c r="GB61" s="14" t="s">
        <v>68</v>
      </c>
      <c r="GC61" s="14" t="s">
        <v>68</v>
      </c>
      <c r="GD61" s="14" t="s">
        <v>68</v>
      </c>
      <c r="GE61" s="14" t="s">
        <v>68</v>
      </c>
      <c r="GF61" s="14" t="s">
        <v>68</v>
      </c>
      <c r="GG61" s="14" t="s">
        <v>68</v>
      </c>
      <c r="GH61" s="14" t="str">
        <f t="shared" si="91"/>
        <v>-</v>
      </c>
      <c r="GI61" s="13" t="s">
        <v>68</v>
      </c>
      <c r="GJ61" s="13" t="s">
        <v>68</v>
      </c>
      <c r="GK61" s="13" t="s">
        <v>68</v>
      </c>
      <c r="GL61" s="13" t="s">
        <v>68</v>
      </c>
      <c r="GM61" s="13" t="s">
        <v>68</v>
      </c>
      <c r="GN61" s="13" t="s">
        <v>68</v>
      </c>
      <c r="GO61" s="13" t="str">
        <f t="shared" si="94"/>
        <v>-</v>
      </c>
      <c r="GP61" s="14" t="s">
        <v>68</v>
      </c>
      <c r="GQ61" s="14" t="s">
        <v>68</v>
      </c>
      <c r="GR61" s="14" t="s">
        <v>68</v>
      </c>
      <c r="GS61" s="14" t="s">
        <v>68</v>
      </c>
      <c r="GT61" s="14" t="s">
        <v>68</v>
      </c>
      <c r="GU61" s="14" t="s">
        <v>68</v>
      </c>
      <c r="GV61" s="14" t="str">
        <f t="shared" si="99"/>
        <v>-</v>
      </c>
      <c r="GW61" s="13" t="s">
        <v>68</v>
      </c>
      <c r="GX61" s="13" t="s">
        <v>68</v>
      </c>
      <c r="GY61" s="13" t="s">
        <v>68</v>
      </c>
      <c r="GZ61" s="13" t="s">
        <v>68</v>
      </c>
      <c r="HA61" s="13" t="s">
        <v>69</v>
      </c>
      <c r="HB61" s="13" t="s">
        <v>68</v>
      </c>
      <c r="HC61" s="44" t="str">
        <f>IF(COUNTIF(GW61:HB61,"X")&gt;0,COUNTIF(GW61:HB61,"X")&amp;" fois par mois","-")</f>
        <v>1 fois par mois</v>
      </c>
      <c r="HD61" s="14" t="s">
        <v>68</v>
      </c>
      <c r="HE61" s="14" t="s">
        <v>68</v>
      </c>
      <c r="HF61" s="14" t="s">
        <v>68</v>
      </c>
      <c r="HG61" s="14" t="s">
        <v>68</v>
      </c>
      <c r="HH61" s="14" t="s">
        <v>69</v>
      </c>
      <c r="HI61" s="14" t="s">
        <v>68</v>
      </c>
      <c r="HJ61" s="44" t="str">
        <f t="shared" si="86"/>
        <v>1 fois par semestre</v>
      </c>
      <c r="HK61" s="13" t="s">
        <v>68</v>
      </c>
      <c r="HL61" s="13" t="s">
        <v>68</v>
      </c>
      <c r="HM61" s="13" t="s">
        <v>68</v>
      </c>
      <c r="HN61" s="13" t="s">
        <v>68</v>
      </c>
      <c r="HO61" s="13" t="s">
        <v>68</v>
      </c>
      <c r="HP61" s="13" t="s">
        <v>68</v>
      </c>
      <c r="HQ61" s="44" t="str">
        <f t="shared" si="87"/>
        <v>-</v>
      </c>
      <c r="HR61" s="14" t="s">
        <v>68</v>
      </c>
      <c r="HS61" s="14" t="s">
        <v>68</v>
      </c>
      <c r="HT61" s="14" t="s">
        <v>68</v>
      </c>
      <c r="HU61" s="14" t="s">
        <v>68</v>
      </c>
      <c r="HV61" s="14" t="s">
        <v>68</v>
      </c>
      <c r="HW61" s="14" t="s">
        <v>68</v>
      </c>
      <c r="HX61" s="14" t="str">
        <f>IF(COUNTIF(HR61:HW61,"X")&gt;0,COUNTIF(HR61:HW61,"X")&amp;" fois par semaine","-")</f>
        <v>-</v>
      </c>
    </row>
    <row r="62" spans="1:232" ht="27.95" customHeight="1" x14ac:dyDescent="0.2">
      <c r="A62" s="8">
        <v>8009</v>
      </c>
      <c r="B62" s="9" t="s">
        <v>83</v>
      </c>
      <c r="C62" s="50" t="s">
        <v>1907</v>
      </c>
      <c r="D62" s="11" t="s">
        <v>96</v>
      </c>
      <c r="E62" s="11" t="s">
        <v>142</v>
      </c>
      <c r="F62" s="11">
        <v>91200</v>
      </c>
      <c r="G62" s="11" t="s">
        <v>38</v>
      </c>
      <c r="H62" s="12">
        <v>473</v>
      </c>
      <c r="I62" s="13" t="s">
        <v>69</v>
      </c>
      <c r="J62" s="13" t="s">
        <v>68</v>
      </c>
      <c r="K62" s="13" t="s">
        <v>68</v>
      </c>
      <c r="L62" s="13" t="s">
        <v>68</v>
      </c>
      <c r="M62" s="13" t="s">
        <v>69</v>
      </c>
      <c r="N62" s="13" t="s">
        <v>68</v>
      </c>
      <c r="O62" s="13" t="str">
        <f t="shared" si="67"/>
        <v>2 fois par semaine</v>
      </c>
      <c r="P62" s="14" t="s">
        <v>69</v>
      </c>
      <c r="Q62" s="14" t="s">
        <v>68</v>
      </c>
      <c r="R62" s="14" t="s">
        <v>68</v>
      </c>
      <c r="S62" s="14" t="s">
        <v>68</v>
      </c>
      <c r="T62" s="14" t="s">
        <v>69</v>
      </c>
      <c r="U62" s="14" t="s">
        <v>68</v>
      </c>
      <c r="V62" s="44" t="str">
        <f t="shared" si="68"/>
        <v>2 fois par semaine</v>
      </c>
      <c r="W62" s="13" t="s">
        <v>69</v>
      </c>
      <c r="X62" s="13" t="s">
        <v>68</v>
      </c>
      <c r="Y62" s="13" t="s">
        <v>68</v>
      </c>
      <c r="Z62" s="13" t="s">
        <v>68</v>
      </c>
      <c r="AA62" s="13" t="s">
        <v>68</v>
      </c>
      <c r="AB62" s="13" t="s">
        <v>68</v>
      </c>
      <c r="AC62" s="13" t="str">
        <f t="shared" si="69"/>
        <v>1 fois par semaine</v>
      </c>
      <c r="AD62" s="14" t="s">
        <v>69</v>
      </c>
      <c r="AE62" s="14" t="s">
        <v>68</v>
      </c>
      <c r="AF62" s="14" t="s">
        <v>68</v>
      </c>
      <c r="AG62" s="14" t="s">
        <v>68</v>
      </c>
      <c r="AH62" s="14" t="s">
        <v>68</v>
      </c>
      <c r="AI62" s="14" t="s">
        <v>68</v>
      </c>
      <c r="AJ62" s="44" t="str">
        <f t="shared" si="70"/>
        <v>1 fois par semaine</v>
      </c>
      <c r="AK62" s="13" t="s">
        <v>69</v>
      </c>
      <c r="AL62" s="13" t="s">
        <v>68</v>
      </c>
      <c r="AM62" s="13" t="s">
        <v>68</v>
      </c>
      <c r="AN62" s="13" t="s">
        <v>68</v>
      </c>
      <c r="AO62" s="13" t="s">
        <v>69</v>
      </c>
      <c r="AP62" s="13" t="s">
        <v>68</v>
      </c>
      <c r="AQ62" s="13" t="str">
        <f t="shared" si="71"/>
        <v>2 fois par semaine</v>
      </c>
      <c r="AR62" s="14" t="s">
        <v>69</v>
      </c>
      <c r="AS62" s="14" t="s">
        <v>68</v>
      </c>
      <c r="AT62" s="14" t="s">
        <v>68</v>
      </c>
      <c r="AU62" s="14" t="s">
        <v>68</v>
      </c>
      <c r="AV62" s="14" t="s">
        <v>68</v>
      </c>
      <c r="AW62" s="14" t="s">
        <v>68</v>
      </c>
      <c r="AX62" s="14" t="str">
        <f t="shared" si="72"/>
        <v>1 fois par semaine</v>
      </c>
      <c r="AY62" s="13" t="s">
        <v>69</v>
      </c>
      <c r="AZ62" s="13" t="s">
        <v>68</v>
      </c>
      <c r="BA62" s="13" t="s">
        <v>68</v>
      </c>
      <c r="BB62" s="13" t="s">
        <v>68</v>
      </c>
      <c r="BC62" s="13" t="s">
        <v>68</v>
      </c>
      <c r="BD62" s="13" t="s">
        <v>68</v>
      </c>
      <c r="BE62" s="13" t="str">
        <f t="shared" si="73"/>
        <v>1 fois par semaine</v>
      </c>
      <c r="BF62" s="14" t="s">
        <v>69</v>
      </c>
      <c r="BG62" s="14" t="s">
        <v>68</v>
      </c>
      <c r="BH62" s="14" t="s">
        <v>68</v>
      </c>
      <c r="BI62" s="14" t="s">
        <v>68</v>
      </c>
      <c r="BJ62" s="14" t="s">
        <v>68</v>
      </c>
      <c r="BK62" s="14" t="s">
        <v>68</v>
      </c>
      <c r="BL62" s="14" t="str">
        <f t="shared" si="74"/>
        <v>1 fois par semaine</v>
      </c>
      <c r="BM62" s="13" t="s">
        <v>69</v>
      </c>
      <c r="BN62" s="13" t="s">
        <v>68</v>
      </c>
      <c r="BO62" s="13" t="s">
        <v>68</v>
      </c>
      <c r="BP62" s="13" t="s">
        <v>68</v>
      </c>
      <c r="BQ62" s="13" t="s">
        <v>68</v>
      </c>
      <c r="BR62" s="13" t="s">
        <v>68</v>
      </c>
      <c r="BS62" s="13" t="str">
        <f t="shared" si="75"/>
        <v>1 fois par semaine</v>
      </c>
      <c r="BT62" s="14" t="s">
        <v>68</v>
      </c>
      <c r="BU62" s="14" t="s">
        <v>68</v>
      </c>
      <c r="BV62" s="14" t="s">
        <v>68</v>
      </c>
      <c r="BW62" s="14" t="s">
        <v>68</v>
      </c>
      <c r="BX62" s="14" t="s">
        <v>68</v>
      </c>
      <c r="BY62" s="14" t="s">
        <v>68</v>
      </c>
      <c r="BZ62" s="14" t="str">
        <f t="shared" si="76"/>
        <v>-</v>
      </c>
      <c r="CA62" s="13" t="s">
        <v>68</v>
      </c>
      <c r="CB62" s="13" t="s">
        <v>69</v>
      </c>
      <c r="CC62" s="13" t="s">
        <v>68</v>
      </c>
      <c r="CD62" s="13" t="s">
        <v>68</v>
      </c>
      <c r="CE62" s="13" t="s">
        <v>68</v>
      </c>
      <c r="CF62" s="13" t="s">
        <v>68</v>
      </c>
      <c r="CG62" s="44" t="str">
        <f t="shared" si="100"/>
        <v>1 fois par mois</v>
      </c>
      <c r="CH62" s="14" t="s">
        <v>69</v>
      </c>
      <c r="CI62" s="14" t="s">
        <v>68</v>
      </c>
      <c r="CJ62" s="14" t="s">
        <v>68</v>
      </c>
      <c r="CK62" s="14" t="s">
        <v>68</v>
      </c>
      <c r="CL62" s="14" t="s">
        <v>68</v>
      </c>
      <c r="CM62" s="14" t="s">
        <v>68</v>
      </c>
      <c r="CN62" s="44" t="str">
        <f t="shared" si="77"/>
        <v>1 fois par semaine</v>
      </c>
      <c r="CO62" s="13" t="s">
        <v>69</v>
      </c>
      <c r="CP62" s="13" t="s">
        <v>68</v>
      </c>
      <c r="CQ62" s="13" t="s">
        <v>68</v>
      </c>
      <c r="CR62" s="13" t="s">
        <v>68</v>
      </c>
      <c r="CS62" s="13" t="s">
        <v>68</v>
      </c>
      <c r="CT62" s="13" t="s">
        <v>68</v>
      </c>
      <c r="CU62" s="13" t="str">
        <f>IF(COUNTIF(CO62:CT62,"X")&gt;0,COUNTIF(CO62:CT62,"X")&amp;" fois par mois","-")</f>
        <v>1 fois par mois</v>
      </c>
      <c r="CV62" s="14" t="s">
        <v>68</v>
      </c>
      <c r="CW62" s="14" t="s">
        <v>68</v>
      </c>
      <c r="CX62" s="14" t="s">
        <v>68</v>
      </c>
      <c r="CY62" s="14" t="s">
        <v>68</v>
      </c>
      <c r="CZ62" s="14" t="s">
        <v>68</v>
      </c>
      <c r="DA62" s="14" t="s">
        <v>68</v>
      </c>
      <c r="DB62" s="14" t="str">
        <f t="shared" si="79"/>
        <v>-</v>
      </c>
      <c r="DC62" s="13" t="s">
        <v>69</v>
      </c>
      <c r="DD62" s="13" t="s">
        <v>68</v>
      </c>
      <c r="DE62" s="13" t="s">
        <v>68</v>
      </c>
      <c r="DF62" s="13" t="s">
        <v>68</v>
      </c>
      <c r="DG62" s="13" t="s">
        <v>68</v>
      </c>
      <c r="DH62" s="13" t="s">
        <v>68</v>
      </c>
      <c r="DI62" s="13" t="str">
        <f>IF(COUNTIF(DC62:DH62,"X")&gt;0,COUNTIF(DC62:DH62,"X")&amp;" fois par mois","-")</f>
        <v>1 fois par mois</v>
      </c>
      <c r="DJ62" s="14" t="s">
        <v>69</v>
      </c>
      <c r="DK62" s="14" t="s">
        <v>68</v>
      </c>
      <c r="DL62" s="14" t="s">
        <v>68</v>
      </c>
      <c r="DM62" s="14" t="s">
        <v>68</v>
      </c>
      <c r="DN62" s="14" t="s">
        <v>69</v>
      </c>
      <c r="DO62" s="14" t="s">
        <v>68</v>
      </c>
      <c r="DP62" s="44" t="str">
        <f t="shared" si="81"/>
        <v>2 fois par semaine</v>
      </c>
      <c r="DQ62" s="13" t="s">
        <v>69</v>
      </c>
      <c r="DR62" s="13" t="s">
        <v>68</v>
      </c>
      <c r="DS62" s="13" t="s">
        <v>68</v>
      </c>
      <c r="DT62" s="13" t="s">
        <v>68</v>
      </c>
      <c r="DU62" s="13" t="s">
        <v>68</v>
      </c>
      <c r="DV62" s="13" t="s">
        <v>68</v>
      </c>
      <c r="DW62" s="13" t="str">
        <f t="shared" si="82"/>
        <v>1 fois par semaine</v>
      </c>
      <c r="DX62" s="14" t="s">
        <v>69</v>
      </c>
      <c r="DY62" s="14" t="s">
        <v>68</v>
      </c>
      <c r="DZ62" s="14" t="s">
        <v>68</v>
      </c>
      <c r="EA62" s="14" t="s">
        <v>68</v>
      </c>
      <c r="EB62" s="14" t="s">
        <v>68</v>
      </c>
      <c r="EC62" s="14" t="s">
        <v>68</v>
      </c>
      <c r="ED62" s="14" t="str">
        <f t="shared" si="83"/>
        <v>1 fois par semaine</v>
      </c>
      <c r="EE62" s="13" t="s">
        <v>69</v>
      </c>
      <c r="EF62" s="13" t="s">
        <v>68</v>
      </c>
      <c r="EG62" s="13" t="s">
        <v>68</v>
      </c>
      <c r="EH62" s="13" t="s">
        <v>68</v>
      </c>
      <c r="EI62" s="13" t="s">
        <v>69</v>
      </c>
      <c r="EJ62" s="13" t="s">
        <v>68</v>
      </c>
      <c r="EK62" s="13" t="str">
        <f t="shared" si="84"/>
        <v>2 fois par semaine</v>
      </c>
      <c r="EL62" s="14" t="s">
        <v>69</v>
      </c>
      <c r="EM62" s="14" t="s">
        <v>68</v>
      </c>
      <c r="EN62" s="14" t="s">
        <v>68</v>
      </c>
      <c r="EO62" s="14" t="s">
        <v>68</v>
      </c>
      <c r="EP62" s="14" t="s">
        <v>68</v>
      </c>
      <c r="EQ62" s="14" t="s">
        <v>68</v>
      </c>
      <c r="ER62" s="44" t="str">
        <f>IF(COUNTIF(EL62:EQ62,"X")&gt;0,COUNTIF(EL62:EQ62,"X")&amp;" fois par trimestre","-")</f>
        <v>1 fois par trimestre</v>
      </c>
      <c r="ES62" s="13" t="s">
        <v>68</v>
      </c>
      <c r="ET62" s="13" t="s">
        <v>68</v>
      </c>
      <c r="EU62" s="13" t="s">
        <v>68</v>
      </c>
      <c r="EV62" s="13" t="s">
        <v>69</v>
      </c>
      <c r="EW62" s="13" t="s">
        <v>68</v>
      </c>
      <c r="EX62" s="13" t="s">
        <v>68</v>
      </c>
      <c r="EY62" s="44" t="str">
        <f t="shared" si="102"/>
        <v>1 fois par mois</v>
      </c>
      <c r="EZ62" s="14" t="s">
        <v>69</v>
      </c>
      <c r="FA62" s="14" t="s">
        <v>69</v>
      </c>
      <c r="FB62" s="14" t="s">
        <v>69</v>
      </c>
      <c r="FC62" s="14" t="s">
        <v>69</v>
      </c>
      <c r="FD62" s="14" t="s">
        <v>69</v>
      </c>
      <c r="FE62" s="14" t="s">
        <v>68</v>
      </c>
      <c r="FF62" s="44" t="str">
        <f t="shared" si="54"/>
        <v>5 fois par semaine</v>
      </c>
      <c r="FG62" s="13" t="s">
        <v>68</v>
      </c>
      <c r="FH62" s="13" t="s">
        <v>68</v>
      </c>
      <c r="FI62" s="13" t="s">
        <v>68</v>
      </c>
      <c r="FJ62" s="13" t="s">
        <v>68</v>
      </c>
      <c r="FK62" s="13" t="s">
        <v>68</v>
      </c>
      <c r="FL62" s="13" t="s">
        <v>68</v>
      </c>
      <c r="FM62" s="13" t="str">
        <f t="shared" si="103"/>
        <v>-</v>
      </c>
      <c r="FN62" s="14" t="s">
        <v>69</v>
      </c>
      <c r="FO62" s="14" t="s">
        <v>69</v>
      </c>
      <c r="FP62" s="14" t="s">
        <v>69</v>
      </c>
      <c r="FQ62" s="14" t="s">
        <v>68</v>
      </c>
      <c r="FR62" s="14" t="s">
        <v>69</v>
      </c>
      <c r="FS62" s="14" t="s">
        <v>69</v>
      </c>
      <c r="FT62" s="44" t="str">
        <f t="shared" si="93"/>
        <v>5 fois par semaine</v>
      </c>
      <c r="FU62" s="13" t="s">
        <v>68</v>
      </c>
      <c r="FV62" s="13" t="s">
        <v>68</v>
      </c>
      <c r="FW62" s="13" t="s">
        <v>69</v>
      </c>
      <c r="FX62" s="13" t="s">
        <v>68</v>
      </c>
      <c r="FY62" s="13" t="s">
        <v>68</v>
      </c>
      <c r="FZ62" s="13" t="s">
        <v>68</v>
      </c>
      <c r="GA62" s="44" t="str">
        <f>IF(COUNTIF(FU62:FZ62,"X")&gt;0,COUNTIF(FU62:FZ62,"X")&amp;" fois par mois","-")</f>
        <v>1 fois par mois</v>
      </c>
      <c r="GB62" s="14" t="s">
        <v>69</v>
      </c>
      <c r="GC62" s="14" t="s">
        <v>68</v>
      </c>
      <c r="GD62" s="14" t="s">
        <v>68</v>
      </c>
      <c r="GE62" s="14" t="s">
        <v>68</v>
      </c>
      <c r="GF62" s="14" t="s">
        <v>68</v>
      </c>
      <c r="GG62" s="14" t="s">
        <v>68</v>
      </c>
      <c r="GH62" s="14" t="str">
        <f t="shared" si="91"/>
        <v>1 fois par semaine</v>
      </c>
      <c r="GI62" s="13" t="s">
        <v>68</v>
      </c>
      <c r="GJ62" s="13" t="s">
        <v>68</v>
      </c>
      <c r="GK62" s="13" t="s">
        <v>68</v>
      </c>
      <c r="GL62" s="13" t="s">
        <v>68</v>
      </c>
      <c r="GM62" s="13" t="s">
        <v>68</v>
      </c>
      <c r="GN62" s="13" t="s">
        <v>68</v>
      </c>
      <c r="GO62" s="13" t="str">
        <f t="shared" si="94"/>
        <v>-</v>
      </c>
      <c r="GP62" s="14" t="s">
        <v>68</v>
      </c>
      <c r="GQ62" s="14" t="s">
        <v>68</v>
      </c>
      <c r="GR62" s="14" t="s">
        <v>68</v>
      </c>
      <c r="GS62" s="14" t="s">
        <v>68</v>
      </c>
      <c r="GT62" s="14" t="s">
        <v>68</v>
      </c>
      <c r="GU62" s="14" t="s">
        <v>68</v>
      </c>
      <c r="GV62" s="14" t="str">
        <f t="shared" si="99"/>
        <v>-</v>
      </c>
      <c r="GW62" s="13" t="s">
        <v>68</v>
      </c>
      <c r="GX62" s="13" t="s">
        <v>68</v>
      </c>
      <c r="GY62" s="13" t="s">
        <v>68</v>
      </c>
      <c r="GZ62" s="13" t="s">
        <v>69</v>
      </c>
      <c r="HA62" s="13" t="s">
        <v>68</v>
      </c>
      <c r="HB62" s="13" t="s">
        <v>68</v>
      </c>
      <c r="HC62" s="44" t="str">
        <f t="shared" ref="HC62:HC64" si="107">IF(COUNTIF(GW62:HB62,"X")&gt;0,COUNTIF(GW62:HB62,"X")&amp;" fois par semaine","-")</f>
        <v>1 fois par semaine</v>
      </c>
      <c r="HD62" s="14" t="s">
        <v>68</v>
      </c>
      <c r="HE62" s="14" t="s">
        <v>68</v>
      </c>
      <c r="HF62" s="14" t="s">
        <v>68</v>
      </c>
      <c r="HG62" s="14" t="s">
        <v>69</v>
      </c>
      <c r="HH62" s="14" t="s">
        <v>68</v>
      </c>
      <c r="HI62" s="14" t="s">
        <v>68</v>
      </c>
      <c r="HJ62" s="44" t="str">
        <f t="shared" si="86"/>
        <v>1 fois par semestre</v>
      </c>
      <c r="HK62" s="13" t="s">
        <v>69</v>
      </c>
      <c r="HL62" s="13" t="s">
        <v>68</v>
      </c>
      <c r="HM62" s="13" t="s">
        <v>68</v>
      </c>
      <c r="HN62" s="13" t="s">
        <v>69</v>
      </c>
      <c r="HO62" s="13" t="s">
        <v>68</v>
      </c>
      <c r="HP62" s="13" t="s">
        <v>68</v>
      </c>
      <c r="HQ62" s="44" t="str">
        <f t="shared" si="87"/>
        <v>2 fois par semaine</v>
      </c>
      <c r="HR62" s="14" t="s">
        <v>68</v>
      </c>
      <c r="HS62" s="14" t="s">
        <v>68</v>
      </c>
      <c r="HT62" s="14" t="s">
        <v>68</v>
      </c>
      <c r="HU62" s="14" t="s">
        <v>68</v>
      </c>
      <c r="HV62" s="14" t="s">
        <v>68</v>
      </c>
      <c r="HW62" s="14" t="s">
        <v>68</v>
      </c>
      <c r="HX62" s="14" t="s">
        <v>134</v>
      </c>
    </row>
    <row r="63" spans="1:232" ht="27.95" customHeight="1" x14ac:dyDescent="0.2">
      <c r="A63" s="8">
        <v>8010</v>
      </c>
      <c r="B63" s="9" t="s">
        <v>83</v>
      </c>
      <c r="C63" s="50" t="s">
        <v>1907</v>
      </c>
      <c r="D63" s="11" t="s">
        <v>96</v>
      </c>
      <c r="E63" s="11" t="s">
        <v>143</v>
      </c>
      <c r="F63" s="11">
        <v>94000</v>
      </c>
      <c r="G63" s="11" t="s">
        <v>144</v>
      </c>
      <c r="H63" s="12">
        <v>170</v>
      </c>
      <c r="I63" s="13" t="s">
        <v>69</v>
      </c>
      <c r="J63" s="13" t="s">
        <v>68</v>
      </c>
      <c r="K63" s="13" t="s">
        <v>68</v>
      </c>
      <c r="L63" s="13" t="s">
        <v>68</v>
      </c>
      <c r="M63" s="13" t="s">
        <v>69</v>
      </c>
      <c r="N63" s="13" t="s">
        <v>68</v>
      </c>
      <c r="O63" s="13" t="str">
        <f t="shared" si="67"/>
        <v>2 fois par semaine</v>
      </c>
      <c r="P63" s="14" t="s">
        <v>69</v>
      </c>
      <c r="Q63" s="14" t="s">
        <v>68</v>
      </c>
      <c r="R63" s="14" t="s">
        <v>68</v>
      </c>
      <c r="S63" s="14" t="s">
        <v>68</v>
      </c>
      <c r="T63" s="14" t="s">
        <v>69</v>
      </c>
      <c r="U63" s="14" t="s">
        <v>68</v>
      </c>
      <c r="V63" s="44" t="str">
        <f t="shared" si="68"/>
        <v>2 fois par semaine</v>
      </c>
      <c r="W63" s="13" t="s">
        <v>69</v>
      </c>
      <c r="X63" s="13" t="s">
        <v>68</v>
      </c>
      <c r="Y63" s="13" t="s">
        <v>68</v>
      </c>
      <c r="Z63" s="13" t="s">
        <v>68</v>
      </c>
      <c r="AA63" s="13" t="s">
        <v>68</v>
      </c>
      <c r="AB63" s="13" t="s">
        <v>68</v>
      </c>
      <c r="AC63" s="13" t="str">
        <f t="shared" si="69"/>
        <v>1 fois par semaine</v>
      </c>
      <c r="AD63" s="14" t="s">
        <v>69</v>
      </c>
      <c r="AE63" s="14" t="s">
        <v>68</v>
      </c>
      <c r="AF63" s="14" t="s">
        <v>68</v>
      </c>
      <c r="AG63" s="14" t="s">
        <v>68</v>
      </c>
      <c r="AH63" s="14" t="s">
        <v>68</v>
      </c>
      <c r="AI63" s="14" t="s">
        <v>68</v>
      </c>
      <c r="AJ63" s="44" t="str">
        <f t="shared" si="70"/>
        <v>1 fois par semaine</v>
      </c>
      <c r="AK63" s="13" t="s">
        <v>69</v>
      </c>
      <c r="AL63" s="13" t="s">
        <v>68</v>
      </c>
      <c r="AM63" s="13" t="s">
        <v>68</v>
      </c>
      <c r="AN63" s="13" t="s">
        <v>68</v>
      </c>
      <c r="AO63" s="13" t="s">
        <v>69</v>
      </c>
      <c r="AP63" s="13" t="s">
        <v>68</v>
      </c>
      <c r="AQ63" s="13" t="str">
        <f t="shared" si="71"/>
        <v>2 fois par semaine</v>
      </c>
      <c r="AR63" s="14" t="s">
        <v>69</v>
      </c>
      <c r="AS63" s="14" t="s">
        <v>68</v>
      </c>
      <c r="AT63" s="14" t="s">
        <v>68</v>
      </c>
      <c r="AU63" s="14" t="s">
        <v>68</v>
      </c>
      <c r="AV63" s="14" t="s">
        <v>68</v>
      </c>
      <c r="AW63" s="14" t="s">
        <v>68</v>
      </c>
      <c r="AX63" s="14" t="str">
        <f t="shared" si="72"/>
        <v>1 fois par semaine</v>
      </c>
      <c r="AY63" s="13" t="s">
        <v>69</v>
      </c>
      <c r="AZ63" s="13" t="s">
        <v>68</v>
      </c>
      <c r="BA63" s="13" t="s">
        <v>68</v>
      </c>
      <c r="BB63" s="13" t="s">
        <v>68</v>
      </c>
      <c r="BC63" s="13" t="s">
        <v>68</v>
      </c>
      <c r="BD63" s="13" t="s">
        <v>68</v>
      </c>
      <c r="BE63" s="13" t="str">
        <f t="shared" si="73"/>
        <v>1 fois par semaine</v>
      </c>
      <c r="BF63" s="14" t="s">
        <v>69</v>
      </c>
      <c r="BG63" s="14" t="s">
        <v>68</v>
      </c>
      <c r="BH63" s="14" t="s">
        <v>68</v>
      </c>
      <c r="BI63" s="14" t="s">
        <v>68</v>
      </c>
      <c r="BJ63" s="14" t="s">
        <v>68</v>
      </c>
      <c r="BK63" s="14" t="s">
        <v>68</v>
      </c>
      <c r="BL63" s="14" t="str">
        <f t="shared" si="74"/>
        <v>1 fois par semaine</v>
      </c>
      <c r="BM63" s="13" t="s">
        <v>69</v>
      </c>
      <c r="BN63" s="13" t="s">
        <v>68</v>
      </c>
      <c r="BO63" s="13" t="s">
        <v>68</v>
      </c>
      <c r="BP63" s="13" t="s">
        <v>68</v>
      </c>
      <c r="BQ63" s="13" t="s">
        <v>68</v>
      </c>
      <c r="BR63" s="13" t="s">
        <v>68</v>
      </c>
      <c r="BS63" s="13" t="str">
        <f t="shared" si="75"/>
        <v>1 fois par semaine</v>
      </c>
      <c r="BT63" s="14" t="s">
        <v>68</v>
      </c>
      <c r="BU63" s="14" t="s">
        <v>68</v>
      </c>
      <c r="BV63" s="14" t="s">
        <v>68</v>
      </c>
      <c r="BW63" s="14" t="s">
        <v>68</v>
      </c>
      <c r="BX63" s="14" t="s">
        <v>68</v>
      </c>
      <c r="BY63" s="14" t="s">
        <v>68</v>
      </c>
      <c r="BZ63" s="14" t="str">
        <f t="shared" si="76"/>
        <v>-</v>
      </c>
      <c r="CA63" s="13" t="s">
        <v>68</v>
      </c>
      <c r="CB63" s="13" t="s">
        <v>69</v>
      </c>
      <c r="CC63" s="13" t="s">
        <v>68</v>
      </c>
      <c r="CD63" s="13" t="s">
        <v>68</v>
      </c>
      <c r="CE63" s="13" t="s">
        <v>68</v>
      </c>
      <c r="CF63" s="13" t="s">
        <v>68</v>
      </c>
      <c r="CG63" s="44" t="str">
        <f t="shared" si="100"/>
        <v>1 fois par mois</v>
      </c>
      <c r="CH63" s="14" t="s">
        <v>69</v>
      </c>
      <c r="CI63" s="14" t="s">
        <v>68</v>
      </c>
      <c r="CJ63" s="14" t="s">
        <v>68</v>
      </c>
      <c r="CK63" s="14" t="s">
        <v>68</v>
      </c>
      <c r="CL63" s="14" t="s">
        <v>68</v>
      </c>
      <c r="CM63" s="14" t="s">
        <v>68</v>
      </c>
      <c r="CN63" s="44" t="str">
        <f t="shared" si="77"/>
        <v>1 fois par semaine</v>
      </c>
      <c r="CO63" s="13" t="s">
        <v>69</v>
      </c>
      <c r="CP63" s="13" t="s">
        <v>68</v>
      </c>
      <c r="CQ63" s="13" t="s">
        <v>68</v>
      </c>
      <c r="CR63" s="13" t="s">
        <v>68</v>
      </c>
      <c r="CS63" s="13" t="s">
        <v>68</v>
      </c>
      <c r="CT63" s="13" t="s">
        <v>68</v>
      </c>
      <c r="CU63" s="13" t="str">
        <f>IF(COUNTIF(CO63:CT63,"X")&gt;0,COUNTIF(CO63:CT63,"X")&amp;" fois par mois","-")</f>
        <v>1 fois par mois</v>
      </c>
      <c r="CV63" s="14" t="s">
        <v>68</v>
      </c>
      <c r="CW63" s="14" t="s">
        <v>68</v>
      </c>
      <c r="CX63" s="14" t="s">
        <v>68</v>
      </c>
      <c r="CY63" s="14" t="s">
        <v>68</v>
      </c>
      <c r="CZ63" s="14" t="s">
        <v>68</v>
      </c>
      <c r="DA63" s="14" t="s">
        <v>68</v>
      </c>
      <c r="DB63" s="14" t="str">
        <f t="shared" si="79"/>
        <v>-</v>
      </c>
      <c r="DC63" s="13" t="s">
        <v>69</v>
      </c>
      <c r="DD63" s="13" t="s">
        <v>68</v>
      </c>
      <c r="DE63" s="13" t="s">
        <v>68</v>
      </c>
      <c r="DF63" s="13" t="s">
        <v>68</v>
      </c>
      <c r="DG63" s="13" t="s">
        <v>68</v>
      </c>
      <c r="DH63" s="13" t="s">
        <v>68</v>
      </c>
      <c r="DI63" s="13" t="str">
        <f>IF(COUNTIF(DC63:DH63,"X")&gt;0,COUNTIF(DC63:DH63,"X")&amp;" fois par mois","-")</f>
        <v>1 fois par mois</v>
      </c>
      <c r="DJ63" s="14" t="s">
        <v>69</v>
      </c>
      <c r="DK63" s="14" t="s">
        <v>68</v>
      </c>
      <c r="DL63" s="14" t="s">
        <v>68</v>
      </c>
      <c r="DM63" s="14" t="s">
        <v>68</v>
      </c>
      <c r="DN63" s="14" t="s">
        <v>69</v>
      </c>
      <c r="DO63" s="14" t="s">
        <v>68</v>
      </c>
      <c r="DP63" s="44" t="str">
        <f t="shared" si="81"/>
        <v>2 fois par semaine</v>
      </c>
      <c r="DQ63" s="13" t="s">
        <v>69</v>
      </c>
      <c r="DR63" s="13" t="s">
        <v>68</v>
      </c>
      <c r="DS63" s="13" t="s">
        <v>68</v>
      </c>
      <c r="DT63" s="13" t="s">
        <v>68</v>
      </c>
      <c r="DU63" s="13" t="s">
        <v>68</v>
      </c>
      <c r="DV63" s="13" t="s">
        <v>68</v>
      </c>
      <c r="DW63" s="13" t="str">
        <f t="shared" si="82"/>
        <v>1 fois par semaine</v>
      </c>
      <c r="DX63" s="14" t="s">
        <v>69</v>
      </c>
      <c r="DY63" s="14" t="s">
        <v>68</v>
      </c>
      <c r="DZ63" s="14" t="s">
        <v>68</v>
      </c>
      <c r="EA63" s="14" t="s">
        <v>68</v>
      </c>
      <c r="EB63" s="14" t="s">
        <v>68</v>
      </c>
      <c r="EC63" s="14" t="s">
        <v>68</v>
      </c>
      <c r="ED63" s="14" t="str">
        <f t="shared" si="83"/>
        <v>1 fois par semaine</v>
      </c>
      <c r="EE63" s="13" t="s">
        <v>69</v>
      </c>
      <c r="EF63" s="13" t="s">
        <v>68</v>
      </c>
      <c r="EG63" s="13" t="s">
        <v>68</v>
      </c>
      <c r="EH63" s="13" t="s">
        <v>68</v>
      </c>
      <c r="EI63" s="13" t="s">
        <v>69</v>
      </c>
      <c r="EJ63" s="13" t="s">
        <v>68</v>
      </c>
      <c r="EK63" s="13" t="str">
        <f t="shared" si="84"/>
        <v>2 fois par semaine</v>
      </c>
      <c r="EL63" s="14" t="s">
        <v>69</v>
      </c>
      <c r="EM63" s="14" t="s">
        <v>68</v>
      </c>
      <c r="EN63" s="14" t="s">
        <v>68</v>
      </c>
      <c r="EO63" s="14" t="s">
        <v>68</v>
      </c>
      <c r="EP63" s="14" t="s">
        <v>68</v>
      </c>
      <c r="EQ63" s="14" t="s">
        <v>68</v>
      </c>
      <c r="ER63" s="44" t="str">
        <f>IF(COUNTIF(EL63:EQ63,"X")&gt;0,COUNTIF(EL63:EQ63,"X")&amp;" fois par trimestre","-")</f>
        <v>1 fois par trimestre</v>
      </c>
      <c r="ES63" s="13" t="s">
        <v>68</v>
      </c>
      <c r="ET63" s="13" t="s">
        <v>68</v>
      </c>
      <c r="EU63" s="13" t="s">
        <v>68</v>
      </c>
      <c r="EV63" s="13" t="s">
        <v>69</v>
      </c>
      <c r="EW63" s="13" t="s">
        <v>68</v>
      </c>
      <c r="EX63" s="13" t="s">
        <v>68</v>
      </c>
      <c r="EY63" s="44" t="str">
        <f t="shared" si="102"/>
        <v>1 fois par mois</v>
      </c>
      <c r="EZ63" s="14" t="s">
        <v>69</v>
      </c>
      <c r="FA63" s="14" t="s">
        <v>69</v>
      </c>
      <c r="FB63" s="14" t="s">
        <v>69</v>
      </c>
      <c r="FC63" s="14" t="s">
        <v>69</v>
      </c>
      <c r="FD63" s="14" t="s">
        <v>69</v>
      </c>
      <c r="FE63" s="14" t="s">
        <v>68</v>
      </c>
      <c r="FF63" s="44" t="str">
        <f t="shared" si="54"/>
        <v>5 fois par semaine</v>
      </c>
      <c r="FG63" s="13" t="s">
        <v>68</v>
      </c>
      <c r="FH63" s="13" t="s">
        <v>68</v>
      </c>
      <c r="FI63" s="13" t="s">
        <v>68</v>
      </c>
      <c r="FJ63" s="13" t="s">
        <v>68</v>
      </c>
      <c r="FK63" s="13" t="s">
        <v>68</v>
      </c>
      <c r="FL63" s="13" t="s">
        <v>68</v>
      </c>
      <c r="FM63" s="13" t="str">
        <f t="shared" si="103"/>
        <v>-</v>
      </c>
      <c r="FN63" s="14" t="s">
        <v>69</v>
      </c>
      <c r="FO63" s="14" t="s">
        <v>68</v>
      </c>
      <c r="FP63" s="14" t="s">
        <v>69</v>
      </c>
      <c r="FQ63" s="14" t="s">
        <v>68</v>
      </c>
      <c r="FR63" s="14" t="s">
        <v>69</v>
      </c>
      <c r="FS63" s="14" t="s">
        <v>68</v>
      </c>
      <c r="FT63" s="44" t="str">
        <f t="shared" si="93"/>
        <v>3 fois par semaine</v>
      </c>
      <c r="FU63" s="13" t="s">
        <v>68</v>
      </c>
      <c r="FV63" s="13" t="s">
        <v>68</v>
      </c>
      <c r="FW63" s="13" t="s">
        <v>68</v>
      </c>
      <c r="FX63" s="13" t="s">
        <v>68</v>
      </c>
      <c r="FY63" s="13" t="s">
        <v>69</v>
      </c>
      <c r="FZ63" s="13" t="s">
        <v>68</v>
      </c>
      <c r="GA63" s="44" t="str">
        <f>IF(COUNTIF(FU63:FZ63,"X")&gt;0,COUNTIF(FU63:FZ63,"X")&amp;" fois par mois","-")</f>
        <v>1 fois par mois</v>
      </c>
      <c r="GB63" s="14" t="s">
        <v>69</v>
      </c>
      <c r="GC63" s="14" t="s">
        <v>68</v>
      </c>
      <c r="GD63" s="14" t="s">
        <v>68</v>
      </c>
      <c r="GE63" s="14" t="s">
        <v>68</v>
      </c>
      <c r="GF63" s="14" t="s">
        <v>68</v>
      </c>
      <c r="GG63" s="14" t="s">
        <v>68</v>
      </c>
      <c r="GH63" s="14" t="str">
        <f t="shared" si="91"/>
        <v>1 fois par semaine</v>
      </c>
      <c r="GI63" s="13" t="s">
        <v>68</v>
      </c>
      <c r="GJ63" s="13" t="s">
        <v>68</v>
      </c>
      <c r="GK63" s="13" t="s">
        <v>68</v>
      </c>
      <c r="GL63" s="13" t="s">
        <v>68</v>
      </c>
      <c r="GM63" s="13" t="s">
        <v>68</v>
      </c>
      <c r="GN63" s="13" t="s">
        <v>68</v>
      </c>
      <c r="GO63" s="13" t="str">
        <f t="shared" si="94"/>
        <v>-</v>
      </c>
      <c r="GP63" s="14" t="s">
        <v>68</v>
      </c>
      <c r="GQ63" s="14" t="s">
        <v>68</v>
      </c>
      <c r="GR63" s="14" t="s">
        <v>68</v>
      </c>
      <c r="GS63" s="14" t="s">
        <v>68</v>
      </c>
      <c r="GT63" s="14" t="s">
        <v>68</v>
      </c>
      <c r="GU63" s="14" t="s">
        <v>68</v>
      </c>
      <c r="GV63" s="14" t="str">
        <f t="shared" si="99"/>
        <v>-</v>
      </c>
      <c r="GW63" s="13" t="s">
        <v>68</v>
      </c>
      <c r="GX63" s="13" t="s">
        <v>68</v>
      </c>
      <c r="GY63" s="13" t="s">
        <v>68</v>
      </c>
      <c r="GZ63" s="13" t="s">
        <v>68</v>
      </c>
      <c r="HA63" s="13" t="s">
        <v>68</v>
      </c>
      <c r="HB63" s="13" t="s">
        <v>68</v>
      </c>
      <c r="HC63" s="44" t="str">
        <f t="shared" si="107"/>
        <v>-</v>
      </c>
      <c r="HD63" s="14" t="s">
        <v>68</v>
      </c>
      <c r="HE63" s="14" t="s">
        <v>68</v>
      </c>
      <c r="HF63" s="14" t="s">
        <v>68</v>
      </c>
      <c r="HG63" s="14" t="s">
        <v>68</v>
      </c>
      <c r="HH63" s="14" t="s">
        <v>68</v>
      </c>
      <c r="HI63" s="14" t="s">
        <v>68</v>
      </c>
      <c r="HJ63" s="44" t="str">
        <f t="shared" si="86"/>
        <v>-</v>
      </c>
      <c r="HK63" s="13" t="s">
        <v>69</v>
      </c>
      <c r="HL63" s="13" t="s">
        <v>68</v>
      </c>
      <c r="HM63" s="13" t="s">
        <v>68</v>
      </c>
      <c r="HN63" s="13" t="s">
        <v>69</v>
      </c>
      <c r="HO63" s="13" t="s">
        <v>68</v>
      </c>
      <c r="HP63" s="13" t="s">
        <v>68</v>
      </c>
      <c r="HQ63" s="44" t="str">
        <f t="shared" si="87"/>
        <v>2 fois par semaine</v>
      </c>
      <c r="HR63" s="14" t="s">
        <v>68</v>
      </c>
      <c r="HS63" s="14" t="s">
        <v>68</v>
      </c>
      <c r="HT63" s="14" t="s">
        <v>68</v>
      </c>
      <c r="HU63" s="14" t="s">
        <v>68</v>
      </c>
      <c r="HV63" s="14" t="s">
        <v>68</v>
      </c>
      <c r="HW63" s="14" t="s">
        <v>68</v>
      </c>
      <c r="HX63" s="14" t="s">
        <v>134</v>
      </c>
    </row>
    <row r="64" spans="1:232" ht="27.95" customHeight="1" x14ac:dyDescent="0.2">
      <c r="A64" s="8">
        <v>8011</v>
      </c>
      <c r="B64" s="9" t="s">
        <v>66</v>
      </c>
      <c r="C64" s="50" t="s">
        <v>1906</v>
      </c>
      <c r="D64" s="11" t="s">
        <v>96</v>
      </c>
      <c r="E64" s="11" t="s">
        <v>145</v>
      </c>
      <c r="F64" s="11">
        <v>75020</v>
      </c>
      <c r="G64" s="11" t="s">
        <v>29</v>
      </c>
      <c r="H64" s="12">
        <v>93</v>
      </c>
      <c r="I64" s="13" t="s">
        <v>68</v>
      </c>
      <c r="J64" s="13" t="s">
        <v>68</v>
      </c>
      <c r="K64" s="13" t="s">
        <v>68</v>
      </c>
      <c r="L64" s="13" t="s">
        <v>68</v>
      </c>
      <c r="M64" s="13" t="s">
        <v>68</v>
      </c>
      <c r="N64" s="13" t="s">
        <v>68</v>
      </c>
      <c r="O64" s="13" t="str">
        <f t="shared" si="67"/>
        <v>-</v>
      </c>
      <c r="P64" s="14" t="s">
        <v>68</v>
      </c>
      <c r="Q64" s="14" t="s">
        <v>68</v>
      </c>
      <c r="R64" s="14" t="s">
        <v>68</v>
      </c>
      <c r="S64" s="14" t="s">
        <v>68</v>
      </c>
      <c r="T64" s="14" t="s">
        <v>68</v>
      </c>
      <c r="U64" s="14" t="s">
        <v>68</v>
      </c>
      <c r="V64" s="44" t="str">
        <f t="shared" si="68"/>
        <v>-</v>
      </c>
      <c r="W64" s="13" t="s">
        <v>68</v>
      </c>
      <c r="X64" s="13" t="s">
        <v>68</v>
      </c>
      <c r="Y64" s="13" t="s">
        <v>68</v>
      </c>
      <c r="Z64" s="13" t="s">
        <v>68</v>
      </c>
      <c r="AA64" s="13" t="s">
        <v>68</v>
      </c>
      <c r="AB64" s="13" t="s">
        <v>68</v>
      </c>
      <c r="AC64" s="13" t="str">
        <f t="shared" si="69"/>
        <v>-</v>
      </c>
      <c r="AD64" s="14" t="s">
        <v>68</v>
      </c>
      <c r="AE64" s="14" t="s">
        <v>68</v>
      </c>
      <c r="AF64" s="14" t="s">
        <v>68</v>
      </c>
      <c r="AG64" s="14" t="s">
        <v>68</v>
      </c>
      <c r="AH64" s="14" t="s">
        <v>68</v>
      </c>
      <c r="AI64" s="14" t="s">
        <v>68</v>
      </c>
      <c r="AJ64" s="44" t="str">
        <f t="shared" si="70"/>
        <v>-</v>
      </c>
      <c r="AK64" s="13" t="s">
        <v>68</v>
      </c>
      <c r="AL64" s="13" t="s">
        <v>68</v>
      </c>
      <c r="AM64" s="13" t="s">
        <v>68</v>
      </c>
      <c r="AN64" s="13" t="s">
        <v>68</v>
      </c>
      <c r="AO64" s="13" t="s">
        <v>68</v>
      </c>
      <c r="AP64" s="13" t="s">
        <v>68</v>
      </c>
      <c r="AQ64" s="13" t="str">
        <f t="shared" si="71"/>
        <v>-</v>
      </c>
      <c r="AR64" s="14" t="s">
        <v>68</v>
      </c>
      <c r="AS64" s="14" t="s">
        <v>68</v>
      </c>
      <c r="AT64" s="14" t="s">
        <v>68</v>
      </c>
      <c r="AU64" s="14" t="s">
        <v>68</v>
      </c>
      <c r="AV64" s="14" t="s">
        <v>68</v>
      </c>
      <c r="AW64" s="14" t="s">
        <v>68</v>
      </c>
      <c r="AX64" s="14" t="str">
        <f t="shared" si="72"/>
        <v>-</v>
      </c>
      <c r="AY64" s="13" t="s">
        <v>68</v>
      </c>
      <c r="AZ64" s="13" t="s">
        <v>68</v>
      </c>
      <c r="BA64" s="13" t="s">
        <v>68</v>
      </c>
      <c r="BB64" s="13" t="s">
        <v>68</v>
      </c>
      <c r="BC64" s="13" t="s">
        <v>68</v>
      </c>
      <c r="BD64" s="13" t="s">
        <v>68</v>
      </c>
      <c r="BE64" s="13" t="str">
        <f t="shared" si="73"/>
        <v>-</v>
      </c>
      <c r="BF64" s="14" t="s">
        <v>68</v>
      </c>
      <c r="BG64" s="14" t="s">
        <v>68</v>
      </c>
      <c r="BH64" s="14" t="s">
        <v>68</v>
      </c>
      <c r="BI64" s="14" t="s">
        <v>68</v>
      </c>
      <c r="BJ64" s="14" t="s">
        <v>68</v>
      </c>
      <c r="BK64" s="14" t="s">
        <v>68</v>
      </c>
      <c r="BL64" s="14" t="str">
        <f t="shared" si="74"/>
        <v>-</v>
      </c>
      <c r="BM64" s="13" t="s">
        <v>68</v>
      </c>
      <c r="BN64" s="13" t="s">
        <v>68</v>
      </c>
      <c r="BO64" s="13" t="s">
        <v>68</v>
      </c>
      <c r="BP64" s="13" t="s">
        <v>68</v>
      </c>
      <c r="BQ64" s="13" t="s">
        <v>68</v>
      </c>
      <c r="BR64" s="13" t="s">
        <v>68</v>
      </c>
      <c r="BS64" s="13" t="str">
        <f t="shared" si="75"/>
        <v>-</v>
      </c>
      <c r="BT64" s="14" t="s">
        <v>68</v>
      </c>
      <c r="BU64" s="14" t="s">
        <v>68</v>
      </c>
      <c r="BV64" s="14" t="s">
        <v>68</v>
      </c>
      <c r="BW64" s="14" t="s">
        <v>68</v>
      </c>
      <c r="BX64" s="14" t="s">
        <v>68</v>
      </c>
      <c r="BY64" s="14" t="s">
        <v>68</v>
      </c>
      <c r="BZ64" s="14" t="str">
        <f t="shared" si="76"/>
        <v>-</v>
      </c>
      <c r="CA64" s="13" t="s">
        <v>68</v>
      </c>
      <c r="CB64" s="13" t="s">
        <v>68</v>
      </c>
      <c r="CC64" s="13" t="s">
        <v>68</v>
      </c>
      <c r="CD64" s="13" t="s">
        <v>68</v>
      </c>
      <c r="CE64" s="13" t="s">
        <v>68</v>
      </c>
      <c r="CF64" s="13" t="s">
        <v>68</v>
      </c>
      <c r="CG64" s="44" t="str">
        <f t="shared" si="100"/>
        <v>-</v>
      </c>
      <c r="CH64" s="14" t="s">
        <v>68</v>
      </c>
      <c r="CI64" s="14" t="s">
        <v>68</v>
      </c>
      <c r="CJ64" s="14" t="s">
        <v>68</v>
      </c>
      <c r="CK64" s="14" t="s">
        <v>68</v>
      </c>
      <c r="CL64" s="14" t="s">
        <v>68</v>
      </c>
      <c r="CM64" s="14" t="s">
        <v>68</v>
      </c>
      <c r="CN64" s="44" t="str">
        <f t="shared" si="77"/>
        <v>-</v>
      </c>
      <c r="CO64" s="13" t="s">
        <v>68</v>
      </c>
      <c r="CP64" s="13" t="s">
        <v>68</v>
      </c>
      <c r="CQ64" s="13" t="s">
        <v>68</v>
      </c>
      <c r="CR64" s="13" t="s">
        <v>68</v>
      </c>
      <c r="CS64" s="13" t="s">
        <v>68</v>
      </c>
      <c r="CT64" s="13" t="s">
        <v>68</v>
      </c>
      <c r="CU64" s="13" t="str">
        <f t="shared" ref="CU64:CU66" si="108">IF(COUNTIF(CO64:CT64,"X")&gt;0,COUNTIF(CO64:CT64,"X")&amp;" fois par semaine","-")</f>
        <v>-</v>
      </c>
      <c r="CV64" s="14" t="s">
        <v>68</v>
      </c>
      <c r="CW64" s="14" t="s">
        <v>68</v>
      </c>
      <c r="CX64" s="14" t="s">
        <v>68</v>
      </c>
      <c r="CY64" s="14" t="s">
        <v>68</v>
      </c>
      <c r="CZ64" s="14" t="s">
        <v>68</v>
      </c>
      <c r="DA64" s="14" t="s">
        <v>68</v>
      </c>
      <c r="DB64" s="14" t="str">
        <f t="shared" si="79"/>
        <v>-</v>
      </c>
      <c r="DC64" s="13" t="s">
        <v>68</v>
      </c>
      <c r="DD64" s="13" t="s">
        <v>68</v>
      </c>
      <c r="DE64" s="13" t="s">
        <v>68</v>
      </c>
      <c r="DF64" s="13" t="s">
        <v>68</v>
      </c>
      <c r="DG64" s="13" t="s">
        <v>68</v>
      </c>
      <c r="DH64" s="13" t="s">
        <v>68</v>
      </c>
      <c r="DI64" s="13" t="str">
        <f t="shared" ref="DI64:DI66" si="109">IF(COUNTIF(DC64:DH64,"X")&gt;0,COUNTIF(DC64:DH64,"X")&amp;" fois par semaine","-")</f>
        <v>-</v>
      </c>
      <c r="DJ64" s="14" t="s">
        <v>68</v>
      </c>
      <c r="DK64" s="14" t="s">
        <v>68</v>
      </c>
      <c r="DL64" s="14" t="s">
        <v>68</v>
      </c>
      <c r="DM64" s="14" t="s">
        <v>68</v>
      </c>
      <c r="DN64" s="14" t="s">
        <v>68</v>
      </c>
      <c r="DO64" s="14" t="s">
        <v>68</v>
      </c>
      <c r="DP64" s="44" t="str">
        <f t="shared" si="81"/>
        <v>-</v>
      </c>
      <c r="DQ64" s="13" t="s">
        <v>68</v>
      </c>
      <c r="DR64" s="13" t="s">
        <v>68</v>
      </c>
      <c r="DS64" s="13" t="s">
        <v>68</v>
      </c>
      <c r="DT64" s="13" t="s">
        <v>68</v>
      </c>
      <c r="DU64" s="13" t="s">
        <v>68</v>
      </c>
      <c r="DV64" s="13" t="s">
        <v>68</v>
      </c>
      <c r="DW64" s="13" t="str">
        <f t="shared" si="82"/>
        <v>-</v>
      </c>
      <c r="DX64" s="14" t="s">
        <v>68</v>
      </c>
      <c r="DY64" s="14" t="s">
        <v>68</v>
      </c>
      <c r="DZ64" s="14" t="s">
        <v>68</v>
      </c>
      <c r="EA64" s="14" t="s">
        <v>68</v>
      </c>
      <c r="EB64" s="14" t="s">
        <v>68</v>
      </c>
      <c r="EC64" s="14" t="s">
        <v>68</v>
      </c>
      <c r="ED64" s="14" t="str">
        <f t="shared" si="83"/>
        <v>-</v>
      </c>
      <c r="EE64" s="13" t="s">
        <v>68</v>
      </c>
      <c r="EF64" s="13" t="s">
        <v>68</v>
      </c>
      <c r="EG64" s="13" t="s">
        <v>68</v>
      </c>
      <c r="EH64" s="13" t="s">
        <v>68</v>
      </c>
      <c r="EI64" s="13" t="s">
        <v>68</v>
      </c>
      <c r="EJ64" s="13" t="s">
        <v>68</v>
      </c>
      <c r="EK64" s="13" t="str">
        <f t="shared" si="84"/>
        <v>-</v>
      </c>
      <c r="EL64" s="14" t="s">
        <v>68</v>
      </c>
      <c r="EM64" s="14" t="s">
        <v>68</v>
      </c>
      <c r="EN64" s="14" t="s">
        <v>68</v>
      </c>
      <c r="EO64" s="14" t="s">
        <v>68</v>
      </c>
      <c r="EP64" s="14" t="s">
        <v>68</v>
      </c>
      <c r="EQ64" s="14" t="s">
        <v>68</v>
      </c>
      <c r="ER64" s="44" t="str">
        <f>IF(COUNTIF(EL64:EQ64,"X")&gt;0,COUNTIF(EL64:EQ64,"X")&amp;" fois par mois","-")</f>
        <v>-</v>
      </c>
      <c r="ES64" s="13" t="s">
        <v>68</v>
      </c>
      <c r="ET64" s="13" t="s">
        <v>68</v>
      </c>
      <c r="EU64" s="13" t="s">
        <v>68</v>
      </c>
      <c r="EV64" s="13" t="s">
        <v>68</v>
      </c>
      <c r="EW64" s="13" t="s">
        <v>68</v>
      </c>
      <c r="EX64" s="13" t="s">
        <v>68</v>
      </c>
      <c r="EY64" s="44" t="str">
        <f t="shared" si="102"/>
        <v>-</v>
      </c>
      <c r="EZ64" s="14" t="s">
        <v>68</v>
      </c>
      <c r="FA64" s="14" t="s">
        <v>68</v>
      </c>
      <c r="FB64" s="14" t="s">
        <v>68</v>
      </c>
      <c r="FC64" s="14" t="s">
        <v>68</v>
      </c>
      <c r="FD64" s="14" t="s">
        <v>68</v>
      </c>
      <c r="FE64" s="14" t="s">
        <v>68</v>
      </c>
      <c r="FF64" s="44" t="str">
        <f t="shared" ref="FF64:FF107" si="110">IF(COUNTIF(EZ64:FE64,"X")&gt;0,COUNTIF(EZ64:FE64,"X")&amp;" fois par semaine","-")</f>
        <v>-</v>
      </c>
      <c r="FG64" s="13" t="s">
        <v>68</v>
      </c>
      <c r="FH64" s="13" t="s">
        <v>68</v>
      </c>
      <c r="FI64" s="13" t="s">
        <v>68</v>
      </c>
      <c r="FJ64" s="13" t="s">
        <v>68</v>
      </c>
      <c r="FK64" s="13" t="s">
        <v>68</v>
      </c>
      <c r="FL64" s="13" t="s">
        <v>68</v>
      </c>
      <c r="FM64" s="13" t="str">
        <f t="shared" si="103"/>
        <v>-</v>
      </c>
      <c r="FN64" s="14" t="s">
        <v>68</v>
      </c>
      <c r="FO64" s="14" t="s">
        <v>68</v>
      </c>
      <c r="FP64" s="14" t="s">
        <v>68</v>
      </c>
      <c r="FQ64" s="14" t="s">
        <v>68</v>
      </c>
      <c r="FR64" s="14" t="s">
        <v>68</v>
      </c>
      <c r="FS64" s="14" t="s">
        <v>69</v>
      </c>
      <c r="FT64" s="44" t="str">
        <f t="shared" si="93"/>
        <v>1 fois par semaine</v>
      </c>
      <c r="FU64" s="13" t="s">
        <v>68</v>
      </c>
      <c r="FV64" s="13" t="s">
        <v>68</v>
      </c>
      <c r="FW64" s="13" t="s">
        <v>68</v>
      </c>
      <c r="FX64" s="13" t="s">
        <v>68</v>
      </c>
      <c r="FY64" s="13" t="s">
        <v>68</v>
      </c>
      <c r="FZ64" s="13" t="s">
        <v>68</v>
      </c>
      <c r="GA64" s="44" t="str">
        <f t="shared" ref="GA64:GA107" si="111">IF(COUNTIF(FU64:FZ64,"X")&gt;0,COUNTIF(FU64:FZ64,"X")&amp;" fois par semaine","-")</f>
        <v>-</v>
      </c>
      <c r="GB64" s="14" t="s">
        <v>68</v>
      </c>
      <c r="GC64" s="14" t="s">
        <v>68</v>
      </c>
      <c r="GD64" s="14" t="s">
        <v>68</v>
      </c>
      <c r="GE64" s="14" t="s">
        <v>68</v>
      </c>
      <c r="GF64" s="14" t="s">
        <v>68</v>
      </c>
      <c r="GG64" s="14" t="s">
        <v>68</v>
      </c>
      <c r="GH64" s="14" t="str">
        <f t="shared" si="91"/>
        <v>-</v>
      </c>
      <c r="GI64" s="13" t="s">
        <v>68</v>
      </c>
      <c r="GJ64" s="13" t="s">
        <v>68</v>
      </c>
      <c r="GK64" s="13" t="s">
        <v>68</v>
      </c>
      <c r="GL64" s="13" t="s">
        <v>68</v>
      </c>
      <c r="GM64" s="13" t="s">
        <v>68</v>
      </c>
      <c r="GN64" s="13" t="s">
        <v>68</v>
      </c>
      <c r="GO64" s="13" t="str">
        <f t="shared" si="94"/>
        <v>-</v>
      </c>
      <c r="GP64" s="14" t="s">
        <v>68</v>
      </c>
      <c r="GQ64" s="14" t="s">
        <v>68</v>
      </c>
      <c r="GR64" s="14" t="s">
        <v>68</v>
      </c>
      <c r="GS64" s="14" t="s">
        <v>68</v>
      </c>
      <c r="GT64" s="14" t="s">
        <v>68</v>
      </c>
      <c r="GU64" s="14" t="s">
        <v>68</v>
      </c>
      <c r="GV64" s="14" t="str">
        <f t="shared" si="99"/>
        <v>-</v>
      </c>
      <c r="GW64" s="13" t="s">
        <v>68</v>
      </c>
      <c r="GX64" s="13" t="s">
        <v>68</v>
      </c>
      <c r="GY64" s="13" t="s">
        <v>68</v>
      </c>
      <c r="GZ64" s="13" t="s">
        <v>68</v>
      </c>
      <c r="HA64" s="13" t="s">
        <v>68</v>
      </c>
      <c r="HB64" s="13" t="s">
        <v>68</v>
      </c>
      <c r="HC64" s="44" t="str">
        <f t="shared" si="107"/>
        <v>-</v>
      </c>
      <c r="HD64" s="14" t="s">
        <v>68</v>
      </c>
      <c r="HE64" s="14" t="s">
        <v>68</v>
      </c>
      <c r="HF64" s="14" t="s">
        <v>68</v>
      </c>
      <c r="HG64" s="14" t="s">
        <v>68</v>
      </c>
      <c r="HH64" s="14" t="s">
        <v>68</v>
      </c>
      <c r="HI64" s="14" t="s">
        <v>68</v>
      </c>
      <c r="HJ64" s="44" t="str">
        <f t="shared" si="86"/>
        <v>-</v>
      </c>
      <c r="HK64" s="13" t="s">
        <v>68</v>
      </c>
      <c r="HL64" s="13" t="s">
        <v>68</v>
      </c>
      <c r="HM64" s="13" t="s">
        <v>68</v>
      </c>
      <c r="HN64" s="13" t="s">
        <v>68</v>
      </c>
      <c r="HO64" s="13" t="s">
        <v>68</v>
      </c>
      <c r="HP64" s="13" t="s">
        <v>68</v>
      </c>
      <c r="HQ64" s="44" t="str">
        <f t="shared" si="87"/>
        <v>-</v>
      </c>
      <c r="HR64" s="14" t="s">
        <v>68</v>
      </c>
      <c r="HS64" s="14" t="s">
        <v>68</v>
      </c>
      <c r="HT64" s="14" t="s">
        <v>68</v>
      </c>
      <c r="HU64" s="14" t="s">
        <v>68</v>
      </c>
      <c r="HV64" s="14" t="s">
        <v>68</v>
      </c>
      <c r="HW64" s="14" t="s">
        <v>68</v>
      </c>
      <c r="HX64" s="14" t="str">
        <f t="shared" ref="HX64:HX65" si="112">IF(COUNTIF(HR64:HW64,"X")&gt;0,COUNTIF(HR64:HW64,"X")&amp;" fois par semaine","-")</f>
        <v>-</v>
      </c>
    </row>
    <row r="65" spans="1:232" ht="27.95" customHeight="1" x14ac:dyDescent="0.2">
      <c r="A65" s="8">
        <v>8012</v>
      </c>
      <c r="B65" s="9" t="s">
        <v>66</v>
      </c>
      <c r="C65" s="50" t="s">
        <v>1906</v>
      </c>
      <c r="D65" s="11" t="s">
        <v>96</v>
      </c>
      <c r="E65" s="11" t="s">
        <v>146</v>
      </c>
      <c r="F65" s="11">
        <v>75011</v>
      </c>
      <c r="G65" s="11" t="s">
        <v>29</v>
      </c>
      <c r="H65" s="12">
        <v>79</v>
      </c>
      <c r="I65" s="13" t="s">
        <v>69</v>
      </c>
      <c r="J65" s="13" t="s">
        <v>69</v>
      </c>
      <c r="K65" s="13" t="s">
        <v>69</v>
      </c>
      <c r="L65" s="13" t="s">
        <v>69</v>
      </c>
      <c r="M65" s="13" t="s">
        <v>69</v>
      </c>
      <c r="N65" s="13" t="s">
        <v>68</v>
      </c>
      <c r="O65" s="13" t="str">
        <f t="shared" si="67"/>
        <v>5 fois par semaine</v>
      </c>
      <c r="P65" s="14" t="s">
        <v>69</v>
      </c>
      <c r="Q65" s="14" t="s">
        <v>69</v>
      </c>
      <c r="R65" s="14" t="s">
        <v>69</v>
      </c>
      <c r="S65" s="14" t="s">
        <v>69</v>
      </c>
      <c r="T65" s="14" t="s">
        <v>69</v>
      </c>
      <c r="U65" s="14" t="s">
        <v>68</v>
      </c>
      <c r="V65" s="44" t="str">
        <f t="shared" si="68"/>
        <v>5 fois par semaine</v>
      </c>
      <c r="W65" s="13" t="s">
        <v>69</v>
      </c>
      <c r="X65" s="13" t="s">
        <v>69</v>
      </c>
      <c r="Y65" s="13" t="s">
        <v>69</v>
      </c>
      <c r="Z65" s="13" t="s">
        <v>69</v>
      </c>
      <c r="AA65" s="13" t="s">
        <v>69</v>
      </c>
      <c r="AB65" s="13" t="s">
        <v>68</v>
      </c>
      <c r="AC65" s="13" t="str">
        <f t="shared" si="69"/>
        <v>5 fois par semaine</v>
      </c>
      <c r="AD65" s="14" t="s">
        <v>69</v>
      </c>
      <c r="AE65" s="14" t="s">
        <v>69</v>
      </c>
      <c r="AF65" s="14" t="s">
        <v>69</v>
      </c>
      <c r="AG65" s="14" t="s">
        <v>69</v>
      </c>
      <c r="AH65" s="14" t="s">
        <v>69</v>
      </c>
      <c r="AI65" s="14" t="s">
        <v>68</v>
      </c>
      <c r="AJ65" s="44" t="str">
        <f t="shared" si="70"/>
        <v>5 fois par semaine</v>
      </c>
      <c r="AK65" s="13" t="s">
        <v>69</v>
      </c>
      <c r="AL65" s="13" t="s">
        <v>69</v>
      </c>
      <c r="AM65" s="13" t="s">
        <v>69</v>
      </c>
      <c r="AN65" s="13" t="s">
        <v>69</v>
      </c>
      <c r="AO65" s="13" t="s">
        <v>69</v>
      </c>
      <c r="AP65" s="13" t="s">
        <v>68</v>
      </c>
      <c r="AQ65" s="13" t="str">
        <f t="shared" si="71"/>
        <v>5 fois par semaine</v>
      </c>
      <c r="AR65" s="14" t="s">
        <v>69</v>
      </c>
      <c r="AS65" s="14" t="s">
        <v>69</v>
      </c>
      <c r="AT65" s="14" t="s">
        <v>69</v>
      </c>
      <c r="AU65" s="14" t="s">
        <v>69</v>
      </c>
      <c r="AV65" s="14" t="s">
        <v>69</v>
      </c>
      <c r="AW65" s="14" t="s">
        <v>68</v>
      </c>
      <c r="AX65" s="14" t="str">
        <f t="shared" si="72"/>
        <v>5 fois par semaine</v>
      </c>
      <c r="AY65" s="13" t="s">
        <v>69</v>
      </c>
      <c r="AZ65" s="13" t="s">
        <v>69</v>
      </c>
      <c r="BA65" s="13" t="s">
        <v>69</v>
      </c>
      <c r="BB65" s="13" t="s">
        <v>69</v>
      </c>
      <c r="BC65" s="13" t="s">
        <v>69</v>
      </c>
      <c r="BD65" s="13" t="s">
        <v>68</v>
      </c>
      <c r="BE65" s="13" t="str">
        <f t="shared" si="73"/>
        <v>5 fois par semaine</v>
      </c>
      <c r="BF65" s="14" t="s">
        <v>69</v>
      </c>
      <c r="BG65" s="14" t="s">
        <v>69</v>
      </c>
      <c r="BH65" s="14" t="s">
        <v>69</v>
      </c>
      <c r="BI65" s="14" t="s">
        <v>69</v>
      </c>
      <c r="BJ65" s="14" t="s">
        <v>69</v>
      </c>
      <c r="BK65" s="14" t="s">
        <v>68</v>
      </c>
      <c r="BL65" s="14" t="str">
        <f t="shared" si="74"/>
        <v>5 fois par semaine</v>
      </c>
      <c r="BM65" s="13" t="s">
        <v>69</v>
      </c>
      <c r="BN65" s="13" t="s">
        <v>69</v>
      </c>
      <c r="BO65" s="13" t="s">
        <v>69</v>
      </c>
      <c r="BP65" s="13" t="s">
        <v>69</v>
      </c>
      <c r="BQ65" s="13" t="s">
        <v>69</v>
      </c>
      <c r="BR65" s="13" t="s">
        <v>68</v>
      </c>
      <c r="BS65" s="13" t="str">
        <f t="shared" si="75"/>
        <v>5 fois par semaine</v>
      </c>
      <c r="BT65" s="14" t="s">
        <v>69</v>
      </c>
      <c r="BU65" s="14" t="s">
        <v>69</v>
      </c>
      <c r="BV65" s="14" t="s">
        <v>69</v>
      </c>
      <c r="BW65" s="14" t="s">
        <v>69</v>
      </c>
      <c r="BX65" s="14" t="s">
        <v>69</v>
      </c>
      <c r="BY65" s="14" t="s">
        <v>68</v>
      </c>
      <c r="BZ65" s="14" t="str">
        <f t="shared" si="76"/>
        <v>5 fois par semaine</v>
      </c>
      <c r="CA65" s="13" t="s">
        <v>69</v>
      </c>
      <c r="CB65" s="13" t="s">
        <v>68</v>
      </c>
      <c r="CC65" s="13" t="s">
        <v>68</v>
      </c>
      <c r="CD65" s="13" t="s">
        <v>68</v>
      </c>
      <c r="CE65" s="13" t="s">
        <v>68</v>
      </c>
      <c r="CF65" s="13" t="s">
        <v>68</v>
      </c>
      <c r="CG65" s="44" t="str">
        <f t="shared" si="100"/>
        <v>1 fois par mois</v>
      </c>
      <c r="CH65" s="14" t="s">
        <v>68</v>
      </c>
      <c r="CI65" s="14" t="s">
        <v>68</v>
      </c>
      <c r="CJ65" s="14" t="s">
        <v>68</v>
      </c>
      <c r="CK65" s="14" t="s">
        <v>68</v>
      </c>
      <c r="CL65" s="14" t="s">
        <v>68</v>
      </c>
      <c r="CM65" s="14" t="s">
        <v>68</v>
      </c>
      <c r="CN65" s="44" t="str">
        <f t="shared" si="77"/>
        <v>-</v>
      </c>
      <c r="CO65" s="13" t="s">
        <v>68</v>
      </c>
      <c r="CP65" s="13" t="s">
        <v>68</v>
      </c>
      <c r="CQ65" s="13" t="s">
        <v>68</v>
      </c>
      <c r="CR65" s="13" t="s">
        <v>68</v>
      </c>
      <c r="CS65" s="13" t="s">
        <v>68</v>
      </c>
      <c r="CT65" s="13" t="s">
        <v>68</v>
      </c>
      <c r="CU65" s="13" t="str">
        <f t="shared" si="108"/>
        <v>-</v>
      </c>
      <c r="CV65" s="14" t="s">
        <v>68</v>
      </c>
      <c r="CW65" s="14" t="s">
        <v>68</v>
      </c>
      <c r="CX65" s="14" t="s">
        <v>68</v>
      </c>
      <c r="CY65" s="14" t="s">
        <v>68</v>
      </c>
      <c r="CZ65" s="14" t="s">
        <v>68</v>
      </c>
      <c r="DA65" s="14" t="s">
        <v>68</v>
      </c>
      <c r="DB65" s="14" t="str">
        <f t="shared" si="79"/>
        <v>-</v>
      </c>
      <c r="DC65" s="13" t="s">
        <v>68</v>
      </c>
      <c r="DD65" s="13" t="s">
        <v>68</v>
      </c>
      <c r="DE65" s="13" t="s">
        <v>68</v>
      </c>
      <c r="DF65" s="13" t="s">
        <v>68</v>
      </c>
      <c r="DG65" s="13" t="s">
        <v>68</v>
      </c>
      <c r="DH65" s="13" t="s">
        <v>68</v>
      </c>
      <c r="DI65" s="13" t="str">
        <f t="shared" si="109"/>
        <v>-</v>
      </c>
      <c r="DJ65" s="14" t="s">
        <v>69</v>
      </c>
      <c r="DK65" s="14" t="s">
        <v>69</v>
      </c>
      <c r="DL65" s="14" t="s">
        <v>69</v>
      </c>
      <c r="DM65" s="14" t="s">
        <v>69</v>
      </c>
      <c r="DN65" s="14" t="s">
        <v>69</v>
      </c>
      <c r="DO65" s="14" t="s">
        <v>68</v>
      </c>
      <c r="DP65" s="44" t="str">
        <f t="shared" si="81"/>
        <v>5 fois par semaine</v>
      </c>
      <c r="DQ65" s="13" t="s">
        <v>69</v>
      </c>
      <c r="DR65" s="13" t="s">
        <v>69</v>
      </c>
      <c r="DS65" s="13" t="s">
        <v>69</v>
      </c>
      <c r="DT65" s="13" t="s">
        <v>69</v>
      </c>
      <c r="DU65" s="13" t="s">
        <v>69</v>
      </c>
      <c r="DV65" s="13" t="s">
        <v>68</v>
      </c>
      <c r="DW65" s="13" t="str">
        <f t="shared" si="82"/>
        <v>5 fois par semaine</v>
      </c>
      <c r="DX65" s="14" t="s">
        <v>69</v>
      </c>
      <c r="DY65" s="14" t="s">
        <v>69</v>
      </c>
      <c r="DZ65" s="14" t="s">
        <v>69</v>
      </c>
      <c r="EA65" s="14" t="s">
        <v>69</v>
      </c>
      <c r="EB65" s="14" t="s">
        <v>69</v>
      </c>
      <c r="EC65" s="14" t="s">
        <v>68</v>
      </c>
      <c r="ED65" s="14" t="str">
        <f t="shared" si="83"/>
        <v>5 fois par semaine</v>
      </c>
      <c r="EE65" s="13" t="s">
        <v>69</v>
      </c>
      <c r="EF65" s="13" t="s">
        <v>69</v>
      </c>
      <c r="EG65" s="13" t="s">
        <v>69</v>
      </c>
      <c r="EH65" s="13" t="s">
        <v>69</v>
      </c>
      <c r="EI65" s="13" t="s">
        <v>69</v>
      </c>
      <c r="EJ65" s="13" t="s">
        <v>68</v>
      </c>
      <c r="EK65" s="13" t="str">
        <f t="shared" si="84"/>
        <v>5 fois par semaine</v>
      </c>
      <c r="EL65" s="14" t="s">
        <v>69</v>
      </c>
      <c r="EM65" s="14" t="s">
        <v>68</v>
      </c>
      <c r="EN65" s="14" t="s">
        <v>68</v>
      </c>
      <c r="EO65" s="14" t="s">
        <v>68</v>
      </c>
      <c r="EP65" s="14" t="s">
        <v>68</v>
      </c>
      <c r="EQ65" s="14" t="s">
        <v>68</v>
      </c>
      <c r="ER65" s="44" t="str">
        <f t="shared" ref="ER65:ER66" si="113">IF(COUNTIF(EL65:EQ65,"X")&gt;0,COUNTIF(EL65:EQ65,"X")&amp;" fois par mois","-")</f>
        <v>1 fois par mois</v>
      </c>
      <c r="ES65" s="13" t="s">
        <v>69</v>
      </c>
      <c r="ET65" s="13" t="s">
        <v>68</v>
      </c>
      <c r="EU65" s="13" t="s">
        <v>68</v>
      </c>
      <c r="EV65" s="13" t="s">
        <v>68</v>
      </c>
      <c r="EW65" s="13" t="s">
        <v>68</v>
      </c>
      <c r="EX65" s="13" t="s">
        <v>68</v>
      </c>
      <c r="EY65" s="44" t="str">
        <f t="shared" si="102"/>
        <v>1 fois par mois</v>
      </c>
      <c r="EZ65" s="14" t="s">
        <v>68</v>
      </c>
      <c r="FA65" s="14" t="s">
        <v>68</v>
      </c>
      <c r="FB65" s="14" t="s">
        <v>68</v>
      </c>
      <c r="FC65" s="14" t="s">
        <v>68</v>
      </c>
      <c r="FD65" s="14" t="s">
        <v>68</v>
      </c>
      <c r="FE65" s="14" t="s">
        <v>68</v>
      </c>
      <c r="FF65" s="44" t="str">
        <f t="shared" si="110"/>
        <v>-</v>
      </c>
      <c r="FG65" s="13" t="s">
        <v>68</v>
      </c>
      <c r="FH65" s="13" t="s">
        <v>68</v>
      </c>
      <c r="FI65" s="13" t="s">
        <v>68</v>
      </c>
      <c r="FJ65" s="13" t="s">
        <v>68</v>
      </c>
      <c r="FK65" s="13" t="s">
        <v>68</v>
      </c>
      <c r="FL65" s="13" t="s">
        <v>68</v>
      </c>
      <c r="FM65" s="13" t="str">
        <f t="shared" si="103"/>
        <v>-</v>
      </c>
      <c r="FN65" s="14" t="s">
        <v>68</v>
      </c>
      <c r="FO65" s="14" t="s">
        <v>68</v>
      </c>
      <c r="FP65" s="14" t="s">
        <v>68</v>
      </c>
      <c r="FQ65" s="14" t="s">
        <v>68</v>
      </c>
      <c r="FR65" s="14" t="s">
        <v>68</v>
      </c>
      <c r="FS65" s="14" t="s">
        <v>69</v>
      </c>
      <c r="FT65" s="44" t="str">
        <f t="shared" si="93"/>
        <v>1 fois par semaine</v>
      </c>
      <c r="FU65" s="13" t="s">
        <v>68</v>
      </c>
      <c r="FV65" s="13" t="s">
        <v>68</v>
      </c>
      <c r="FW65" s="13" t="s">
        <v>68</v>
      </c>
      <c r="FX65" s="13" t="s">
        <v>68</v>
      </c>
      <c r="FY65" s="13" t="s">
        <v>68</v>
      </c>
      <c r="FZ65" s="13" t="s">
        <v>68</v>
      </c>
      <c r="GA65" s="44" t="str">
        <f t="shared" si="111"/>
        <v>-</v>
      </c>
      <c r="GB65" s="14" t="s">
        <v>68</v>
      </c>
      <c r="GC65" s="14" t="s">
        <v>68</v>
      </c>
      <c r="GD65" s="14" t="s">
        <v>68</v>
      </c>
      <c r="GE65" s="14" t="s">
        <v>68</v>
      </c>
      <c r="GF65" s="14" t="s">
        <v>68</v>
      </c>
      <c r="GG65" s="14" t="s">
        <v>68</v>
      </c>
      <c r="GH65" s="14" t="str">
        <f t="shared" si="91"/>
        <v>-</v>
      </c>
      <c r="GI65" s="13" t="s">
        <v>68</v>
      </c>
      <c r="GJ65" s="13" t="s">
        <v>68</v>
      </c>
      <c r="GK65" s="13" t="s">
        <v>68</v>
      </c>
      <c r="GL65" s="13" t="s">
        <v>68</v>
      </c>
      <c r="GM65" s="13" t="s">
        <v>68</v>
      </c>
      <c r="GN65" s="13" t="s">
        <v>68</v>
      </c>
      <c r="GO65" s="13" t="str">
        <f t="shared" si="94"/>
        <v>-</v>
      </c>
      <c r="GP65" s="14" t="s">
        <v>68</v>
      </c>
      <c r="GQ65" s="14" t="s">
        <v>68</v>
      </c>
      <c r="GR65" s="14" t="s">
        <v>68</v>
      </c>
      <c r="GS65" s="14" t="s">
        <v>68</v>
      </c>
      <c r="GT65" s="14" t="s">
        <v>68</v>
      </c>
      <c r="GU65" s="14" t="s">
        <v>68</v>
      </c>
      <c r="GV65" s="14" t="str">
        <f t="shared" si="99"/>
        <v>-</v>
      </c>
      <c r="GW65" s="13" t="s">
        <v>68</v>
      </c>
      <c r="GX65" s="13" t="s">
        <v>68</v>
      </c>
      <c r="GY65" s="13" t="s">
        <v>68</v>
      </c>
      <c r="GZ65" s="13" t="s">
        <v>68</v>
      </c>
      <c r="HA65" s="13" t="s">
        <v>69</v>
      </c>
      <c r="HB65" s="13" t="s">
        <v>68</v>
      </c>
      <c r="HC65" s="44" t="str">
        <f>IF(COUNTIF(GW65:HB65,"X")&gt;0,COUNTIF(GW65:HB65,"X")&amp;" fois par mois","-")</f>
        <v>1 fois par mois</v>
      </c>
      <c r="HD65" s="14" t="s">
        <v>68</v>
      </c>
      <c r="HE65" s="14" t="s">
        <v>68</v>
      </c>
      <c r="HF65" s="14" t="s">
        <v>68</v>
      </c>
      <c r="HG65" s="14" t="s">
        <v>68</v>
      </c>
      <c r="HH65" s="14" t="s">
        <v>69</v>
      </c>
      <c r="HI65" s="14" t="s">
        <v>68</v>
      </c>
      <c r="HJ65" s="44" t="str">
        <f t="shared" si="86"/>
        <v>1 fois par semestre</v>
      </c>
      <c r="HK65" s="13" t="s">
        <v>68</v>
      </c>
      <c r="HL65" s="13" t="s">
        <v>68</v>
      </c>
      <c r="HM65" s="13" t="s">
        <v>68</v>
      </c>
      <c r="HN65" s="13" t="s">
        <v>68</v>
      </c>
      <c r="HO65" s="13" t="s">
        <v>68</v>
      </c>
      <c r="HP65" s="13" t="s">
        <v>68</v>
      </c>
      <c r="HQ65" s="44" t="str">
        <f t="shared" si="87"/>
        <v>-</v>
      </c>
      <c r="HR65" s="14" t="s">
        <v>68</v>
      </c>
      <c r="HS65" s="14" t="s">
        <v>68</v>
      </c>
      <c r="HT65" s="14" t="s">
        <v>68</v>
      </c>
      <c r="HU65" s="14" t="s">
        <v>68</v>
      </c>
      <c r="HV65" s="14" t="s">
        <v>68</v>
      </c>
      <c r="HW65" s="14" t="s">
        <v>68</v>
      </c>
      <c r="HX65" s="14" t="str">
        <f t="shared" si="112"/>
        <v>-</v>
      </c>
    </row>
    <row r="66" spans="1:232" ht="27.95" customHeight="1" x14ac:dyDescent="0.2">
      <c r="A66" s="8">
        <v>8015</v>
      </c>
      <c r="B66" s="9" t="s">
        <v>132</v>
      </c>
      <c r="C66" s="50" t="s">
        <v>1907</v>
      </c>
      <c r="D66" s="11" t="s">
        <v>96</v>
      </c>
      <c r="E66" s="11" t="s">
        <v>133</v>
      </c>
      <c r="F66" s="11">
        <v>78170</v>
      </c>
      <c r="G66" s="11" t="s">
        <v>35</v>
      </c>
      <c r="H66" s="12">
        <v>959</v>
      </c>
      <c r="I66" s="13" t="s">
        <v>69</v>
      </c>
      <c r="J66" s="13" t="s">
        <v>68</v>
      </c>
      <c r="K66" s="13" t="s">
        <v>68</v>
      </c>
      <c r="L66" s="13" t="s">
        <v>68</v>
      </c>
      <c r="M66" s="13" t="s">
        <v>68</v>
      </c>
      <c r="N66" s="13" t="s">
        <v>68</v>
      </c>
      <c r="O66" s="13" t="str">
        <f t="shared" si="67"/>
        <v>1 fois par semaine</v>
      </c>
      <c r="P66" s="14" t="s">
        <v>69</v>
      </c>
      <c r="Q66" s="14" t="s">
        <v>68</v>
      </c>
      <c r="R66" s="14" t="s">
        <v>68</v>
      </c>
      <c r="S66" s="14" t="s">
        <v>68</v>
      </c>
      <c r="T66" s="14" t="s">
        <v>68</v>
      </c>
      <c r="U66" s="14" t="s">
        <v>68</v>
      </c>
      <c r="V66" s="44" t="str">
        <f t="shared" si="68"/>
        <v>1 fois par semaine</v>
      </c>
      <c r="W66" s="13" t="s">
        <v>69</v>
      </c>
      <c r="X66" s="13" t="s">
        <v>68</v>
      </c>
      <c r="Y66" s="13" t="s">
        <v>68</v>
      </c>
      <c r="Z66" s="13" t="s">
        <v>68</v>
      </c>
      <c r="AA66" s="13" t="s">
        <v>68</v>
      </c>
      <c r="AB66" s="13" t="s">
        <v>68</v>
      </c>
      <c r="AC66" s="13" t="str">
        <f t="shared" si="69"/>
        <v>1 fois par semaine</v>
      </c>
      <c r="AD66" s="14" t="s">
        <v>69</v>
      </c>
      <c r="AE66" s="14" t="s">
        <v>68</v>
      </c>
      <c r="AF66" s="14" t="s">
        <v>68</v>
      </c>
      <c r="AG66" s="14" t="s">
        <v>68</v>
      </c>
      <c r="AH66" s="14" t="s">
        <v>68</v>
      </c>
      <c r="AI66" s="14" t="s">
        <v>68</v>
      </c>
      <c r="AJ66" s="44" t="str">
        <f t="shared" si="70"/>
        <v>1 fois par semaine</v>
      </c>
      <c r="AK66" s="13" t="s">
        <v>69</v>
      </c>
      <c r="AL66" s="13" t="s">
        <v>68</v>
      </c>
      <c r="AM66" s="13" t="s">
        <v>68</v>
      </c>
      <c r="AN66" s="13" t="s">
        <v>68</v>
      </c>
      <c r="AO66" s="13" t="s">
        <v>68</v>
      </c>
      <c r="AP66" s="13" t="s">
        <v>68</v>
      </c>
      <c r="AQ66" s="13" t="str">
        <f t="shared" si="71"/>
        <v>1 fois par semaine</v>
      </c>
      <c r="AR66" s="14" t="s">
        <v>69</v>
      </c>
      <c r="AS66" s="14" t="s">
        <v>68</v>
      </c>
      <c r="AT66" s="14" t="s">
        <v>68</v>
      </c>
      <c r="AU66" s="14" t="s">
        <v>68</v>
      </c>
      <c r="AV66" s="14" t="s">
        <v>68</v>
      </c>
      <c r="AW66" s="14" t="s">
        <v>68</v>
      </c>
      <c r="AX66" s="14" t="str">
        <f t="shared" si="72"/>
        <v>1 fois par semaine</v>
      </c>
      <c r="AY66" s="13" t="s">
        <v>69</v>
      </c>
      <c r="AZ66" s="13" t="s">
        <v>68</v>
      </c>
      <c r="BA66" s="13" t="s">
        <v>68</v>
      </c>
      <c r="BB66" s="13" t="s">
        <v>68</v>
      </c>
      <c r="BC66" s="13" t="s">
        <v>68</v>
      </c>
      <c r="BD66" s="13" t="s">
        <v>68</v>
      </c>
      <c r="BE66" s="13" t="str">
        <f t="shared" si="73"/>
        <v>1 fois par semaine</v>
      </c>
      <c r="BF66" s="14" t="s">
        <v>69</v>
      </c>
      <c r="BG66" s="14" t="s">
        <v>68</v>
      </c>
      <c r="BH66" s="14" t="s">
        <v>68</v>
      </c>
      <c r="BI66" s="14" t="s">
        <v>68</v>
      </c>
      <c r="BJ66" s="14" t="s">
        <v>68</v>
      </c>
      <c r="BK66" s="14" t="s">
        <v>68</v>
      </c>
      <c r="BL66" s="14" t="str">
        <f t="shared" si="74"/>
        <v>1 fois par semaine</v>
      </c>
      <c r="BM66" s="13" t="s">
        <v>69</v>
      </c>
      <c r="BN66" s="13" t="s">
        <v>68</v>
      </c>
      <c r="BO66" s="13" t="s">
        <v>68</v>
      </c>
      <c r="BP66" s="13" t="s">
        <v>68</v>
      </c>
      <c r="BQ66" s="13" t="s">
        <v>68</v>
      </c>
      <c r="BR66" s="13" t="s">
        <v>68</v>
      </c>
      <c r="BS66" s="13" t="str">
        <f t="shared" si="75"/>
        <v>1 fois par semaine</v>
      </c>
      <c r="BT66" s="14" t="s">
        <v>69</v>
      </c>
      <c r="BU66" s="14" t="s">
        <v>69</v>
      </c>
      <c r="BV66" s="14" t="s">
        <v>69</v>
      </c>
      <c r="BW66" s="14" t="s">
        <v>69</v>
      </c>
      <c r="BX66" s="14" t="s">
        <v>69</v>
      </c>
      <c r="BY66" s="14" t="s">
        <v>68</v>
      </c>
      <c r="BZ66" s="14" t="str">
        <f t="shared" si="76"/>
        <v>5 fois par semaine</v>
      </c>
      <c r="CA66" s="13" t="s">
        <v>69</v>
      </c>
      <c r="CB66" s="13" t="s">
        <v>68</v>
      </c>
      <c r="CC66" s="13" t="s">
        <v>68</v>
      </c>
      <c r="CD66" s="13" t="s">
        <v>68</v>
      </c>
      <c r="CE66" s="13" t="s">
        <v>68</v>
      </c>
      <c r="CF66" s="13" t="s">
        <v>68</v>
      </c>
      <c r="CG66" s="44" t="str">
        <f t="shared" si="100"/>
        <v>1 fois par mois</v>
      </c>
      <c r="CH66" s="14" t="s">
        <v>68</v>
      </c>
      <c r="CI66" s="14" t="s">
        <v>68</v>
      </c>
      <c r="CJ66" s="14" t="s">
        <v>68</v>
      </c>
      <c r="CK66" s="14" t="s">
        <v>68</v>
      </c>
      <c r="CL66" s="14" t="s">
        <v>68</v>
      </c>
      <c r="CM66" s="14" t="s">
        <v>68</v>
      </c>
      <c r="CN66" s="44" t="str">
        <f t="shared" si="77"/>
        <v>-</v>
      </c>
      <c r="CO66" s="13" t="s">
        <v>68</v>
      </c>
      <c r="CP66" s="13" t="s">
        <v>68</v>
      </c>
      <c r="CQ66" s="13" t="s">
        <v>68</v>
      </c>
      <c r="CR66" s="13" t="s">
        <v>68</v>
      </c>
      <c r="CS66" s="13" t="s">
        <v>68</v>
      </c>
      <c r="CT66" s="13" t="s">
        <v>68</v>
      </c>
      <c r="CU66" s="13" t="str">
        <f t="shared" si="108"/>
        <v>-</v>
      </c>
      <c r="CV66" s="14" t="s">
        <v>68</v>
      </c>
      <c r="CW66" s="14" t="s">
        <v>68</v>
      </c>
      <c r="CX66" s="14" t="s">
        <v>68</v>
      </c>
      <c r="CY66" s="14" t="s">
        <v>68</v>
      </c>
      <c r="CZ66" s="14" t="s">
        <v>68</v>
      </c>
      <c r="DA66" s="14" t="s">
        <v>68</v>
      </c>
      <c r="DB66" s="14" t="str">
        <f t="shared" si="79"/>
        <v>-</v>
      </c>
      <c r="DC66" s="13" t="s">
        <v>68</v>
      </c>
      <c r="DD66" s="13" t="s">
        <v>68</v>
      </c>
      <c r="DE66" s="13" t="s">
        <v>68</v>
      </c>
      <c r="DF66" s="13" t="s">
        <v>68</v>
      </c>
      <c r="DG66" s="13" t="s">
        <v>68</v>
      </c>
      <c r="DH66" s="13" t="s">
        <v>68</v>
      </c>
      <c r="DI66" s="13" t="str">
        <f t="shared" si="109"/>
        <v>-</v>
      </c>
      <c r="DJ66" s="14" t="s">
        <v>68</v>
      </c>
      <c r="DK66" s="14" t="s">
        <v>68</v>
      </c>
      <c r="DL66" s="14" t="s">
        <v>68</v>
      </c>
      <c r="DM66" s="14" t="s">
        <v>68</v>
      </c>
      <c r="DN66" s="14" t="s">
        <v>68</v>
      </c>
      <c r="DO66" s="14" t="s">
        <v>68</v>
      </c>
      <c r="DP66" s="44" t="str">
        <f t="shared" si="81"/>
        <v>-</v>
      </c>
      <c r="DQ66" s="13" t="s">
        <v>68</v>
      </c>
      <c r="DR66" s="13" t="s">
        <v>68</v>
      </c>
      <c r="DS66" s="13" t="s">
        <v>68</v>
      </c>
      <c r="DT66" s="13" t="s">
        <v>68</v>
      </c>
      <c r="DU66" s="13" t="s">
        <v>68</v>
      </c>
      <c r="DV66" s="13" t="s">
        <v>68</v>
      </c>
      <c r="DW66" s="13" t="str">
        <f t="shared" si="82"/>
        <v>-</v>
      </c>
      <c r="DX66" s="14" t="s">
        <v>68</v>
      </c>
      <c r="DY66" s="14" t="s">
        <v>68</v>
      </c>
      <c r="DZ66" s="14" t="s">
        <v>68</v>
      </c>
      <c r="EA66" s="14" t="s">
        <v>68</v>
      </c>
      <c r="EB66" s="14" t="s">
        <v>68</v>
      </c>
      <c r="EC66" s="14" t="s">
        <v>68</v>
      </c>
      <c r="ED66" s="14" t="str">
        <f t="shared" si="83"/>
        <v>-</v>
      </c>
      <c r="EE66" s="13" t="s">
        <v>68</v>
      </c>
      <c r="EF66" s="13" t="s">
        <v>68</v>
      </c>
      <c r="EG66" s="13" t="s">
        <v>68</v>
      </c>
      <c r="EH66" s="13" t="s">
        <v>68</v>
      </c>
      <c r="EI66" s="13" t="s">
        <v>68</v>
      </c>
      <c r="EJ66" s="13" t="s">
        <v>68</v>
      </c>
      <c r="EK66" s="13" t="str">
        <f t="shared" si="84"/>
        <v>-</v>
      </c>
      <c r="EL66" s="14" t="s">
        <v>69</v>
      </c>
      <c r="EM66" s="14" t="s">
        <v>68</v>
      </c>
      <c r="EN66" s="14" t="s">
        <v>68</v>
      </c>
      <c r="EO66" s="14" t="s">
        <v>68</v>
      </c>
      <c r="EP66" s="14" t="s">
        <v>68</v>
      </c>
      <c r="EQ66" s="14" t="s">
        <v>68</v>
      </c>
      <c r="ER66" s="44" t="str">
        <f t="shared" si="113"/>
        <v>1 fois par mois</v>
      </c>
      <c r="ES66" s="13" t="s">
        <v>68</v>
      </c>
      <c r="ET66" s="13" t="s">
        <v>68</v>
      </c>
      <c r="EU66" s="13" t="s">
        <v>68</v>
      </c>
      <c r="EV66" s="13" t="s">
        <v>68</v>
      </c>
      <c r="EW66" s="13" t="s">
        <v>68</v>
      </c>
      <c r="EX66" s="13" t="s">
        <v>68</v>
      </c>
      <c r="EY66" s="44" t="str">
        <f t="shared" si="102"/>
        <v>-</v>
      </c>
      <c r="EZ66" s="14" t="s">
        <v>68</v>
      </c>
      <c r="FA66" s="14" t="s">
        <v>68</v>
      </c>
      <c r="FB66" s="14" t="s">
        <v>68</v>
      </c>
      <c r="FC66" s="14" t="s">
        <v>68</v>
      </c>
      <c r="FD66" s="14" t="s">
        <v>68</v>
      </c>
      <c r="FE66" s="14" t="s">
        <v>68</v>
      </c>
      <c r="FF66" s="44" t="str">
        <f t="shared" si="110"/>
        <v>-</v>
      </c>
      <c r="FG66" s="13" t="s">
        <v>68</v>
      </c>
      <c r="FH66" s="13" t="s">
        <v>68</v>
      </c>
      <c r="FI66" s="13" t="s">
        <v>68</v>
      </c>
      <c r="FJ66" s="13" t="s">
        <v>68</v>
      </c>
      <c r="FK66" s="13" t="s">
        <v>68</v>
      </c>
      <c r="FL66" s="13" t="s">
        <v>68</v>
      </c>
      <c r="FM66" s="13" t="str">
        <f t="shared" si="103"/>
        <v>-</v>
      </c>
      <c r="FN66" s="14" t="s">
        <v>69</v>
      </c>
      <c r="FO66" s="14" t="s">
        <v>69</v>
      </c>
      <c r="FP66" s="14" t="s">
        <v>69</v>
      </c>
      <c r="FQ66" s="14" t="s">
        <v>69</v>
      </c>
      <c r="FR66" s="14" t="s">
        <v>69</v>
      </c>
      <c r="FS66" s="14" t="s">
        <v>69</v>
      </c>
      <c r="FT66" s="44" t="str">
        <f t="shared" si="93"/>
        <v>6 fois par semaine</v>
      </c>
      <c r="FU66" s="13" t="s">
        <v>69</v>
      </c>
      <c r="FV66" s="13" t="s">
        <v>68</v>
      </c>
      <c r="FW66" s="13" t="s">
        <v>68</v>
      </c>
      <c r="FX66" s="13" t="s">
        <v>68</v>
      </c>
      <c r="FY66" s="13" t="s">
        <v>68</v>
      </c>
      <c r="FZ66" s="13" t="s">
        <v>68</v>
      </c>
      <c r="GA66" s="44" t="str">
        <f t="shared" si="111"/>
        <v>1 fois par semaine</v>
      </c>
      <c r="GB66" s="14" t="s">
        <v>69</v>
      </c>
      <c r="GC66" s="14" t="s">
        <v>68</v>
      </c>
      <c r="GD66" s="14" t="s">
        <v>68</v>
      </c>
      <c r="GE66" s="14" t="s">
        <v>68</v>
      </c>
      <c r="GF66" s="14" t="s">
        <v>68</v>
      </c>
      <c r="GG66" s="14" t="s">
        <v>68</v>
      </c>
      <c r="GH66" s="14" t="str">
        <f t="shared" si="91"/>
        <v>1 fois par semaine</v>
      </c>
      <c r="GI66" s="13" t="s">
        <v>68</v>
      </c>
      <c r="GJ66" s="13" t="s">
        <v>68</v>
      </c>
      <c r="GK66" s="13" t="s">
        <v>68</v>
      </c>
      <c r="GL66" s="13" t="s">
        <v>68</v>
      </c>
      <c r="GM66" s="13" t="s">
        <v>68</v>
      </c>
      <c r="GN66" s="13" t="s">
        <v>68</v>
      </c>
      <c r="GO66" s="13" t="str">
        <f t="shared" si="94"/>
        <v>-</v>
      </c>
      <c r="GP66" s="14" t="s">
        <v>68</v>
      </c>
      <c r="GQ66" s="14" t="s">
        <v>68</v>
      </c>
      <c r="GR66" s="14" t="s">
        <v>68</v>
      </c>
      <c r="GS66" s="14" t="s">
        <v>68</v>
      </c>
      <c r="GT66" s="14" t="s">
        <v>68</v>
      </c>
      <c r="GU66" s="14" t="s">
        <v>68</v>
      </c>
      <c r="GV66" s="14" t="str">
        <f t="shared" si="99"/>
        <v>-</v>
      </c>
      <c r="GW66" s="13" t="s">
        <v>69</v>
      </c>
      <c r="GX66" s="13" t="s">
        <v>69</v>
      </c>
      <c r="GY66" s="13" t="s">
        <v>69</v>
      </c>
      <c r="GZ66" s="13" t="s">
        <v>69</v>
      </c>
      <c r="HA66" s="13" t="s">
        <v>69</v>
      </c>
      <c r="HB66" s="13" t="s">
        <v>68</v>
      </c>
      <c r="HC66" s="44" t="str">
        <f t="shared" ref="HC66:HC75" si="114">IF(COUNTIF(GW66:HB66,"X")&gt;0,COUNTIF(GW66:HB66,"X")&amp;" fois par semaine","-")</f>
        <v>5 fois par semaine</v>
      </c>
      <c r="HD66" s="14" t="s">
        <v>69</v>
      </c>
      <c r="HE66" s="14" t="s">
        <v>68</v>
      </c>
      <c r="HF66" s="14" t="s">
        <v>68</v>
      </c>
      <c r="HG66" s="14" t="s">
        <v>68</v>
      </c>
      <c r="HH66" s="14" t="s">
        <v>68</v>
      </c>
      <c r="HI66" s="14" t="s">
        <v>68</v>
      </c>
      <c r="HJ66" s="44" t="str">
        <f t="shared" si="86"/>
        <v>1 fois par semestre</v>
      </c>
      <c r="HK66" s="13" t="s">
        <v>68</v>
      </c>
      <c r="HL66" s="13" t="s">
        <v>68</v>
      </c>
      <c r="HM66" s="13" t="s">
        <v>68</v>
      </c>
      <c r="HN66" s="13" t="s">
        <v>68</v>
      </c>
      <c r="HO66" s="13" t="s">
        <v>68</v>
      </c>
      <c r="HP66" s="13" t="s">
        <v>68</v>
      </c>
      <c r="HQ66" s="44" t="str">
        <f t="shared" si="87"/>
        <v>-</v>
      </c>
      <c r="HR66" s="14" t="s">
        <v>68</v>
      </c>
      <c r="HS66" s="14" t="s">
        <v>68</v>
      </c>
      <c r="HT66" s="14" t="s">
        <v>68</v>
      </c>
      <c r="HU66" s="14" t="s">
        <v>68</v>
      </c>
      <c r="HV66" s="14" t="s">
        <v>68</v>
      </c>
      <c r="HW66" s="14" t="s">
        <v>68</v>
      </c>
      <c r="HX66" s="14" t="s">
        <v>134</v>
      </c>
    </row>
    <row r="67" spans="1:232" ht="27.95" customHeight="1" x14ac:dyDescent="0.2">
      <c r="A67" s="8">
        <v>8016</v>
      </c>
      <c r="B67" s="9" t="s">
        <v>147</v>
      </c>
      <c r="C67" s="50" t="s">
        <v>1907</v>
      </c>
      <c r="D67" s="11" t="s">
        <v>96</v>
      </c>
      <c r="E67" s="11" t="s">
        <v>148</v>
      </c>
      <c r="F67" s="11">
        <v>91270</v>
      </c>
      <c r="G67" s="11" t="s">
        <v>149</v>
      </c>
      <c r="H67" s="12">
        <v>1555</v>
      </c>
      <c r="I67" s="13" t="s">
        <v>69</v>
      </c>
      <c r="J67" s="13" t="s">
        <v>68</v>
      </c>
      <c r="K67" s="13" t="s">
        <v>68</v>
      </c>
      <c r="L67" s="13" t="s">
        <v>68</v>
      </c>
      <c r="M67" s="13" t="s">
        <v>69</v>
      </c>
      <c r="N67" s="13" t="s">
        <v>68</v>
      </c>
      <c r="O67" s="13" t="str">
        <f t="shared" si="67"/>
        <v>2 fois par semaine</v>
      </c>
      <c r="P67" s="14" t="s">
        <v>69</v>
      </c>
      <c r="Q67" s="14" t="s">
        <v>68</v>
      </c>
      <c r="R67" s="14" t="s">
        <v>68</v>
      </c>
      <c r="S67" s="14" t="s">
        <v>68</v>
      </c>
      <c r="T67" s="14" t="s">
        <v>69</v>
      </c>
      <c r="U67" s="14" t="s">
        <v>68</v>
      </c>
      <c r="V67" s="44" t="str">
        <f t="shared" si="68"/>
        <v>2 fois par semaine</v>
      </c>
      <c r="W67" s="13" t="s">
        <v>69</v>
      </c>
      <c r="X67" s="13" t="s">
        <v>68</v>
      </c>
      <c r="Y67" s="13" t="s">
        <v>68</v>
      </c>
      <c r="Z67" s="13" t="s">
        <v>68</v>
      </c>
      <c r="AA67" s="13" t="s">
        <v>68</v>
      </c>
      <c r="AB67" s="13" t="s">
        <v>68</v>
      </c>
      <c r="AC67" s="13" t="str">
        <f t="shared" si="69"/>
        <v>1 fois par semaine</v>
      </c>
      <c r="AD67" s="14" t="s">
        <v>69</v>
      </c>
      <c r="AE67" s="14" t="s">
        <v>68</v>
      </c>
      <c r="AF67" s="14" t="s">
        <v>68</v>
      </c>
      <c r="AG67" s="14" t="s">
        <v>68</v>
      </c>
      <c r="AH67" s="14" t="s">
        <v>68</v>
      </c>
      <c r="AI67" s="14" t="s">
        <v>68</v>
      </c>
      <c r="AJ67" s="44" t="str">
        <f t="shared" si="70"/>
        <v>1 fois par semaine</v>
      </c>
      <c r="AK67" s="13" t="s">
        <v>69</v>
      </c>
      <c r="AL67" s="13" t="s">
        <v>68</v>
      </c>
      <c r="AM67" s="13" t="s">
        <v>68</v>
      </c>
      <c r="AN67" s="13" t="s">
        <v>68</v>
      </c>
      <c r="AO67" s="13" t="s">
        <v>69</v>
      </c>
      <c r="AP67" s="13" t="s">
        <v>68</v>
      </c>
      <c r="AQ67" s="13" t="str">
        <f t="shared" si="71"/>
        <v>2 fois par semaine</v>
      </c>
      <c r="AR67" s="14" t="s">
        <v>69</v>
      </c>
      <c r="AS67" s="14" t="s">
        <v>68</v>
      </c>
      <c r="AT67" s="14" t="s">
        <v>68</v>
      </c>
      <c r="AU67" s="14" t="s">
        <v>68</v>
      </c>
      <c r="AV67" s="14" t="s">
        <v>68</v>
      </c>
      <c r="AW67" s="14" t="s">
        <v>68</v>
      </c>
      <c r="AX67" s="14" t="str">
        <f t="shared" si="72"/>
        <v>1 fois par semaine</v>
      </c>
      <c r="AY67" s="13" t="s">
        <v>69</v>
      </c>
      <c r="AZ67" s="13" t="s">
        <v>68</v>
      </c>
      <c r="BA67" s="13" t="s">
        <v>68</v>
      </c>
      <c r="BB67" s="13" t="s">
        <v>68</v>
      </c>
      <c r="BC67" s="13" t="s">
        <v>68</v>
      </c>
      <c r="BD67" s="13" t="s">
        <v>68</v>
      </c>
      <c r="BE67" s="13" t="str">
        <f t="shared" si="73"/>
        <v>1 fois par semaine</v>
      </c>
      <c r="BF67" s="14" t="s">
        <v>69</v>
      </c>
      <c r="BG67" s="14" t="s">
        <v>68</v>
      </c>
      <c r="BH67" s="14" t="s">
        <v>68</v>
      </c>
      <c r="BI67" s="14" t="s">
        <v>68</v>
      </c>
      <c r="BJ67" s="14" t="s">
        <v>68</v>
      </c>
      <c r="BK67" s="14" t="s">
        <v>68</v>
      </c>
      <c r="BL67" s="14" t="str">
        <f t="shared" si="74"/>
        <v>1 fois par semaine</v>
      </c>
      <c r="BM67" s="13" t="s">
        <v>69</v>
      </c>
      <c r="BN67" s="13" t="s">
        <v>68</v>
      </c>
      <c r="BO67" s="13" t="s">
        <v>68</v>
      </c>
      <c r="BP67" s="13" t="s">
        <v>68</v>
      </c>
      <c r="BQ67" s="13" t="s">
        <v>68</v>
      </c>
      <c r="BR67" s="13" t="s">
        <v>68</v>
      </c>
      <c r="BS67" s="13" t="str">
        <f t="shared" si="75"/>
        <v>1 fois par semaine</v>
      </c>
      <c r="BT67" s="14" t="s">
        <v>69</v>
      </c>
      <c r="BU67" s="14" t="s">
        <v>68</v>
      </c>
      <c r="BV67" s="14" t="s">
        <v>68</v>
      </c>
      <c r="BW67" s="14" t="s">
        <v>68</v>
      </c>
      <c r="BX67" s="14" t="s">
        <v>68</v>
      </c>
      <c r="BY67" s="14" t="s">
        <v>68</v>
      </c>
      <c r="BZ67" s="14" t="str">
        <f t="shared" si="76"/>
        <v>1 fois par semaine</v>
      </c>
      <c r="CA67" s="13" t="s">
        <v>68</v>
      </c>
      <c r="CB67" s="13" t="s">
        <v>69</v>
      </c>
      <c r="CC67" s="13" t="s">
        <v>68</v>
      </c>
      <c r="CD67" s="13" t="s">
        <v>68</v>
      </c>
      <c r="CE67" s="13" t="s">
        <v>68</v>
      </c>
      <c r="CF67" s="13" t="s">
        <v>68</v>
      </c>
      <c r="CG67" s="44" t="str">
        <f t="shared" si="100"/>
        <v>1 fois par mois</v>
      </c>
      <c r="CH67" s="14" t="s">
        <v>69</v>
      </c>
      <c r="CI67" s="14" t="s">
        <v>68</v>
      </c>
      <c r="CJ67" s="14" t="s">
        <v>68</v>
      </c>
      <c r="CK67" s="14" t="s">
        <v>68</v>
      </c>
      <c r="CL67" s="14" t="s">
        <v>68</v>
      </c>
      <c r="CM67" s="14" t="s">
        <v>68</v>
      </c>
      <c r="CN67" s="44" t="str">
        <f t="shared" si="77"/>
        <v>1 fois par semaine</v>
      </c>
      <c r="CO67" s="13" t="s">
        <v>69</v>
      </c>
      <c r="CP67" s="13" t="s">
        <v>68</v>
      </c>
      <c r="CQ67" s="13" t="s">
        <v>68</v>
      </c>
      <c r="CR67" s="13" t="s">
        <v>68</v>
      </c>
      <c r="CS67" s="13" t="s">
        <v>68</v>
      </c>
      <c r="CT67" s="13" t="s">
        <v>68</v>
      </c>
      <c r="CU67" s="13" t="str">
        <f>IF(COUNTIF(CO67:CT67,"X")&gt;0,COUNTIF(CO67:CT67,"X")&amp;" fois par mois","-")</f>
        <v>1 fois par mois</v>
      </c>
      <c r="CV67" s="14" t="s">
        <v>68</v>
      </c>
      <c r="CW67" s="14" t="s">
        <v>68</v>
      </c>
      <c r="CX67" s="14" t="s">
        <v>68</v>
      </c>
      <c r="CY67" s="14" t="s">
        <v>68</v>
      </c>
      <c r="CZ67" s="14" t="s">
        <v>68</v>
      </c>
      <c r="DA67" s="14" t="s">
        <v>68</v>
      </c>
      <c r="DB67" s="14" t="str">
        <f t="shared" si="79"/>
        <v>-</v>
      </c>
      <c r="DC67" s="13" t="s">
        <v>69</v>
      </c>
      <c r="DD67" s="13" t="s">
        <v>68</v>
      </c>
      <c r="DE67" s="13" t="s">
        <v>68</v>
      </c>
      <c r="DF67" s="13" t="s">
        <v>68</v>
      </c>
      <c r="DG67" s="13" t="s">
        <v>68</v>
      </c>
      <c r="DH67" s="13" t="s">
        <v>68</v>
      </c>
      <c r="DI67" s="13" t="str">
        <f>IF(COUNTIF(DC67:DH67,"X")&gt;0,COUNTIF(DC67:DH67,"X")&amp;" fois par mois","-")</f>
        <v>1 fois par mois</v>
      </c>
      <c r="DJ67" s="14" t="s">
        <v>68</v>
      </c>
      <c r="DK67" s="14" t="s">
        <v>68</v>
      </c>
      <c r="DL67" s="14" t="s">
        <v>68</v>
      </c>
      <c r="DM67" s="14" t="s">
        <v>68</v>
      </c>
      <c r="DN67" s="14" t="s">
        <v>68</v>
      </c>
      <c r="DO67" s="14" t="s">
        <v>68</v>
      </c>
      <c r="DP67" s="44" t="str">
        <f t="shared" si="81"/>
        <v>-</v>
      </c>
      <c r="DQ67" s="13" t="s">
        <v>68</v>
      </c>
      <c r="DR67" s="13" t="s">
        <v>68</v>
      </c>
      <c r="DS67" s="13" t="s">
        <v>68</v>
      </c>
      <c r="DT67" s="13" t="s">
        <v>68</v>
      </c>
      <c r="DU67" s="13" t="s">
        <v>68</v>
      </c>
      <c r="DV67" s="13" t="s">
        <v>68</v>
      </c>
      <c r="DW67" s="13" t="str">
        <f t="shared" si="82"/>
        <v>-</v>
      </c>
      <c r="DX67" s="14" t="s">
        <v>68</v>
      </c>
      <c r="DY67" s="14" t="s">
        <v>68</v>
      </c>
      <c r="DZ67" s="14" t="s">
        <v>68</v>
      </c>
      <c r="EA67" s="14" t="s">
        <v>68</v>
      </c>
      <c r="EB67" s="14" t="s">
        <v>68</v>
      </c>
      <c r="EC67" s="14" t="s">
        <v>68</v>
      </c>
      <c r="ED67" s="14" t="str">
        <f t="shared" si="83"/>
        <v>-</v>
      </c>
      <c r="EE67" s="13" t="s">
        <v>68</v>
      </c>
      <c r="EF67" s="13" t="s">
        <v>68</v>
      </c>
      <c r="EG67" s="13" t="s">
        <v>68</v>
      </c>
      <c r="EH67" s="13" t="s">
        <v>68</v>
      </c>
      <c r="EI67" s="13" t="s">
        <v>68</v>
      </c>
      <c r="EJ67" s="13" t="s">
        <v>68</v>
      </c>
      <c r="EK67" s="13" t="str">
        <f t="shared" si="84"/>
        <v>-</v>
      </c>
      <c r="EL67" s="14" t="s">
        <v>69</v>
      </c>
      <c r="EM67" s="14" t="s">
        <v>68</v>
      </c>
      <c r="EN67" s="14" t="s">
        <v>68</v>
      </c>
      <c r="EO67" s="14" t="s">
        <v>68</v>
      </c>
      <c r="EP67" s="14" t="s">
        <v>68</v>
      </c>
      <c r="EQ67" s="14" t="s">
        <v>68</v>
      </c>
      <c r="ER67" s="44" t="str">
        <f>IF(COUNTIF(EL67:EQ67,"X")&gt;0,COUNTIF(EL67:EQ67,"X")&amp;" fois par trimestre","-")</f>
        <v>1 fois par trimestre</v>
      </c>
      <c r="ES67" s="13" t="s">
        <v>68</v>
      </c>
      <c r="ET67" s="13" t="s">
        <v>68</v>
      </c>
      <c r="EU67" s="13" t="s">
        <v>68</v>
      </c>
      <c r="EV67" s="13" t="s">
        <v>69</v>
      </c>
      <c r="EW67" s="13" t="s">
        <v>68</v>
      </c>
      <c r="EX67" s="13" t="s">
        <v>68</v>
      </c>
      <c r="EY67" s="44" t="str">
        <f t="shared" si="102"/>
        <v>1 fois par mois</v>
      </c>
      <c r="EZ67" s="14" t="s">
        <v>69</v>
      </c>
      <c r="FA67" s="14" t="s">
        <v>69</v>
      </c>
      <c r="FB67" s="14" t="s">
        <v>69</v>
      </c>
      <c r="FC67" s="14" t="s">
        <v>69</v>
      </c>
      <c r="FD67" s="14" t="s">
        <v>69</v>
      </c>
      <c r="FE67" s="14" t="s">
        <v>69</v>
      </c>
      <c r="FF67" s="44" t="str">
        <f t="shared" si="110"/>
        <v>6 fois par semaine</v>
      </c>
      <c r="FG67" s="13" t="s">
        <v>68</v>
      </c>
      <c r="FH67" s="13" t="s">
        <v>68</v>
      </c>
      <c r="FI67" s="13" t="s">
        <v>68</v>
      </c>
      <c r="FJ67" s="13" t="s">
        <v>68</v>
      </c>
      <c r="FK67" s="13" t="s">
        <v>68</v>
      </c>
      <c r="FL67" s="13" t="s">
        <v>68</v>
      </c>
      <c r="FM67" s="13" t="str">
        <f t="shared" si="103"/>
        <v>-</v>
      </c>
      <c r="FN67" s="14" t="s">
        <v>68</v>
      </c>
      <c r="FO67" s="14" t="s">
        <v>68</v>
      </c>
      <c r="FP67" s="14" t="s">
        <v>68</v>
      </c>
      <c r="FQ67" s="14" t="s">
        <v>68</v>
      </c>
      <c r="FR67" s="14" t="s">
        <v>68</v>
      </c>
      <c r="FS67" s="14" t="s">
        <v>68</v>
      </c>
      <c r="FT67" s="44" t="str">
        <f t="shared" si="93"/>
        <v>-</v>
      </c>
      <c r="FU67" s="13" t="s">
        <v>68</v>
      </c>
      <c r="FV67" s="13" t="s">
        <v>68</v>
      </c>
      <c r="FW67" s="13" t="s">
        <v>68</v>
      </c>
      <c r="FX67" s="13" t="s">
        <v>68</v>
      </c>
      <c r="FY67" s="13" t="s">
        <v>68</v>
      </c>
      <c r="FZ67" s="13" t="s">
        <v>68</v>
      </c>
      <c r="GA67" s="44" t="str">
        <f t="shared" si="111"/>
        <v>-</v>
      </c>
      <c r="GB67" s="14" t="s">
        <v>68</v>
      </c>
      <c r="GC67" s="14" t="s">
        <v>68</v>
      </c>
      <c r="GD67" s="14" t="s">
        <v>68</v>
      </c>
      <c r="GE67" s="14" t="s">
        <v>68</v>
      </c>
      <c r="GF67" s="14" t="s">
        <v>68</v>
      </c>
      <c r="GG67" s="14" t="s">
        <v>68</v>
      </c>
      <c r="GH67" s="14" t="str">
        <f t="shared" si="91"/>
        <v>-</v>
      </c>
      <c r="GI67" s="13" t="s">
        <v>69</v>
      </c>
      <c r="GJ67" s="13" t="s">
        <v>68</v>
      </c>
      <c r="GK67" s="13" t="s">
        <v>68</v>
      </c>
      <c r="GL67" s="13" t="s">
        <v>68</v>
      </c>
      <c r="GM67" s="13" t="s">
        <v>68</v>
      </c>
      <c r="GN67" s="13" t="s">
        <v>68</v>
      </c>
      <c r="GO67" s="13" t="str">
        <f t="shared" si="94"/>
        <v>1 fois par semaine</v>
      </c>
      <c r="GP67" s="14" t="s">
        <v>68</v>
      </c>
      <c r="GQ67" s="14" t="s">
        <v>68</v>
      </c>
      <c r="GR67" s="14" t="s">
        <v>68</v>
      </c>
      <c r="GS67" s="14" t="s">
        <v>68</v>
      </c>
      <c r="GT67" s="14" t="s">
        <v>68</v>
      </c>
      <c r="GU67" s="14" t="s">
        <v>68</v>
      </c>
      <c r="GV67" s="14" t="str">
        <f t="shared" si="99"/>
        <v>-</v>
      </c>
      <c r="GW67" s="13" t="s">
        <v>68</v>
      </c>
      <c r="GX67" s="13" t="s">
        <v>68</v>
      </c>
      <c r="GY67" s="13" t="s">
        <v>68</v>
      </c>
      <c r="GZ67" s="13" t="s">
        <v>68</v>
      </c>
      <c r="HA67" s="13" t="s">
        <v>68</v>
      </c>
      <c r="HB67" s="13" t="s">
        <v>68</v>
      </c>
      <c r="HC67" s="44" t="str">
        <f t="shared" si="114"/>
        <v>-</v>
      </c>
      <c r="HD67" s="14" t="s">
        <v>68</v>
      </c>
      <c r="HE67" s="14" t="s">
        <v>68</v>
      </c>
      <c r="HF67" s="14" t="s">
        <v>68</v>
      </c>
      <c r="HG67" s="14" t="s">
        <v>68</v>
      </c>
      <c r="HH67" s="14" t="s">
        <v>68</v>
      </c>
      <c r="HI67" s="14" t="s">
        <v>68</v>
      </c>
      <c r="HJ67" s="44" t="str">
        <f t="shared" si="86"/>
        <v>-</v>
      </c>
      <c r="HK67" s="13" t="s">
        <v>69</v>
      </c>
      <c r="HL67" s="13" t="s">
        <v>68</v>
      </c>
      <c r="HM67" s="13" t="s">
        <v>68</v>
      </c>
      <c r="HN67" s="13" t="s">
        <v>69</v>
      </c>
      <c r="HO67" s="13" t="s">
        <v>68</v>
      </c>
      <c r="HP67" s="13" t="s">
        <v>69</v>
      </c>
      <c r="HQ67" s="44" t="str">
        <f t="shared" si="87"/>
        <v>3 fois par semaine</v>
      </c>
      <c r="HR67" s="14" t="s">
        <v>68</v>
      </c>
      <c r="HS67" s="14" t="s">
        <v>68</v>
      </c>
      <c r="HT67" s="14" t="s">
        <v>68</v>
      </c>
      <c r="HU67" s="14" t="s">
        <v>68</v>
      </c>
      <c r="HV67" s="14" t="s">
        <v>68</v>
      </c>
      <c r="HW67" s="14" t="s">
        <v>68</v>
      </c>
      <c r="HX67" s="14" t="s">
        <v>134</v>
      </c>
    </row>
    <row r="68" spans="1:232" ht="27.95" customHeight="1" x14ac:dyDescent="0.2">
      <c r="A68" s="8">
        <v>8017</v>
      </c>
      <c r="B68" s="9" t="s">
        <v>76</v>
      </c>
      <c r="C68" s="10" t="s">
        <v>77</v>
      </c>
      <c r="D68" s="11" t="s">
        <v>96</v>
      </c>
      <c r="E68" s="11" t="s">
        <v>150</v>
      </c>
      <c r="F68" s="11">
        <v>75005</v>
      </c>
      <c r="G68" s="11" t="s">
        <v>29</v>
      </c>
      <c r="H68" s="12">
        <v>5</v>
      </c>
      <c r="I68" s="13" t="s">
        <v>69</v>
      </c>
      <c r="J68" s="13" t="s">
        <v>68</v>
      </c>
      <c r="K68" s="13" t="s">
        <v>68</v>
      </c>
      <c r="L68" s="13" t="s">
        <v>69</v>
      </c>
      <c r="M68" s="13" t="s">
        <v>68</v>
      </c>
      <c r="N68" s="13" t="s">
        <v>68</v>
      </c>
      <c r="O68" s="13" t="str">
        <f t="shared" si="67"/>
        <v>2 fois par semaine</v>
      </c>
      <c r="P68" s="14" t="s">
        <v>69</v>
      </c>
      <c r="Q68" s="14" t="s">
        <v>68</v>
      </c>
      <c r="R68" s="14" t="s">
        <v>68</v>
      </c>
      <c r="S68" s="14" t="s">
        <v>69</v>
      </c>
      <c r="T68" s="14" t="s">
        <v>68</v>
      </c>
      <c r="U68" s="14" t="s">
        <v>68</v>
      </c>
      <c r="V68" s="44" t="str">
        <f t="shared" si="68"/>
        <v>2 fois par semaine</v>
      </c>
      <c r="W68" s="13" t="s">
        <v>69</v>
      </c>
      <c r="X68" s="13" t="s">
        <v>68</v>
      </c>
      <c r="Y68" s="13" t="s">
        <v>68</v>
      </c>
      <c r="Z68" s="13" t="s">
        <v>69</v>
      </c>
      <c r="AA68" s="13" t="s">
        <v>68</v>
      </c>
      <c r="AB68" s="13" t="s">
        <v>68</v>
      </c>
      <c r="AC68" s="13" t="str">
        <f t="shared" si="69"/>
        <v>2 fois par semaine</v>
      </c>
      <c r="AD68" s="14" t="s">
        <v>69</v>
      </c>
      <c r="AE68" s="14" t="s">
        <v>68</v>
      </c>
      <c r="AF68" s="14" t="s">
        <v>68</v>
      </c>
      <c r="AG68" s="14" t="s">
        <v>69</v>
      </c>
      <c r="AH68" s="14" t="s">
        <v>68</v>
      </c>
      <c r="AI68" s="14" t="s">
        <v>68</v>
      </c>
      <c r="AJ68" s="44" t="str">
        <f t="shared" si="70"/>
        <v>2 fois par semaine</v>
      </c>
      <c r="AK68" s="13" t="s">
        <v>69</v>
      </c>
      <c r="AL68" s="13" t="s">
        <v>68</v>
      </c>
      <c r="AM68" s="13" t="s">
        <v>68</v>
      </c>
      <c r="AN68" s="13" t="s">
        <v>69</v>
      </c>
      <c r="AO68" s="13" t="s">
        <v>68</v>
      </c>
      <c r="AP68" s="13" t="s">
        <v>68</v>
      </c>
      <c r="AQ68" s="13" t="str">
        <f t="shared" si="71"/>
        <v>2 fois par semaine</v>
      </c>
      <c r="AR68" s="14" t="s">
        <v>69</v>
      </c>
      <c r="AS68" s="14" t="s">
        <v>68</v>
      </c>
      <c r="AT68" s="14" t="s">
        <v>68</v>
      </c>
      <c r="AU68" s="14" t="s">
        <v>69</v>
      </c>
      <c r="AV68" s="14" t="s">
        <v>68</v>
      </c>
      <c r="AW68" s="14" t="s">
        <v>68</v>
      </c>
      <c r="AX68" s="14" t="str">
        <f t="shared" si="72"/>
        <v>2 fois par semaine</v>
      </c>
      <c r="AY68" s="13" t="s">
        <v>69</v>
      </c>
      <c r="AZ68" s="13" t="s">
        <v>68</v>
      </c>
      <c r="BA68" s="13" t="s">
        <v>68</v>
      </c>
      <c r="BB68" s="13" t="s">
        <v>69</v>
      </c>
      <c r="BC68" s="13" t="s">
        <v>68</v>
      </c>
      <c r="BD68" s="13" t="s">
        <v>68</v>
      </c>
      <c r="BE68" s="13" t="str">
        <f t="shared" si="73"/>
        <v>2 fois par semaine</v>
      </c>
      <c r="BF68" s="14" t="s">
        <v>69</v>
      </c>
      <c r="BG68" s="14" t="s">
        <v>68</v>
      </c>
      <c r="BH68" s="14" t="s">
        <v>68</v>
      </c>
      <c r="BI68" s="14" t="s">
        <v>69</v>
      </c>
      <c r="BJ68" s="14" t="s">
        <v>68</v>
      </c>
      <c r="BK68" s="14" t="s">
        <v>68</v>
      </c>
      <c r="BL68" s="14" t="str">
        <f t="shared" si="74"/>
        <v>2 fois par semaine</v>
      </c>
      <c r="BM68" s="13" t="s">
        <v>69</v>
      </c>
      <c r="BN68" s="13" t="s">
        <v>68</v>
      </c>
      <c r="BO68" s="13" t="s">
        <v>68</v>
      </c>
      <c r="BP68" s="13" t="s">
        <v>69</v>
      </c>
      <c r="BQ68" s="13" t="s">
        <v>68</v>
      </c>
      <c r="BR68" s="13" t="s">
        <v>68</v>
      </c>
      <c r="BS68" s="13" t="str">
        <f t="shared" si="75"/>
        <v>2 fois par semaine</v>
      </c>
      <c r="BT68" s="14" t="s">
        <v>68</v>
      </c>
      <c r="BU68" s="14" t="s">
        <v>68</v>
      </c>
      <c r="BV68" s="14" t="s">
        <v>68</v>
      </c>
      <c r="BW68" s="14" t="s">
        <v>68</v>
      </c>
      <c r="BX68" s="14" t="s">
        <v>68</v>
      </c>
      <c r="BY68" s="14" t="s">
        <v>68</v>
      </c>
      <c r="BZ68" s="14" t="str">
        <f t="shared" si="76"/>
        <v>-</v>
      </c>
      <c r="CA68" s="13" t="s">
        <v>69</v>
      </c>
      <c r="CB68" s="13" t="s">
        <v>68</v>
      </c>
      <c r="CC68" s="13" t="s">
        <v>68</v>
      </c>
      <c r="CD68" s="13" t="s">
        <v>68</v>
      </c>
      <c r="CE68" s="13" t="s">
        <v>68</v>
      </c>
      <c r="CF68" s="13" t="s">
        <v>68</v>
      </c>
      <c r="CG68" s="44" t="str">
        <f t="shared" si="100"/>
        <v>1 fois par mois</v>
      </c>
      <c r="CH68" s="14" t="s">
        <v>69</v>
      </c>
      <c r="CI68" s="14" t="s">
        <v>68</v>
      </c>
      <c r="CJ68" s="14" t="s">
        <v>68</v>
      </c>
      <c r="CK68" s="14" t="s">
        <v>68</v>
      </c>
      <c r="CL68" s="14" t="s">
        <v>68</v>
      </c>
      <c r="CM68" s="14" t="s">
        <v>68</v>
      </c>
      <c r="CN68" s="44" t="str">
        <f t="shared" si="77"/>
        <v>1 fois par semaine</v>
      </c>
      <c r="CO68" s="13" t="s">
        <v>69</v>
      </c>
      <c r="CP68" s="13" t="s">
        <v>68</v>
      </c>
      <c r="CQ68" s="13" t="s">
        <v>68</v>
      </c>
      <c r="CR68" s="13" t="s">
        <v>68</v>
      </c>
      <c r="CS68" s="13" t="s">
        <v>68</v>
      </c>
      <c r="CT68" s="13" t="s">
        <v>68</v>
      </c>
      <c r="CU68" s="13" t="str">
        <f t="shared" ref="CU68:CU109" si="115">IF(COUNTIF(CO68:CT68,"X")&gt;0,COUNTIF(CO68:CT68,"X")&amp;" fois par semaine","-")</f>
        <v>1 fois par semaine</v>
      </c>
      <c r="CV68" s="14" t="s">
        <v>69</v>
      </c>
      <c r="CW68" s="14" t="s">
        <v>68</v>
      </c>
      <c r="CX68" s="14" t="s">
        <v>68</v>
      </c>
      <c r="CY68" s="14" t="s">
        <v>68</v>
      </c>
      <c r="CZ68" s="14" t="s">
        <v>68</v>
      </c>
      <c r="DA68" s="14" t="s">
        <v>68</v>
      </c>
      <c r="DB68" s="14" t="str">
        <f t="shared" si="79"/>
        <v>1 fois par semaine</v>
      </c>
      <c r="DC68" s="13" t="s">
        <v>69</v>
      </c>
      <c r="DD68" s="13" t="s">
        <v>68</v>
      </c>
      <c r="DE68" s="13" t="s">
        <v>68</v>
      </c>
      <c r="DF68" s="13" t="s">
        <v>68</v>
      </c>
      <c r="DG68" s="13" t="s">
        <v>68</v>
      </c>
      <c r="DH68" s="13" t="s">
        <v>68</v>
      </c>
      <c r="DI68" s="13" t="str">
        <f t="shared" ref="DI68:DI109" si="116">IF(COUNTIF(DC68:DH68,"X")&gt;0,COUNTIF(DC68:DH68,"X")&amp;" fois par semaine","-")</f>
        <v>1 fois par semaine</v>
      </c>
      <c r="DJ68" s="14" t="s">
        <v>68</v>
      </c>
      <c r="DK68" s="14" t="s">
        <v>68</v>
      </c>
      <c r="DL68" s="14" t="s">
        <v>68</v>
      </c>
      <c r="DM68" s="14" t="s">
        <v>68</v>
      </c>
      <c r="DN68" s="14" t="s">
        <v>68</v>
      </c>
      <c r="DO68" s="14" t="s">
        <v>68</v>
      </c>
      <c r="DP68" s="44" t="str">
        <f t="shared" si="81"/>
        <v>-</v>
      </c>
      <c r="DQ68" s="13" t="s">
        <v>68</v>
      </c>
      <c r="DR68" s="13" t="s">
        <v>68</v>
      </c>
      <c r="DS68" s="13" t="s">
        <v>68</v>
      </c>
      <c r="DT68" s="13" t="s">
        <v>68</v>
      </c>
      <c r="DU68" s="13" t="s">
        <v>68</v>
      </c>
      <c r="DV68" s="13" t="s">
        <v>68</v>
      </c>
      <c r="DW68" s="13" t="str">
        <f t="shared" si="82"/>
        <v>-</v>
      </c>
      <c r="DX68" s="14" t="s">
        <v>68</v>
      </c>
      <c r="DY68" s="14" t="s">
        <v>68</v>
      </c>
      <c r="DZ68" s="14" t="s">
        <v>68</v>
      </c>
      <c r="EA68" s="14" t="s">
        <v>68</v>
      </c>
      <c r="EB68" s="14" t="s">
        <v>68</v>
      </c>
      <c r="EC68" s="14" t="s">
        <v>68</v>
      </c>
      <c r="ED68" s="14" t="str">
        <f t="shared" si="83"/>
        <v>-</v>
      </c>
      <c r="EE68" s="13" t="s">
        <v>68</v>
      </c>
      <c r="EF68" s="13" t="s">
        <v>68</v>
      </c>
      <c r="EG68" s="13" t="s">
        <v>68</v>
      </c>
      <c r="EH68" s="13" t="s">
        <v>68</v>
      </c>
      <c r="EI68" s="13" t="s">
        <v>68</v>
      </c>
      <c r="EJ68" s="13" t="s">
        <v>68</v>
      </c>
      <c r="EK68" s="13" t="str">
        <f t="shared" si="84"/>
        <v>-</v>
      </c>
      <c r="EL68" s="14" t="s">
        <v>68</v>
      </c>
      <c r="EM68" s="14" t="s">
        <v>68</v>
      </c>
      <c r="EN68" s="14" t="s">
        <v>68</v>
      </c>
      <c r="EO68" s="14" t="s">
        <v>68</v>
      </c>
      <c r="EP68" s="14" t="s">
        <v>68</v>
      </c>
      <c r="EQ68" s="14" t="s">
        <v>68</v>
      </c>
      <c r="ER68" s="44" t="str">
        <f t="shared" ref="ER68:ER74" si="117">IF(COUNTIF(EL68:EQ68,"X")&gt;0,COUNTIF(EL68:EQ68,"X")&amp;" fois par mois","-")</f>
        <v>-</v>
      </c>
      <c r="ES68" s="13" t="s">
        <v>68</v>
      </c>
      <c r="ET68" s="13" t="s">
        <v>68</v>
      </c>
      <c r="EU68" s="13" t="s">
        <v>68</v>
      </c>
      <c r="EV68" s="13" t="s">
        <v>68</v>
      </c>
      <c r="EW68" s="13" t="s">
        <v>68</v>
      </c>
      <c r="EX68" s="13" t="s">
        <v>68</v>
      </c>
      <c r="EY68" s="44" t="str">
        <f t="shared" si="102"/>
        <v>-</v>
      </c>
      <c r="EZ68" s="14" t="s">
        <v>68</v>
      </c>
      <c r="FA68" s="14" t="s">
        <v>68</v>
      </c>
      <c r="FB68" s="14" t="s">
        <v>68</v>
      </c>
      <c r="FC68" s="14" t="s">
        <v>68</v>
      </c>
      <c r="FD68" s="14" t="s">
        <v>68</v>
      </c>
      <c r="FE68" s="14" t="s">
        <v>68</v>
      </c>
      <c r="FF68" s="44" t="str">
        <f t="shared" si="110"/>
        <v>-</v>
      </c>
      <c r="FG68" s="13" t="s">
        <v>68</v>
      </c>
      <c r="FH68" s="13" t="s">
        <v>68</v>
      </c>
      <c r="FI68" s="13" t="s">
        <v>68</v>
      </c>
      <c r="FJ68" s="13" t="s">
        <v>68</v>
      </c>
      <c r="FK68" s="13" t="s">
        <v>68</v>
      </c>
      <c r="FL68" s="13" t="s">
        <v>68</v>
      </c>
      <c r="FM68" s="13" t="str">
        <f t="shared" si="103"/>
        <v>-</v>
      </c>
      <c r="FN68" s="14" t="s">
        <v>69</v>
      </c>
      <c r="FO68" s="14" t="s">
        <v>68</v>
      </c>
      <c r="FP68" s="14" t="s">
        <v>68</v>
      </c>
      <c r="FQ68" s="14" t="s">
        <v>69</v>
      </c>
      <c r="FR68" s="14" t="s">
        <v>68</v>
      </c>
      <c r="FS68" s="14" t="s">
        <v>68</v>
      </c>
      <c r="FT68" s="44" t="str">
        <f t="shared" si="93"/>
        <v>2 fois par semaine</v>
      </c>
      <c r="FU68" s="13" t="s">
        <v>69</v>
      </c>
      <c r="FV68" s="13" t="s">
        <v>68</v>
      </c>
      <c r="FW68" s="13" t="s">
        <v>68</v>
      </c>
      <c r="FX68" s="13" t="s">
        <v>68</v>
      </c>
      <c r="FY68" s="13" t="s">
        <v>68</v>
      </c>
      <c r="FZ68" s="13" t="s">
        <v>68</v>
      </c>
      <c r="GA68" s="44" t="str">
        <f t="shared" si="111"/>
        <v>1 fois par semaine</v>
      </c>
      <c r="GB68" s="14" t="s">
        <v>69</v>
      </c>
      <c r="GC68" s="14" t="s">
        <v>68</v>
      </c>
      <c r="GD68" s="14" t="s">
        <v>68</v>
      </c>
      <c r="GE68" s="14" t="s">
        <v>68</v>
      </c>
      <c r="GF68" s="14" t="s">
        <v>68</v>
      </c>
      <c r="GG68" s="14" t="s">
        <v>68</v>
      </c>
      <c r="GH68" s="14" t="str">
        <f t="shared" si="91"/>
        <v>1 fois par semaine</v>
      </c>
      <c r="GI68" s="13" t="s">
        <v>68</v>
      </c>
      <c r="GJ68" s="13" t="s">
        <v>68</v>
      </c>
      <c r="GK68" s="13" t="s">
        <v>68</v>
      </c>
      <c r="GL68" s="13" t="s">
        <v>68</v>
      </c>
      <c r="GM68" s="13" t="s">
        <v>68</v>
      </c>
      <c r="GN68" s="13" t="s">
        <v>68</v>
      </c>
      <c r="GO68" s="13" t="str">
        <f t="shared" si="94"/>
        <v>-</v>
      </c>
      <c r="GP68" s="14" t="s">
        <v>68</v>
      </c>
      <c r="GQ68" s="14" t="s">
        <v>68</v>
      </c>
      <c r="GR68" s="14" t="s">
        <v>68</v>
      </c>
      <c r="GS68" s="14" t="s">
        <v>68</v>
      </c>
      <c r="GT68" s="14" t="s">
        <v>68</v>
      </c>
      <c r="GU68" s="14" t="s">
        <v>68</v>
      </c>
      <c r="GV68" s="14" t="str">
        <f t="shared" si="99"/>
        <v>-</v>
      </c>
      <c r="GW68" s="13" t="s">
        <v>68</v>
      </c>
      <c r="GX68" s="13" t="s">
        <v>68</v>
      </c>
      <c r="GY68" s="13" t="s">
        <v>68</v>
      </c>
      <c r="GZ68" s="13" t="s">
        <v>68</v>
      </c>
      <c r="HA68" s="13" t="s">
        <v>68</v>
      </c>
      <c r="HB68" s="13" t="s">
        <v>68</v>
      </c>
      <c r="HC68" s="44" t="str">
        <f t="shared" si="114"/>
        <v>-</v>
      </c>
      <c r="HD68" s="14" t="s">
        <v>68</v>
      </c>
      <c r="HE68" s="14" t="s">
        <v>68</v>
      </c>
      <c r="HF68" s="14" t="s">
        <v>68</v>
      </c>
      <c r="HG68" s="14" t="s">
        <v>68</v>
      </c>
      <c r="HH68" s="14" t="s">
        <v>68</v>
      </c>
      <c r="HI68" s="14" t="s">
        <v>68</v>
      </c>
      <c r="HJ68" s="44" t="str">
        <f t="shared" si="86"/>
        <v>-</v>
      </c>
      <c r="HK68" s="13" t="s">
        <v>68</v>
      </c>
      <c r="HL68" s="13" t="s">
        <v>68</v>
      </c>
      <c r="HM68" s="13" t="s">
        <v>68</v>
      </c>
      <c r="HN68" s="13" t="s">
        <v>68</v>
      </c>
      <c r="HO68" s="13" t="s">
        <v>68</v>
      </c>
      <c r="HP68" s="13" t="s">
        <v>68</v>
      </c>
      <c r="HQ68" s="44" t="str">
        <f t="shared" si="87"/>
        <v>-</v>
      </c>
      <c r="HR68" s="14" t="s">
        <v>68</v>
      </c>
      <c r="HS68" s="14" t="s">
        <v>68</v>
      </c>
      <c r="HT68" s="14" t="s">
        <v>68</v>
      </c>
      <c r="HU68" s="14" t="s">
        <v>68</v>
      </c>
      <c r="HV68" s="14" t="s">
        <v>68</v>
      </c>
      <c r="HW68" s="14" t="s">
        <v>68</v>
      </c>
      <c r="HX68" s="14" t="str">
        <f t="shared" ref="HX68:HX109" si="118">IF(COUNTIF(HR68:HW68,"X")&gt;0,COUNTIF(HR68:HW68,"X")&amp;" fois par semaine","-")</f>
        <v>-</v>
      </c>
    </row>
    <row r="69" spans="1:232" ht="27.95" customHeight="1" x14ac:dyDescent="0.2">
      <c r="A69" s="16">
        <v>8018</v>
      </c>
      <c r="B69" s="9" t="s">
        <v>74</v>
      </c>
      <c r="C69" s="51" t="s">
        <v>1908</v>
      </c>
      <c r="D69" s="11" t="s">
        <v>96</v>
      </c>
      <c r="E69" s="18" t="s">
        <v>151</v>
      </c>
      <c r="F69" s="18">
        <v>75014</v>
      </c>
      <c r="G69" s="18" t="s">
        <v>29</v>
      </c>
      <c r="H69" s="12">
        <v>13</v>
      </c>
      <c r="I69" s="13" t="s">
        <v>69</v>
      </c>
      <c r="J69" s="13" t="s">
        <v>68</v>
      </c>
      <c r="K69" s="13" t="s">
        <v>69</v>
      </c>
      <c r="L69" s="13" t="s">
        <v>68</v>
      </c>
      <c r="M69" s="13" t="s">
        <v>69</v>
      </c>
      <c r="N69" s="13" t="s">
        <v>68</v>
      </c>
      <c r="O69" s="13" t="str">
        <f t="shared" si="67"/>
        <v>3 fois par semaine</v>
      </c>
      <c r="P69" s="14" t="s">
        <v>69</v>
      </c>
      <c r="Q69" s="14" t="s">
        <v>68</v>
      </c>
      <c r="R69" s="14" t="s">
        <v>69</v>
      </c>
      <c r="S69" s="14" t="s">
        <v>68</v>
      </c>
      <c r="T69" s="14" t="s">
        <v>69</v>
      </c>
      <c r="U69" s="14" t="s">
        <v>68</v>
      </c>
      <c r="V69" s="44" t="str">
        <f t="shared" si="68"/>
        <v>3 fois par semaine</v>
      </c>
      <c r="W69" s="13" t="s">
        <v>69</v>
      </c>
      <c r="X69" s="13" t="s">
        <v>68</v>
      </c>
      <c r="Y69" s="13" t="s">
        <v>69</v>
      </c>
      <c r="Z69" s="13" t="s">
        <v>68</v>
      </c>
      <c r="AA69" s="13" t="s">
        <v>69</v>
      </c>
      <c r="AB69" s="13" t="s">
        <v>68</v>
      </c>
      <c r="AC69" s="13" t="str">
        <f t="shared" si="69"/>
        <v>3 fois par semaine</v>
      </c>
      <c r="AD69" s="14" t="s">
        <v>69</v>
      </c>
      <c r="AE69" s="14" t="s">
        <v>68</v>
      </c>
      <c r="AF69" s="14" t="s">
        <v>69</v>
      </c>
      <c r="AG69" s="14" t="s">
        <v>68</v>
      </c>
      <c r="AH69" s="14" t="s">
        <v>69</v>
      </c>
      <c r="AI69" s="14" t="s">
        <v>68</v>
      </c>
      <c r="AJ69" s="44" t="str">
        <f t="shared" si="70"/>
        <v>3 fois par semaine</v>
      </c>
      <c r="AK69" s="13" t="s">
        <v>69</v>
      </c>
      <c r="AL69" s="13" t="s">
        <v>68</v>
      </c>
      <c r="AM69" s="13" t="s">
        <v>69</v>
      </c>
      <c r="AN69" s="13" t="s">
        <v>68</v>
      </c>
      <c r="AO69" s="13" t="s">
        <v>69</v>
      </c>
      <c r="AP69" s="13" t="s">
        <v>68</v>
      </c>
      <c r="AQ69" s="13" t="str">
        <f t="shared" si="71"/>
        <v>3 fois par semaine</v>
      </c>
      <c r="AR69" s="14" t="s">
        <v>69</v>
      </c>
      <c r="AS69" s="14" t="s">
        <v>68</v>
      </c>
      <c r="AT69" s="14" t="s">
        <v>69</v>
      </c>
      <c r="AU69" s="14" t="s">
        <v>68</v>
      </c>
      <c r="AV69" s="14" t="s">
        <v>69</v>
      </c>
      <c r="AW69" s="14" t="s">
        <v>68</v>
      </c>
      <c r="AX69" s="14" t="str">
        <f t="shared" si="72"/>
        <v>3 fois par semaine</v>
      </c>
      <c r="AY69" s="13" t="s">
        <v>69</v>
      </c>
      <c r="AZ69" s="13" t="s">
        <v>68</v>
      </c>
      <c r="BA69" s="13" t="s">
        <v>69</v>
      </c>
      <c r="BB69" s="13" t="s">
        <v>68</v>
      </c>
      <c r="BC69" s="13" t="s">
        <v>69</v>
      </c>
      <c r="BD69" s="13" t="s">
        <v>68</v>
      </c>
      <c r="BE69" s="13" t="str">
        <f t="shared" si="73"/>
        <v>3 fois par semaine</v>
      </c>
      <c r="BF69" s="14" t="s">
        <v>69</v>
      </c>
      <c r="BG69" s="14" t="s">
        <v>68</v>
      </c>
      <c r="BH69" s="14" t="s">
        <v>69</v>
      </c>
      <c r="BI69" s="14" t="s">
        <v>68</v>
      </c>
      <c r="BJ69" s="14" t="s">
        <v>69</v>
      </c>
      <c r="BK69" s="14" t="s">
        <v>68</v>
      </c>
      <c r="BL69" s="14" t="str">
        <f t="shared" si="74"/>
        <v>3 fois par semaine</v>
      </c>
      <c r="BM69" s="13" t="s">
        <v>69</v>
      </c>
      <c r="BN69" s="13" t="s">
        <v>68</v>
      </c>
      <c r="BO69" s="13" t="s">
        <v>69</v>
      </c>
      <c r="BP69" s="13" t="s">
        <v>68</v>
      </c>
      <c r="BQ69" s="13" t="s">
        <v>69</v>
      </c>
      <c r="BR69" s="13" t="s">
        <v>68</v>
      </c>
      <c r="BS69" s="13" t="str">
        <f t="shared" si="75"/>
        <v>3 fois par semaine</v>
      </c>
      <c r="BT69" s="14" t="s">
        <v>68</v>
      </c>
      <c r="BU69" s="14" t="s">
        <v>68</v>
      </c>
      <c r="BV69" s="14" t="s">
        <v>68</v>
      </c>
      <c r="BW69" s="14" t="s">
        <v>68</v>
      </c>
      <c r="BX69" s="14" t="s">
        <v>68</v>
      </c>
      <c r="BY69" s="14" t="s">
        <v>68</v>
      </c>
      <c r="BZ69" s="14" t="str">
        <f t="shared" si="76"/>
        <v>-</v>
      </c>
      <c r="CA69" s="13" t="s">
        <v>69</v>
      </c>
      <c r="CB69" s="13" t="s">
        <v>68</v>
      </c>
      <c r="CC69" s="13" t="s">
        <v>68</v>
      </c>
      <c r="CD69" s="13" t="s">
        <v>68</v>
      </c>
      <c r="CE69" s="13" t="s">
        <v>68</v>
      </c>
      <c r="CF69" s="13" t="s">
        <v>68</v>
      </c>
      <c r="CG69" s="44" t="str">
        <f t="shared" si="100"/>
        <v>1 fois par mois</v>
      </c>
      <c r="CH69" s="14" t="s">
        <v>68</v>
      </c>
      <c r="CI69" s="14" t="s">
        <v>68</v>
      </c>
      <c r="CJ69" s="14" t="s">
        <v>68</v>
      </c>
      <c r="CK69" s="14" t="s">
        <v>68</v>
      </c>
      <c r="CL69" s="14" t="s">
        <v>68</v>
      </c>
      <c r="CM69" s="14" t="s">
        <v>68</v>
      </c>
      <c r="CN69" s="44" t="str">
        <f t="shared" si="77"/>
        <v>-</v>
      </c>
      <c r="CO69" s="13" t="s">
        <v>68</v>
      </c>
      <c r="CP69" s="13" t="s">
        <v>68</v>
      </c>
      <c r="CQ69" s="13" t="s">
        <v>68</v>
      </c>
      <c r="CR69" s="13" t="s">
        <v>68</v>
      </c>
      <c r="CS69" s="13" t="s">
        <v>68</v>
      </c>
      <c r="CT69" s="13" t="s">
        <v>68</v>
      </c>
      <c r="CU69" s="13" t="str">
        <f t="shared" si="115"/>
        <v>-</v>
      </c>
      <c r="CV69" s="14" t="s">
        <v>68</v>
      </c>
      <c r="CW69" s="14" t="s">
        <v>68</v>
      </c>
      <c r="CX69" s="14" t="s">
        <v>68</v>
      </c>
      <c r="CY69" s="14" t="s">
        <v>68</v>
      </c>
      <c r="CZ69" s="14" t="s">
        <v>68</v>
      </c>
      <c r="DA69" s="14" t="s">
        <v>68</v>
      </c>
      <c r="DB69" s="14" t="str">
        <f t="shared" si="79"/>
        <v>-</v>
      </c>
      <c r="DC69" s="13" t="s">
        <v>68</v>
      </c>
      <c r="DD69" s="13" t="s">
        <v>68</v>
      </c>
      <c r="DE69" s="13" t="s">
        <v>68</v>
      </c>
      <c r="DF69" s="13" t="s">
        <v>68</v>
      </c>
      <c r="DG69" s="13" t="s">
        <v>68</v>
      </c>
      <c r="DH69" s="13" t="s">
        <v>68</v>
      </c>
      <c r="DI69" s="13" t="str">
        <f t="shared" si="116"/>
        <v>-</v>
      </c>
      <c r="DJ69" s="14" t="s">
        <v>68</v>
      </c>
      <c r="DK69" s="14" t="s">
        <v>68</v>
      </c>
      <c r="DL69" s="14" t="s">
        <v>68</v>
      </c>
      <c r="DM69" s="14" t="s">
        <v>68</v>
      </c>
      <c r="DN69" s="14" t="s">
        <v>68</v>
      </c>
      <c r="DO69" s="14" t="s">
        <v>68</v>
      </c>
      <c r="DP69" s="44" t="str">
        <f t="shared" si="81"/>
        <v>-</v>
      </c>
      <c r="DQ69" s="13" t="s">
        <v>68</v>
      </c>
      <c r="DR69" s="13" t="s">
        <v>68</v>
      </c>
      <c r="DS69" s="13" t="s">
        <v>68</v>
      </c>
      <c r="DT69" s="13" t="s">
        <v>68</v>
      </c>
      <c r="DU69" s="13" t="s">
        <v>68</v>
      </c>
      <c r="DV69" s="13" t="s">
        <v>68</v>
      </c>
      <c r="DW69" s="13" t="str">
        <f t="shared" si="82"/>
        <v>-</v>
      </c>
      <c r="DX69" s="14" t="s">
        <v>68</v>
      </c>
      <c r="DY69" s="14" t="s">
        <v>68</v>
      </c>
      <c r="DZ69" s="14" t="s">
        <v>68</v>
      </c>
      <c r="EA69" s="14" t="s">
        <v>68</v>
      </c>
      <c r="EB69" s="14" t="s">
        <v>68</v>
      </c>
      <c r="EC69" s="14" t="s">
        <v>68</v>
      </c>
      <c r="ED69" s="14" t="str">
        <f t="shared" si="83"/>
        <v>-</v>
      </c>
      <c r="EE69" s="13" t="s">
        <v>68</v>
      </c>
      <c r="EF69" s="13" t="s">
        <v>68</v>
      </c>
      <c r="EG69" s="13" t="s">
        <v>68</v>
      </c>
      <c r="EH69" s="13" t="s">
        <v>68</v>
      </c>
      <c r="EI69" s="13" t="s">
        <v>68</v>
      </c>
      <c r="EJ69" s="13" t="s">
        <v>68</v>
      </c>
      <c r="EK69" s="13" t="str">
        <f t="shared" si="84"/>
        <v>-</v>
      </c>
      <c r="EL69" s="14" t="s">
        <v>69</v>
      </c>
      <c r="EM69" s="14" t="s">
        <v>68</v>
      </c>
      <c r="EN69" s="14" t="s">
        <v>68</v>
      </c>
      <c r="EO69" s="14" t="s">
        <v>68</v>
      </c>
      <c r="EP69" s="14" t="s">
        <v>68</v>
      </c>
      <c r="EQ69" s="14" t="s">
        <v>68</v>
      </c>
      <c r="ER69" s="44" t="str">
        <f t="shared" si="117"/>
        <v>1 fois par mois</v>
      </c>
      <c r="ES69" s="13" t="s">
        <v>69</v>
      </c>
      <c r="ET69" s="13" t="s">
        <v>68</v>
      </c>
      <c r="EU69" s="13" t="s">
        <v>68</v>
      </c>
      <c r="EV69" s="13" t="s">
        <v>68</v>
      </c>
      <c r="EW69" s="13" t="s">
        <v>68</v>
      </c>
      <c r="EX69" s="13" t="s">
        <v>68</v>
      </c>
      <c r="EY69" s="44" t="str">
        <f t="shared" si="102"/>
        <v>1 fois par mois</v>
      </c>
      <c r="EZ69" s="14" t="s">
        <v>69</v>
      </c>
      <c r="FA69" s="14" t="s">
        <v>68</v>
      </c>
      <c r="FB69" s="14" t="s">
        <v>68</v>
      </c>
      <c r="FC69" s="14" t="s">
        <v>68</v>
      </c>
      <c r="FD69" s="14" t="s">
        <v>68</v>
      </c>
      <c r="FE69" s="14" t="s">
        <v>68</v>
      </c>
      <c r="FF69" s="44" t="str">
        <f t="shared" si="110"/>
        <v>1 fois par semaine</v>
      </c>
      <c r="FG69" s="13" t="s">
        <v>69</v>
      </c>
      <c r="FH69" s="13" t="s">
        <v>68</v>
      </c>
      <c r="FI69" s="13" t="s">
        <v>68</v>
      </c>
      <c r="FJ69" s="13" t="s">
        <v>68</v>
      </c>
      <c r="FK69" s="13" t="s">
        <v>68</v>
      </c>
      <c r="FL69" s="13" t="s">
        <v>68</v>
      </c>
      <c r="FM69" s="13" t="str">
        <f t="shared" si="103"/>
        <v>1 fois par mois</v>
      </c>
      <c r="FN69" s="14" t="s">
        <v>69</v>
      </c>
      <c r="FO69" s="14" t="s">
        <v>68</v>
      </c>
      <c r="FP69" s="14" t="s">
        <v>69</v>
      </c>
      <c r="FQ69" s="14" t="s">
        <v>68</v>
      </c>
      <c r="FR69" s="14" t="s">
        <v>69</v>
      </c>
      <c r="FS69" s="14" t="s">
        <v>68</v>
      </c>
      <c r="FT69" s="44" t="str">
        <f t="shared" si="93"/>
        <v>3 fois par semaine</v>
      </c>
      <c r="FU69" s="13" t="s">
        <v>69</v>
      </c>
      <c r="FV69" s="13" t="s">
        <v>68</v>
      </c>
      <c r="FW69" s="13" t="s">
        <v>68</v>
      </c>
      <c r="FX69" s="13" t="s">
        <v>68</v>
      </c>
      <c r="FY69" s="13" t="s">
        <v>68</v>
      </c>
      <c r="FZ69" s="13" t="s">
        <v>68</v>
      </c>
      <c r="GA69" s="44" t="str">
        <f t="shared" si="111"/>
        <v>1 fois par semaine</v>
      </c>
      <c r="GB69" s="14" t="s">
        <v>69</v>
      </c>
      <c r="GC69" s="14" t="s">
        <v>68</v>
      </c>
      <c r="GD69" s="14" t="s">
        <v>68</v>
      </c>
      <c r="GE69" s="14" t="s">
        <v>68</v>
      </c>
      <c r="GF69" s="14" t="s">
        <v>68</v>
      </c>
      <c r="GG69" s="14" t="s">
        <v>68</v>
      </c>
      <c r="GH69" s="14" t="str">
        <f t="shared" si="91"/>
        <v>1 fois par semaine</v>
      </c>
      <c r="GI69" s="13" t="s">
        <v>68</v>
      </c>
      <c r="GJ69" s="13" t="s">
        <v>68</v>
      </c>
      <c r="GK69" s="13" t="s">
        <v>68</v>
      </c>
      <c r="GL69" s="13" t="s">
        <v>68</v>
      </c>
      <c r="GM69" s="13" t="s">
        <v>68</v>
      </c>
      <c r="GN69" s="13" t="s">
        <v>68</v>
      </c>
      <c r="GO69" s="13" t="str">
        <f t="shared" si="94"/>
        <v>-</v>
      </c>
      <c r="GP69" s="14" t="s">
        <v>68</v>
      </c>
      <c r="GQ69" s="14" t="s">
        <v>68</v>
      </c>
      <c r="GR69" s="14" t="s">
        <v>68</v>
      </c>
      <c r="GS69" s="14" t="s">
        <v>68</v>
      </c>
      <c r="GT69" s="14" t="s">
        <v>68</v>
      </c>
      <c r="GU69" s="14" t="s">
        <v>68</v>
      </c>
      <c r="GV69" s="14" t="str">
        <f t="shared" si="99"/>
        <v>-</v>
      </c>
      <c r="GW69" s="13" t="s">
        <v>68</v>
      </c>
      <c r="GX69" s="13" t="s">
        <v>68</v>
      </c>
      <c r="GY69" s="13" t="s">
        <v>68</v>
      </c>
      <c r="GZ69" s="13" t="s">
        <v>68</v>
      </c>
      <c r="HA69" s="13" t="s">
        <v>68</v>
      </c>
      <c r="HB69" s="13" t="s">
        <v>68</v>
      </c>
      <c r="HC69" s="44" t="str">
        <f t="shared" si="114"/>
        <v>-</v>
      </c>
      <c r="HD69" s="14" t="s">
        <v>68</v>
      </c>
      <c r="HE69" s="14" t="s">
        <v>68</v>
      </c>
      <c r="HF69" s="14" t="s">
        <v>68</v>
      </c>
      <c r="HG69" s="14" t="s">
        <v>68</v>
      </c>
      <c r="HH69" s="14" t="s">
        <v>68</v>
      </c>
      <c r="HI69" s="14" t="s">
        <v>68</v>
      </c>
      <c r="HJ69" s="44" t="str">
        <f t="shared" si="86"/>
        <v>-</v>
      </c>
      <c r="HK69" s="13" t="s">
        <v>68</v>
      </c>
      <c r="HL69" s="13" t="s">
        <v>68</v>
      </c>
      <c r="HM69" s="13" t="s">
        <v>68</v>
      </c>
      <c r="HN69" s="13" t="s">
        <v>68</v>
      </c>
      <c r="HO69" s="13" t="s">
        <v>68</v>
      </c>
      <c r="HP69" s="13" t="s">
        <v>68</v>
      </c>
      <c r="HQ69" s="44" t="str">
        <f t="shared" si="87"/>
        <v>-</v>
      </c>
      <c r="HR69" s="14" t="s">
        <v>68</v>
      </c>
      <c r="HS69" s="14" t="s">
        <v>68</v>
      </c>
      <c r="HT69" s="14" t="s">
        <v>68</v>
      </c>
      <c r="HU69" s="14" t="s">
        <v>68</v>
      </c>
      <c r="HV69" s="14" t="s">
        <v>68</v>
      </c>
      <c r="HW69" s="14" t="s">
        <v>68</v>
      </c>
      <c r="HX69" s="14" t="str">
        <f t="shared" si="118"/>
        <v>-</v>
      </c>
    </row>
    <row r="70" spans="1:232" ht="27.95" customHeight="1" x14ac:dyDescent="0.2">
      <c r="A70" s="16">
        <v>8019</v>
      </c>
      <c r="B70" s="9" t="s">
        <v>74</v>
      </c>
      <c r="C70" s="51" t="s">
        <v>1908</v>
      </c>
      <c r="D70" s="11" t="s">
        <v>96</v>
      </c>
      <c r="E70" s="18" t="s">
        <v>152</v>
      </c>
      <c r="F70" s="18">
        <v>75015</v>
      </c>
      <c r="G70" s="18" t="s">
        <v>29</v>
      </c>
      <c r="H70" s="12">
        <v>4</v>
      </c>
      <c r="I70" s="13" t="s">
        <v>69</v>
      </c>
      <c r="J70" s="13" t="s">
        <v>68</v>
      </c>
      <c r="K70" s="13" t="s">
        <v>68</v>
      </c>
      <c r="L70" s="13" t="s">
        <v>69</v>
      </c>
      <c r="M70" s="13" t="s">
        <v>68</v>
      </c>
      <c r="N70" s="13" t="s">
        <v>68</v>
      </c>
      <c r="O70" s="13" t="str">
        <f t="shared" si="67"/>
        <v>2 fois par semaine</v>
      </c>
      <c r="P70" s="14" t="s">
        <v>69</v>
      </c>
      <c r="Q70" s="14" t="s">
        <v>68</v>
      </c>
      <c r="R70" s="14" t="s">
        <v>68</v>
      </c>
      <c r="S70" s="14" t="s">
        <v>69</v>
      </c>
      <c r="T70" s="14" t="s">
        <v>68</v>
      </c>
      <c r="U70" s="14" t="s">
        <v>68</v>
      </c>
      <c r="V70" s="44" t="str">
        <f t="shared" si="68"/>
        <v>2 fois par semaine</v>
      </c>
      <c r="W70" s="13" t="s">
        <v>69</v>
      </c>
      <c r="X70" s="13" t="s">
        <v>68</v>
      </c>
      <c r="Y70" s="13" t="s">
        <v>68</v>
      </c>
      <c r="Z70" s="13" t="s">
        <v>69</v>
      </c>
      <c r="AA70" s="13" t="s">
        <v>68</v>
      </c>
      <c r="AB70" s="13" t="s">
        <v>68</v>
      </c>
      <c r="AC70" s="13" t="str">
        <f t="shared" si="69"/>
        <v>2 fois par semaine</v>
      </c>
      <c r="AD70" s="14" t="s">
        <v>69</v>
      </c>
      <c r="AE70" s="14" t="s">
        <v>68</v>
      </c>
      <c r="AF70" s="14" t="s">
        <v>68</v>
      </c>
      <c r="AG70" s="14" t="s">
        <v>69</v>
      </c>
      <c r="AH70" s="14" t="s">
        <v>68</v>
      </c>
      <c r="AI70" s="14" t="s">
        <v>68</v>
      </c>
      <c r="AJ70" s="44" t="str">
        <f t="shared" si="70"/>
        <v>2 fois par semaine</v>
      </c>
      <c r="AK70" s="13" t="s">
        <v>69</v>
      </c>
      <c r="AL70" s="13" t="s">
        <v>68</v>
      </c>
      <c r="AM70" s="13" t="s">
        <v>68</v>
      </c>
      <c r="AN70" s="13" t="s">
        <v>69</v>
      </c>
      <c r="AO70" s="13" t="s">
        <v>68</v>
      </c>
      <c r="AP70" s="13" t="s">
        <v>68</v>
      </c>
      <c r="AQ70" s="13" t="str">
        <f t="shared" si="71"/>
        <v>2 fois par semaine</v>
      </c>
      <c r="AR70" s="14" t="s">
        <v>69</v>
      </c>
      <c r="AS70" s="14" t="s">
        <v>68</v>
      </c>
      <c r="AT70" s="14" t="s">
        <v>68</v>
      </c>
      <c r="AU70" s="14" t="s">
        <v>69</v>
      </c>
      <c r="AV70" s="14" t="s">
        <v>68</v>
      </c>
      <c r="AW70" s="14" t="s">
        <v>68</v>
      </c>
      <c r="AX70" s="14" t="str">
        <f t="shared" si="72"/>
        <v>2 fois par semaine</v>
      </c>
      <c r="AY70" s="13" t="s">
        <v>69</v>
      </c>
      <c r="AZ70" s="13" t="s">
        <v>68</v>
      </c>
      <c r="BA70" s="13" t="s">
        <v>68</v>
      </c>
      <c r="BB70" s="13" t="s">
        <v>69</v>
      </c>
      <c r="BC70" s="13" t="s">
        <v>68</v>
      </c>
      <c r="BD70" s="13" t="s">
        <v>68</v>
      </c>
      <c r="BE70" s="13" t="str">
        <f t="shared" si="73"/>
        <v>2 fois par semaine</v>
      </c>
      <c r="BF70" s="14" t="s">
        <v>69</v>
      </c>
      <c r="BG70" s="14" t="s">
        <v>68</v>
      </c>
      <c r="BH70" s="14" t="s">
        <v>68</v>
      </c>
      <c r="BI70" s="14" t="s">
        <v>69</v>
      </c>
      <c r="BJ70" s="14" t="s">
        <v>68</v>
      </c>
      <c r="BK70" s="14" t="s">
        <v>68</v>
      </c>
      <c r="BL70" s="14" t="str">
        <f t="shared" si="74"/>
        <v>2 fois par semaine</v>
      </c>
      <c r="BM70" s="13" t="s">
        <v>69</v>
      </c>
      <c r="BN70" s="13" t="s">
        <v>68</v>
      </c>
      <c r="BO70" s="13" t="s">
        <v>68</v>
      </c>
      <c r="BP70" s="13" t="s">
        <v>69</v>
      </c>
      <c r="BQ70" s="13" t="s">
        <v>68</v>
      </c>
      <c r="BR70" s="13" t="s">
        <v>68</v>
      </c>
      <c r="BS70" s="13" t="str">
        <f t="shared" si="75"/>
        <v>2 fois par semaine</v>
      </c>
      <c r="BT70" s="14" t="s">
        <v>68</v>
      </c>
      <c r="BU70" s="14" t="s">
        <v>68</v>
      </c>
      <c r="BV70" s="14" t="s">
        <v>68</v>
      </c>
      <c r="BW70" s="14" t="s">
        <v>68</v>
      </c>
      <c r="BX70" s="14" t="s">
        <v>68</v>
      </c>
      <c r="BY70" s="14" t="s">
        <v>68</v>
      </c>
      <c r="BZ70" s="14" t="str">
        <f t="shared" si="76"/>
        <v>-</v>
      </c>
      <c r="CA70" s="13" t="s">
        <v>69</v>
      </c>
      <c r="CB70" s="13" t="s">
        <v>68</v>
      </c>
      <c r="CC70" s="13" t="s">
        <v>68</v>
      </c>
      <c r="CD70" s="13" t="s">
        <v>68</v>
      </c>
      <c r="CE70" s="13" t="s">
        <v>68</v>
      </c>
      <c r="CF70" s="13" t="s">
        <v>68</v>
      </c>
      <c r="CG70" s="44" t="str">
        <f t="shared" si="100"/>
        <v>1 fois par mois</v>
      </c>
      <c r="CH70" s="14" t="s">
        <v>69</v>
      </c>
      <c r="CI70" s="14" t="s">
        <v>68</v>
      </c>
      <c r="CJ70" s="14" t="s">
        <v>68</v>
      </c>
      <c r="CK70" s="14" t="s">
        <v>68</v>
      </c>
      <c r="CL70" s="14" t="s">
        <v>68</v>
      </c>
      <c r="CM70" s="14" t="s">
        <v>68</v>
      </c>
      <c r="CN70" s="44" t="str">
        <f t="shared" si="77"/>
        <v>1 fois par semaine</v>
      </c>
      <c r="CO70" s="13" t="s">
        <v>69</v>
      </c>
      <c r="CP70" s="13" t="s">
        <v>68</v>
      </c>
      <c r="CQ70" s="13" t="s">
        <v>68</v>
      </c>
      <c r="CR70" s="13" t="s">
        <v>68</v>
      </c>
      <c r="CS70" s="13" t="s">
        <v>68</v>
      </c>
      <c r="CT70" s="13" t="s">
        <v>68</v>
      </c>
      <c r="CU70" s="13" t="str">
        <f t="shared" si="115"/>
        <v>1 fois par semaine</v>
      </c>
      <c r="CV70" s="14" t="s">
        <v>69</v>
      </c>
      <c r="CW70" s="14" t="s">
        <v>68</v>
      </c>
      <c r="CX70" s="14" t="s">
        <v>68</v>
      </c>
      <c r="CY70" s="14" t="s">
        <v>68</v>
      </c>
      <c r="CZ70" s="14" t="s">
        <v>68</v>
      </c>
      <c r="DA70" s="14" t="s">
        <v>68</v>
      </c>
      <c r="DB70" s="14" t="str">
        <f t="shared" si="79"/>
        <v>1 fois par semaine</v>
      </c>
      <c r="DC70" s="13" t="s">
        <v>69</v>
      </c>
      <c r="DD70" s="13" t="s">
        <v>68</v>
      </c>
      <c r="DE70" s="13" t="s">
        <v>68</v>
      </c>
      <c r="DF70" s="13" t="s">
        <v>68</v>
      </c>
      <c r="DG70" s="13" t="s">
        <v>68</v>
      </c>
      <c r="DH70" s="13" t="s">
        <v>68</v>
      </c>
      <c r="DI70" s="13" t="str">
        <f t="shared" si="116"/>
        <v>1 fois par semaine</v>
      </c>
      <c r="DJ70" s="14" t="s">
        <v>68</v>
      </c>
      <c r="DK70" s="14" t="s">
        <v>68</v>
      </c>
      <c r="DL70" s="14" t="s">
        <v>68</v>
      </c>
      <c r="DM70" s="14" t="s">
        <v>68</v>
      </c>
      <c r="DN70" s="14" t="s">
        <v>68</v>
      </c>
      <c r="DO70" s="14" t="s">
        <v>68</v>
      </c>
      <c r="DP70" s="44" t="str">
        <f t="shared" si="81"/>
        <v>-</v>
      </c>
      <c r="DQ70" s="13" t="s">
        <v>68</v>
      </c>
      <c r="DR70" s="13" t="s">
        <v>68</v>
      </c>
      <c r="DS70" s="13" t="s">
        <v>68</v>
      </c>
      <c r="DT70" s="13" t="s">
        <v>68</v>
      </c>
      <c r="DU70" s="13" t="s">
        <v>68</v>
      </c>
      <c r="DV70" s="13" t="s">
        <v>68</v>
      </c>
      <c r="DW70" s="13" t="str">
        <f t="shared" si="82"/>
        <v>-</v>
      </c>
      <c r="DX70" s="14" t="s">
        <v>68</v>
      </c>
      <c r="DY70" s="14" t="s">
        <v>68</v>
      </c>
      <c r="DZ70" s="14" t="s">
        <v>68</v>
      </c>
      <c r="EA70" s="14" t="s">
        <v>68</v>
      </c>
      <c r="EB70" s="14" t="s">
        <v>68</v>
      </c>
      <c r="EC70" s="14" t="s">
        <v>68</v>
      </c>
      <c r="ED70" s="14" t="str">
        <f t="shared" si="83"/>
        <v>-</v>
      </c>
      <c r="EE70" s="13" t="s">
        <v>68</v>
      </c>
      <c r="EF70" s="13" t="s">
        <v>68</v>
      </c>
      <c r="EG70" s="13" t="s">
        <v>68</v>
      </c>
      <c r="EH70" s="13" t="s">
        <v>68</v>
      </c>
      <c r="EI70" s="13" t="s">
        <v>68</v>
      </c>
      <c r="EJ70" s="13" t="s">
        <v>68</v>
      </c>
      <c r="EK70" s="13" t="str">
        <f t="shared" si="84"/>
        <v>-</v>
      </c>
      <c r="EL70" s="14" t="s">
        <v>69</v>
      </c>
      <c r="EM70" s="14" t="s">
        <v>68</v>
      </c>
      <c r="EN70" s="14" t="s">
        <v>68</v>
      </c>
      <c r="EO70" s="14" t="s">
        <v>68</v>
      </c>
      <c r="EP70" s="14" t="s">
        <v>68</v>
      </c>
      <c r="EQ70" s="14" t="s">
        <v>68</v>
      </c>
      <c r="ER70" s="44" t="str">
        <f t="shared" si="117"/>
        <v>1 fois par mois</v>
      </c>
      <c r="ES70" s="13" t="s">
        <v>68</v>
      </c>
      <c r="ET70" s="13" t="s">
        <v>68</v>
      </c>
      <c r="EU70" s="13" t="s">
        <v>68</v>
      </c>
      <c r="EV70" s="13" t="s">
        <v>68</v>
      </c>
      <c r="EW70" s="13" t="s">
        <v>68</v>
      </c>
      <c r="EX70" s="13" t="s">
        <v>68</v>
      </c>
      <c r="EY70" s="44" t="str">
        <f t="shared" si="102"/>
        <v>-</v>
      </c>
      <c r="EZ70" s="14" t="s">
        <v>68</v>
      </c>
      <c r="FA70" s="14" t="s">
        <v>68</v>
      </c>
      <c r="FB70" s="14" t="s">
        <v>68</v>
      </c>
      <c r="FC70" s="14" t="s">
        <v>68</v>
      </c>
      <c r="FD70" s="14" t="s">
        <v>68</v>
      </c>
      <c r="FE70" s="14" t="s">
        <v>68</v>
      </c>
      <c r="FF70" s="44" t="str">
        <f t="shared" si="110"/>
        <v>-</v>
      </c>
      <c r="FG70" s="13" t="s">
        <v>68</v>
      </c>
      <c r="FH70" s="13" t="s">
        <v>68</v>
      </c>
      <c r="FI70" s="13" t="s">
        <v>68</v>
      </c>
      <c r="FJ70" s="13" t="s">
        <v>68</v>
      </c>
      <c r="FK70" s="13" t="s">
        <v>68</v>
      </c>
      <c r="FL70" s="13" t="s">
        <v>68</v>
      </c>
      <c r="FM70" s="13" t="str">
        <f t="shared" si="103"/>
        <v>-</v>
      </c>
      <c r="FN70" s="14" t="s">
        <v>69</v>
      </c>
      <c r="FO70" s="14" t="s">
        <v>68</v>
      </c>
      <c r="FP70" s="14" t="s">
        <v>68</v>
      </c>
      <c r="FQ70" s="14" t="s">
        <v>69</v>
      </c>
      <c r="FR70" s="14" t="s">
        <v>68</v>
      </c>
      <c r="FS70" s="14" t="s">
        <v>68</v>
      </c>
      <c r="FT70" s="44" t="str">
        <f t="shared" si="93"/>
        <v>2 fois par semaine</v>
      </c>
      <c r="FU70" s="13" t="s">
        <v>69</v>
      </c>
      <c r="FV70" s="13" t="s">
        <v>68</v>
      </c>
      <c r="FW70" s="13" t="s">
        <v>68</v>
      </c>
      <c r="FX70" s="13" t="s">
        <v>68</v>
      </c>
      <c r="FY70" s="13" t="s">
        <v>68</v>
      </c>
      <c r="FZ70" s="13" t="s">
        <v>68</v>
      </c>
      <c r="GA70" s="44" t="str">
        <f t="shared" si="111"/>
        <v>1 fois par semaine</v>
      </c>
      <c r="GB70" s="14" t="s">
        <v>69</v>
      </c>
      <c r="GC70" s="14" t="s">
        <v>68</v>
      </c>
      <c r="GD70" s="14" t="s">
        <v>68</v>
      </c>
      <c r="GE70" s="14" t="s">
        <v>68</v>
      </c>
      <c r="GF70" s="14" t="s">
        <v>68</v>
      </c>
      <c r="GG70" s="14" t="s">
        <v>68</v>
      </c>
      <c r="GH70" s="14" t="str">
        <f t="shared" si="91"/>
        <v>1 fois par semaine</v>
      </c>
      <c r="GI70" s="13" t="s">
        <v>68</v>
      </c>
      <c r="GJ70" s="13" t="s">
        <v>68</v>
      </c>
      <c r="GK70" s="13" t="s">
        <v>68</v>
      </c>
      <c r="GL70" s="13" t="s">
        <v>68</v>
      </c>
      <c r="GM70" s="13" t="s">
        <v>68</v>
      </c>
      <c r="GN70" s="13" t="s">
        <v>68</v>
      </c>
      <c r="GO70" s="13" t="str">
        <f t="shared" si="94"/>
        <v>-</v>
      </c>
      <c r="GP70" s="14" t="s">
        <v>68</v>
      </c>
      <c r="GQ70" s="14" t="s">
        <v>68</v>
      </c>
      <c r="GR70" s="14" t="s">
        <v>68</v>
      </c>
      <c r="GS70" s="14" t="s">
        <v>68</v>
      </c>
      <c r="GT70" s="14" t="s">
        <v>68</v>
      </c>
      <c r="GU70" s="14" t="s">
        <v>68</v>
      </c>
      <c r="GV70" s="14" t="str">
        <f t="shared" si="99"/>
        <v>-</v>
      </c>
      <c r="GW70" s="13" t="s">
        <v>68</v>
      </c>
      <c r="GX70" s="13" t="s">
        <v>68</v>
      </c>
      <c r="GY70" s="13" t="s">
        <v>68</v>
      </c>
      <c r="GZ70" s="13" t="s">
        <v>68</v>
      </c>
      <c r="HA70" s="13" t="s">
        <v>68</v>
      </c>
      <c r="HB70" s="13" t="s">
        <v>68</v>
      </c>
      <c r="HC70" s="44" t="str">
        <f t="shared" si="114"/>
        <v>-</v>
      </c>
      <c r="HD70" s="14" t="s">
        <v>68</v>
      </c>
      <c r="HE70" s="14" t="s">
        <v>68</v>
      </c>
      <c r="HF70" s="14" t="s">
        <v>68</v>
      </c>
      <c r="HG70" s="14" t="s">
        <v>68</v>
      </c>
      <c r="HH70" s="14" t="s">
        <v>68</v>
      </c>
      <c r="HI70" s="14" t="s">
        <v>68</v>
      </c>
      <c r="HJ70" s="44" t="str">
        <f t="shared" si="86"/>
        <v>-</v>
      </c>
      <c r="HK70" s="13" t="s">
        <v>68</v>
      </c>
      <c r="HL70" s="13" t="s">
        <v>68</v>
      </c>
      <c r="HM70" s="13" t="s">
        <v>68</v>
      </c>
      <c r="HN70" s="13" t="s">
        <v>68</v>
      </c>
      <c r="HO70" s="13" t="s">
        <v>68</v>
      </c>
      <c r="HP70" s="13" t="s">
        <v>68</v>
      </c>
      <c r="HQ70" s="44" t="str">
        <f t="shared" si="87"/>
        <v>-</v>
      </c>
      <c r="HR70" s="14" t="s">
        <v>68</v>
      </c>
      <c r="HS70" s="14" t="s">
        <v>68</v>
      </c>
      <c r="HT70" s="14" t="s">
        <v>68</v>
      </c>
      <c r="HU70" s="14" t="s">
        <v>68</v>
      </c>
      <c r="HV70" s="14" t="s">
        <v>68</v>
      </c>
      <c r="HW70" s="14" t="s">
        <v>68</v>
      </c>
      <c r="HX70" s="14" t="str">
        <f t="shared" si="118"/>
        <v>-</v>
      </c>
    </row>
    <row r="71" spans="1:232" ht="27.95" customHeight="1" x14ac:dyDescent="0.2">
      <c r="A71" s="16">
        <v>8020</v>
      </c>
      <c r="B71" s="9" t="s">
        <v>74</v>
      </c>
      <c r="C71" s="51" t="s">
        <v>1908</v>
      </c>
      <c r="D71" s="11" t="s">
        <v>96</v>
      </c>
      <c r="E71" s="18" t="s">
        <v>153</v>
      </c>
      <c r="F71" s="18">
        <v>75006</v>
      </c>
      <c r="G71" s="18" t="s">
        <v>29</v>
      </c>
      <c r="H71" s="12">
        <v>5</v>
      </c>
      <c r="I71" s="13" t="s">
        <v>69</v>
      </c>
      <c r="J71" s="13" t="s">
        <v>68</v>
      </c>
      <c r="K71" s="13" t="s">
        <v>68</v>
      </c>
      <c r="L71" s="13" t="s">
        <v>69</v>
      </c>
      <c r="M71" s="13" t="s">
        <v>68</v>
      </c>
      <c r="N71" s="13" t="s">
        <v>68</v>
      </c>
      <c r="O71" s="13" t="str">
        <f t="shared" si="67"/>
        <v>2 fois par semaine</v>
      </c>
      <c r="P71" s="14" t="s">
        <v>69</v>
      </c>
      <c r="Q71" s="14" t="s">
        <v>68</v>
      </c>
      <c r="R71" s="14" t="s">
        <v>68</v>
      </c>
      <c r="S71" s="14" t="s">
        <v>69</v>
      </c>
      <c r="T71" s="14" t="s">
        <v>68</v>
      </c>
      <c r="U71" s="14" t="s">
        <v>68</v>
      </c>
      <c r="V71" s="44" t="str">
        <f t="shared" si="68"/>
        <v>2 fois par semaine</v>
      </c>
      <c r="W71" s="13" t="s">
        <v>69</v>
      </c>
      <c r="X71" s="13" t="s">
        <v>68</v>
      </c>
      <c r="Y71" s="13" t="s">
        <v>68</v>
      </c>
      <c r="Z71" s="13" t="s">
        <v>69</v>
      </c>
      <c r="AA71" s="13" t="s">
        <v>68</v>
      </c>
      <c r="AB71" s="13" t="s">
        <v>68</v>
      </c>
      <c r="AC71" s="13" t="str">
        <f t="shared" si="69"/>
        <v>2 fois par semaine</v>
      </c>
      <c r="AD71" s="14" t="s">
        <v>69</v>
      </c>
      <c r="AE71" s="14" t="s">
        <v>68</v>
      </c>
      <c r="AF71" s="14" t="s">
        <v>68</v>
      </c>
      <c r="AG71" s="14" t="s">
        <v>69</v>
      </c>
      <c r="AH71" s="14" t="s">
        <v>68</v>
      </c>
      <c r="AI71" s="14" t="s">
        <v>68</v>
      </c>
      <c r="AJ71" s="44" t="str">
        <f t="shared" si="70"/>
        <v>2 fois par semaine</v>
      </c>
      <c r="AK71" s="13" t="s">
        <v>69</v>
      </c>
      <c r="AL71" s="13" t="s">
        <v>68</v>
      </c>
      <c r="AM71" s="13" t="s">
        <v>68</v>
      </c>
      <c r="AN71" s="13" t="s">
        <v>69</v>
      </c>
      <c r="AO71" s="13" t="s">
        <v>68</v>
      </c>
      <c r="AP71" s="13" t="s">
        <v>68</v>
      </c>
      <c r="AQ71" s="13" t="str">
        <f t="shared" si="71"/>
        <v>2 fois par semaine</v>
      </c>
      <c r="AR71" s="14" t="s">
        <v>69</v>
      </c>
      <c r="AS71" s="14" t="s">
        <v>68</v>
      </c>
      <c r="AT71" s="14" t="s">
        <v>68</v>
      </c>
      <c r="AU71" s="14" t="s">
        <v>69</v>
      </c>
      <c r="AV71" s="14" t="s">
        <v>68</v>
      </c>
      <c r="AW71" s="14" t="s">
        <v>68</v>
      </c>
      <c r="AX71" s="14" t="str">
        <f t="shared" si="72"/>
        <v>2 fois par semaine</v>
      </c>
      <c r="AY71" s="13" t="s">
        <v>69</v>
      </c>
      <c r="AZ71" s="13" t="s">
        <v>68</v>
      </c>
      <c r="BA71" s="13" t="s">
        <v>68</v>
      </c>
      <c r="BB71" s="13" t="s">
        <v>69</v>
      </c>
      <c r="BC71" s="13" t="s">
        <v>68</v>
      </c>
      <c r="BD71" s="13" t="s">
        <v>68</v>
      </c>
      <c r="BE71" s="13" t="str">
        <f t="shared" si="73"/>
        <v>2 fois par semaine</v>
      </c>
      <c r="BF71" s="14" t="s">
        <v>69</v>
      </c>
      <c r="BG71" s="14" t="s">
        <v>68</v>
      </c>
      <c r="BH71" s="14" t="s">
        <v>68</v>
      </c>
      <c r="BI71" s="14" t="s">
        <v>69</v>
      </c>
      <c r="BJ71" s="14" t="s">
        <v>68</v>
      </c>
      <c r="BK71" s="14" t="s">
        <v>68</v>
      </c>
      <c r="BL71" s="14" t="str">
        <f t="shared" si="74"/>
        <v>2 fois par semaine</v>
      </c>
      <c r="BM71" s="13" t="s">
        <v>69</v>
      </c>
      <c r="BN71" s="13" t="s">
        <v>68</v>
      </c>
      <c r="BO71" s="13" t="s">
        <v>68</v>
      </c>
      <c r="BP71" s="13" t="s">
        <v>69</v>
      </c>
      <c r="BQ71" s="13" t="s">
        <v>68</v>
      </c>
      <c r="BR71" s="13" t="s">
        <v>68</v>
      </c>
      <c r="BS71" s="13" t="str">
        <f t="shared" si="75"/>
        <v>2 fois par semaine</v>
      </c>
      <c r="BT71" s="14" t="s">
        <v>68</v>
      </c>
      <c r="BU71" s="14" t="s">
        <v>68</v>
      </c>
      <c r="BV71" s="14" t="s">
        <v>68</v>
      </c>
      <c r="BW71" s="14" t="s">
        <v>68</v>
      </c>
      <c r="BX71" s="14" t="s">
        <v>68</v>
      </c>
      <c r="BY71" s="14" t="s">
        <v>68</v>
      </c>
      <c r="BZ71" s="14" t="str">
        <f t="shared" si="76"/>
        <v>-</v>
      </c>
      <c r="CA71" s="13" t="s">
        <v>69</v>
      </c>
      <c r="CB71" s="13" t="s">
        <v>68</v>
      </c>
      <c r="CC71" s="13" t="s">
        <v>68</v>
      </c>
      <c r="CD71" s="13" t="s">
        <v>68</v>
      </c>
      <c r="CE71" s="13" t="s">
        <v>68</v>
      </c>
      <c r="CF71" s="13" t="s">
        <v>68</v>
      </c>
      <c r="CG71" s="44" t="str">
        <f t="shared" si="100"/>
        <v>1 fois par mois</v>
      </c>
      <c r="CH71" s="14" t="s">
        <v>69</v>
      </c>
      <c r="CI71" s="14" t="s">
        <v>68</v>
      </c>
      <c r="CJ71" s="14" t="s">
        <v>68</v>
      </c>
      <c r="CK71" s="14" t="s">
        <v>68</v>
      </c>
      <c r="CL71" s="14" t="s">
        <v>68</v>
      </c>
      <c r="CM71" s="14" t="s">
        <v>68</v>
      </c>
      <c r="CN71" s="44" t="str">
        <f t="shared" si="77"/>
        <v>1 fois par semaine</v>
      </c>
      <c r="CO71" s="13" t="s">
        <v>69</v>
      </c>
      <c r="CP71" s="13" t="s">
        <v>68</v>
      </c>
      <c r="CQ71" s="13" t="s">
        <v>68</v>
      </c>
      <c r="CR71" s="13" t="s">
        <v>68</v>
      </c>
      <c r="CS71" s="13" t="s">
        <v>68</v>
      </c>
      <c r="CT71" s="13" t="s">
        <v>68</v>
      </c>
      <c r="CU71" s="13" t="str">
        <f t="shared" si="115"/>
        <v>1 fois par semaine</v>
      </c>
      <c r="CV71" s="14" t="s">
        <v>69</v>
      </c>
      <c r="CW71" s="14" t="s">
        <v>68</v>
      </c>
      <c r="CX71" s="14" t="s">
        <v>68</v>
      </c>
      <c r="CY71" s="14" t="s">
        <v>68</v>
      </c>
      <c r="CZ71" s="14" t="s">
        <v>68</v>
      </c>
      <c r="DA71" s="14" t="s">
        <v>68</v>
      </c>
      <c r="DB71" s="14" t="str">
        <f t="shared" si="79"/>
        <v>1 fois par semaine</v>
      </c>
      <c r="DC71" s="13" t="s">
        <v>69</v>
      </c>
      <c r="DD71" s="13" t="s">
        <v>68</v>
      </c>
      <c r="DE71" s="13" t="s">
        <v>68</v>
      </c>
      <c r="DF71" s="13" t="s">
        <v>68</v>
      </c>
      <c r="DG71" s="13" t="s">
        <v>68</v>
      </c>
      <c r="DH71" s="13" t="s">
        <v>68</v>
      </c>
      <c r="DI71" s="13" t="str">
        <f t="shared" si="116"/>
        <v>1 fois par semaine</v>
      </c>
      <c r="DJ71" s="14" t="s">
        <v>68</v>
      </c>
      <c r="DK71" s="14" t="s">
        <v>68</v>
      </c>
      <c r="DL71" s="14" t="s">
        <v>68</v>
      </c>
      <c r="DM71" s="14" t="s">
        <v>68</v>
      </c>
      <c r="DN71" s="14" t="s">
        <v>68</v>
      </c>
      <c r="DO71" s="14" t="s">
        <v>68</v>
      </c>
      <c r="DP71" s="44" t="str">
        <f t="shared" si="81"/>
        <v>-</v>
      </c>
      <c r="DQ71" s="13" t="s">
        <v>68</v>
      </c>
      <c r="DR71" s="13" t="s">
        <v>68</v>
      </c>
      <c r="DS71" s="13" t="s">
        <v>68</v>
      </c>
      <c r="DT71" s="13" t="s">
        <v>68</v>
      </c>
      <c r="DU71" s="13" t="s">
        <v>68</v>
      </c>
      <c r="DV71" s="13" t="s">
        <v>68</v>
      </c>
      <c r="DW71" s="13" t="str">
        <f t="shared" si="82"/>
        <v>-</v>
      </c>
      <c r="DX71" s="14" t="s">
        <v>68</v>
      </c>
      <c r="DY71" s="14" t="s">
        <v>68</v>
      </c>
      <c r="DZ71" s="14" t="s">
        <v>68</v>
      </c>
      <c r="EA71" s="14" t="s">
        <v>68</v>
      </c>
      <c r="EB71" s="14" t="s">
        <v>68</v>
      </c>
      <c r="EC71" s="14" t="s">
        <v>68</v>
      </c>
      <c r="ED71" s="14" t="str">
        <f t="shared" si="83"/>
        <v>-</v>
      </c>
      <c r="EE71" s="13" t="s">
        <v>68</v>
      </c>
      <c r="EF71" s="13" t="s">
        <v>68</v>
      </c>
      <c r="EG71" s="13" t="s">
        <v>68</v>
      </c>
      <c r="EH71" s="13" t="s">
        <v>68</v>
      </c>
      <c r="EI71" s="13" t="s">
        <v>68</v>
      </c>
      <c r="EJ71" s="13" t="s">
        <v>68</v>
      </c>
      <c r="EK71" s="13" t="str">
        <f t="shared" si="84"/>
        <v>-</v>
      </c>
      <c r="EL71" s="14" t="s">
        <v>69</v>
      </c>
      <c r="EM71" s="14" t="s">
        <v>68</v>
      </c>
      <c r="EN71" s="14" t="s">
        <v>68</v>
      </c>
      <c r="EO71" s="14" t="s">
        <v>68</v>
      </c>
      <c r="EP71" s="14" t="s">
        <v>68</v>
      </c>
      <c r="EQ71" s="14" t="s">
        <v>68</v>
      </c>
      <c r="ER71" s="44" t="str">
        <f t="shared" si="117"/>
        <v>1 fois par mois</v>
      </c>
      <c r="ES71" s="13" t="s">
        <v>69</v>
      </c>
      <c r="ET71" s="13" t="s">
        <v>68</v>
      </c>
      <c r="EU71" s="13" t="s">
        <v>68</v>
      </c>
      <c r="EV71" s="13" t="s">
        <v>68</v>
      </c>
      <c r="EW71" s="13" t="s">
        <v>68</v>
      </c>
      <c r="EX71" s="13" t="s">
        <v>68</v>
      </c>
      <c r="EY71" s="44" t="str">
        <f t="shared" si="102"/>
        <v>1 fois par mois</v>
      </c>
      <c r="EZ71" s="14" t="s">
        <v>68</v>
      </c>
      <c r="FA71" s="14" t="s">
        <v>68</v>
      </c>
      <c r="FB71" s="14" t="s">
        <v>68</v>
      </c>
      <c r="FC71" s="14" t="s">
        <v>68</v>
      </c>
      <c r="FD71" s="14" t="s">
        <v>68</v>
      </c>
      <c r="FE71" s="14" t="s">
        <v>68</v>
      </c>
      <c r="FF71" s="44" t="str">
        <f t="shared" si="110"/>
        <v>-</v>
      </c>
      <c r="FG71" s="13" t="s">
        <v>68</v>
      </c>
      <c r="FH71" s="13" t="s">
        <v>68</v>
      </c>
      <c r="FI71" s="13" t="s">
        <v>68</v>
      </c>
      <c r="FJ71" s="13" t="s">
        <v>68</v>
      </c>
      <c r="FK71" s="13" t="s">
        <v>68</v>
      </c>
      <c r="FL71" s="13" t="s">
        <v>68</v>
      </c>
      <c r="FM71" s="13" t="str">
        <f t="shared" si="103"/>
        <v>-</v>
      </c>
      <c r="FN71" s="14" t="s">
        <v>69</v>
      </c>
      <c r="FO71" s="14" t="s">
        <v>68</v>
      </c>
      <c r="FP71" s="14" t="s">
        <v>69</v>
      </c>
      <c r="FQ71" s="14" t="s">
        <v>68</v>
      </c>
      <c r="FR71" s="14" t="s">
        <v>69</v>
      </c>
      <c r="FS71" s="14" t="s">
        <v>68</v>
      </c>
      <c r="FT71" s="44" t="str">
        <f t="shared" si="93"/>
        <v>3 fois par semaine</v>
      </c>
      <c r="FU71" s="13" t="s">
        <v>69</v>
      </c>
      <c r="FV71" s="13" t="s">
        <v>68</v>
      </c>
      <c r="FW71" s="13" t="s">
        <v>68</v>
      </c>
      <c r="FX71" s="13" t="s">
        <v>68</v>
      </c>
      <c r="FY71" s="13" t="s">
        <v>68</v>
      </c>
      <c r="FZ71" s="13" t="s">
        <v>68</v>
      </c>
      <c r="GA71" s="44" t="str">
        <f t="shared" si="111"/>
        <v>1 fois par semaine</v>
      </c>
      <c r="GB71" s="14" t="s">
        <v>69</v>
      </c>
      <c r="GC71" s="14" t="s">
        <v>68</v>
      </c>
      <c r="GD71" s="14" t="s">
        <v>68</v>
      </c>
      <c r="GE71" s="14" t="s">
        <v>68</v>
      </c>
      <c r="GF71" s="14" t="s">
        <v>68</v>
      </c>
      <c r="GG71" s="14" t="s">
        <v>68</v>
      </c>
      <c r="GH71" s="14" t="str">
        <f t="shared" si="91"/>
        <v>1 fois par semaine</v>
      </c>
      <c r="GI71" s="13" t="s">
        <v>68</v>
      </c>
      <c r="GJ71" s="13" t="s">
        <v>68</v>
      </c>
      <c r="GK71" s="13" t="s">
        <v>68</v>
      </c>
      <c r="GL71" s="13" t="s">
        <v>68</v>
      </c>
      <c r="GM71" s="13" t="s">
        <v>68</v>
      </c>
      <c r="GN71" s="13" t="s">
        <v>68</v>
      </c>
      <c r="GO71" s="13" t="str">
        <f t="shared" si="94"/>
        <v>-</v>
      </c>
      <c r="GP71" s="14" t="s">
        <v>68</v>
      </c>
      <c r="GQ71" s="14" t="s">
        <v>68</v>
      </c>
      <c r="GR71" s="14" t="s">
        <v>68</v>
      </c>
      <c r="GS71" s="14" t="s">
        <v>68</v>
      </c>
      <c r="GT71" s="14" t="s">
        <v>68</v>
      </c>
      <c r="GU71" s="14" t="s">
        <v>68</v>
      </c>
      <c r="GV71" s="14" t="str">
        <f t="shared" si="99"/>
        <v>-</v>
      </c>
      <c r="GW71" s="13" t="s">
        <v>68</v>
      </c>
      <c r="GX71" s="13" t="s">
        <v>68</v>
      </c>
      <c r="GY71" s="13" t="s">
        <v>68</v>
      </c>
      <c r="GZ71" s="13" t="s">
        <v>68</v>
      </c>
      <c r="HA71" s="13" t="s">
        <v>68</v>
      </c>
      <c r="HB71" s="13" t="s">
        <v>68</v>
      </c>
      <c r="HC71" s="44" t="str">
        <f t="shared" si="114"/>
        <v>-</v>
      </c>
      <c r="HD71" s="14" t="s">
        <v>68</v>
      </c>
      <c r="HE71" s="14" t="s">
        <v>68</v>
      </c>
      <c r="HF71" s="14" t="s">
        <v>68</v>
      </c>
      <c r="HG71" s="14" t="s">
        <v>68</v>
      </c>
      <c r="HH71" s="14" t="s">
        <v>68</v>
      </c>
      <c r="HI71" s="14" t="s">
        <v>68</v>
      </c>
      <c r="HJ71" s="44" t="str">
        <f t="shared" si="86"/>
        <v>-</v>
      </c>
      <c r="HK71" s="13" t="s">
        <v>68</v>
      </c>
      <c r="HL71" s="13" t="s">
        <v>68</v>
      </c>
      <c r="HM71" s="13" t="s">
        <v>68</v>
      </c>
      <c r="HN71" s="13" t="s">
        <v>68</v>
      </c>
      <c r="HO71" s="13" t="s">
        <v>68</v>
      </c>
      <c r="HP71" s="13" t="s">
        <v>68</v>
      </c>
      <c r="HQ71" s="44" t="str">
        <f t="shared" si="87"/>
        <v>-</v>
      </c>
      <c r="HR71" s="14" t="s">
        <v>68</v>
      </c>
      <c r="HS71" s="14" t="s">
        <v>68</v>
      </c>
      <c r="HT71" s="14" t="s">
        <v>68</v>
      </c>
      <c r="HU71" s="14" t="s">
        <v>68</v>
      </c>
      <c r="HV71" s="14" t="s">
        <v>68</v>
      </c>
      <c r="HW71" s="14" t="s">
        <v>68</v>
      </c>
      <c r="HX71" s="14" t="str">
        <f t="shared" si="118"/>
        <v>-</v>
      </c>
    </row>
    <row r="72" spans="1:232" ht="27.95" customHeight="1" x14ac:dyDescent="0.2">
      <c r="A72" s="8">
        <v>8021</v>
      </c>
      <c r="B72" s="9" t="s">
        <v>66</v>
      </c>
      <c r="C72" s="50" t="s">
        <v>1906</v>
      </c>
      <c r="D72" s="11" t="s">
        <v>96</v>
      </c>
      <c r="E72" s="11" t="s">
        <v>154</v>
      </c>
      <c r="F72" s="11">
        <v>75010</v>
      </c>
      <c r="G72" s="11" t="s">
        <v>29</v>
      </c>
      <c r="H72" s="12">
        <v>23</v>
      </c>
      <c r="I72" s="13" t="s">
        <v>68</v>
      </c>
      <c r="J72" s="13" t="s">
        <v>68</v>
      </c>
      <c r="K72" s="13" t="s">
        <v>68</v>
      </c>
      <c r="L72" s="13" t="s">
        <v>68</v>
      </c>
      <c r="M72" s="13" t="s">
        <v>68</v>
      </c>
      <c r="N72" s="13" t="s">
        <v>68</v>
      </c>
      <c r="O72" s="13" t="str">
        <f t="shared" si="67"/>
        <v>-</v>
      </c>
      <c r="P72" s="14" t="s">
        <v>68</v>
      </c>
      <c r="Q72" s="14" t="s">
        <v>68</v>
      </c>
      <c r="R72" s="14" t="s">
        <v>68</v>
      </c>
      <c r="S72" s="14" t="s">
        <v>68</v>
      </c>
      <c r="T72" s="14" t="s">
        <v>68</v>
      </c>
      <c r="U72" s="14" t="s">
        <v>68</v>
      </c>
      <c r="V72" s="44" t="str">
        <f t="shared" si="68"/>
        <v>-</v>
      </c>
      <c r="W72" s="13" t="s">
        <v>68</v>
      </c>
      <c r="X72" s="13" t="s">
        <v>68</v>
      </c>
      <c r="Y72" s="13" t="s">
        <v>68</v>
      </c>
      <c r="Z72" s="13" t="s">
        <v>68</v>
      </c>
      <c r="AA72" s="13" t="s">
        <v>68</v>
      </c>
      <c r="AB72" s="13" t="s">
        <v>68</v>
      </c>
      <c r="AC72" s="13" t="str">
        <f t="shared" si="69"/>
        <v>-</v>
      </c>
      <c r="AD72" s="14" t="s">
        <v>68</v>
      </c>
      <c r="AE72" s="14" t="s">
        <v>68</v>
      </c>
      <c r="AF72" s="14" t="s">
        <v>68</v>
      </c>
      <c r="AG72" s="14" t="s">
        <v>68</v>
      </c>
      <c r="AH72" s="14" t="s">
        <v>68</v>
      </c>
      <c r="AI72" s="14" t="s">
        <v>68</v>
      </c>
      <c r="AJ72" s="44" t="str">
        <f t="shared" si="70"/>
        <v>-</v>
      </c>
      <c r="AK72" s="13" t="s">
        <v>68</v>
      </c>
      <c r="AL72" s="13" t="s">
        <v>68</v>
      </c>
      <c r="AM72" s="13" t="s">
        <v>68</v>
      </c>
      <c r="AN72" s="13" t="s">
        <v>68</v>
      </c>
      <c r="AO72" s="13" t="s">
        <v>68</v>
      </c>
      <c r="AP72" s="13" t="s">
        <v>68</v>
      </c>
      <c r="AQ72" s="13" t="str">
        <f t="shared" si="71"/>
        <v>-</v>
      </c>
      <c r="AR72" s="14" t="s">
        <v>68</v>
      </c>
      <c r="AS72" s="14" t="s">
        <v>68</v>
      </c>
      <c r="AT72" s="14" t="s">
        <v>68</v>
      </c>
      <c r="AU72" s="14" t="s">
        <v>68</v>
      </c>
      <c r="AV72" s="14" t="s">
        <v>68</v>
      </c>
      <c r="AW72" s="14" t="s">
        <v>68</v>
      </c>
      <c r="AX72" s="14" t="str">
        <f t="shared" si="72"/>
        <v>-</v>
      </c>
      <c r="AY72" s="13" t="s">
        <v>68</v>
      </c>
      <c r="AZ72" s="13" t="s">
        <v>68</v>
      </c>
      <c r="BA72" s="13" t="s">
        <v>68</v>
      </c>
      <c r="BB72" s="13" t="s">
        <v>68</v>
      </c>
      <c r="BC72" s="13" t="s">
        <v>68</v>
      </c>
      <c r="BD72" s="13" t="s">
        <v>68</v>
      </c>
      <c r="BE72" s="13" t="str">
        <f t="shared" si="73"/>
        <v>-</v>
      </c>
      <c r="BF72" s="14" t="s">
        <v>68</v>
      </c>
      <c r="BG72" s="14" t="s">
        <v>68</v>
      </c>
      <c r="BH72" s="14" t="s">
        <v>68</v>
      </c>
      <c r="BI72" s="14" t="s">
        <v>68</v>
      </c>
      <c r="BJ72" s="14" t="s">
        <v>68</v>
      </c>
      <c r="BK72" s="14" t="s">
        <v>68</v>
      </c>
      <c r="BL72" s="14" t="str">
        <f t="shared" si="74"/>
        <v>-</v>
      </c>
      <c r="BM72" s="13" t="s">
        <v>68</v>
      </c>
      <c r="BN72" s="13" t="s">
        <v>68</v>
      </c>
      <c r="BO72" s="13" t="s">
        <v>68</v>
      </c>
      <c r="BP72" s="13" t="s">
        <v>68</v>
      </c>
      <c r="BQ72" s="13" t="s">
        <v>68</v>
      </c>
      <c r="BR72" s="13" t="s">
        <v>68</v>
      </c>
      <c r="BS72" s="13" t="str">
        <f t="shared" si="75"/>
        <v>-</v>
      </c>
      <c r="BT72" s="14" t="s">
        <v>68</v>
      </c>
      <c r="BU72" s="14" t="s">
        <v>68</v>
      </c>
      <c r="BV72" s="14" t="s">
        <v>68</v>
      </c>
      <c r="BW72" s="14" t="s">
        <v>68</v>
      </c>
      <c r="BX72" s="14" t="s">
        <v>68</v>
      </c>
      <c r="BY72" s="14" t="s">
        <v>68</v>
      </c>
      <c r="BZ72" s="14" t="str">
        <f t="shared" si="76"/>
        <v>-</v>
      </c>
      <c r="CA72" s="13" t="s">
        <v>68</v>
      </c>
      <c r="CB72" s="13" t="s">
        <v>68</v>
      </c>
      <c r="CC72" s="13" t="s">
        <v>68</v>
      </c>
      <c r="CD72" s="13" t="s">
        <v>68</v>
      </c>
      <c r="CE72" s="13" t="s">
        <v>68</v>
      </c>
      <c r="CF72" s="13" t="s">
        <v>68</v>
      </c>
      <c r="CG72" s="44" t="str">
        <f t="shared" si="100"/>
        <v>-</v>
      </c>
      <c r="CH72" s="14" t="s">
        <v>68</v>
      </c>
      <c r="CI72" s="14" t="s">
        <v>68</v>
      </c>
      <c r="CJ72" s="14" t="s">
        <v>68</v>
      </c>
      <c r="CK72" s="14" t="s">
        <v>68</v>
      </c>
      <c r="CL72" s="14" t="s">
        <v>68</v>
      </c>
      <c r="CM72" s="14" t="s">
        <v>68</v>
      </c>
      <c r="CN72" s="44" t="str">
        <f t="shared" si="77"/>
        <v>-</v>
      </c>
      <c r="CO72" s="13" t="s">
        <v>68</v>
      </c>
      <c r="CP72" s="13" t="s">
        <v>68</v>
      </c>
      <c r="CQ72" s="13" t="s">
        <v>68</v>
      </c>
      <c r="CR72" s="13" t="s">
        <v>68</v>
      </c>
      <c r="CS72" s="13" t="s">
        <v>68</v>
      </c>
      <c r="CT72" s="13" t="s">
        <v>68</v>
      </c>
      <c r="CU72" s="13" t="str">
        <f t="shared" si="115"/>
        <v>-</v>
      </c>
      <c r="CV72" s="14" t="s">
        <v>68</v>
      </c>
      <c r="CW72" s="14" t="s">
        <v>68</v>
      </c>
      <c r="CX72" s="14" t="s">
        <v>68</v>
      </c>
      <c r="CY72" s="14" t="s">
        <v>68</v>
      </c>
      <c r="CZ72" s="14" t="s">
        <v>68</v>
      </c>
      <c r="DA72" s="14" t="s">
        <v>68</v>
      </c>
      <c r="DB72" s="14" t="str">
        <f t="shared" si="79"/>
        <v>-</v>
      </c>
      <c r="DC72" s="13" t="s">
        <v>68</v>
      </c>
      <c r="DD72" s="13" t="s">
        <v>68</v>
      </c>
      <c r="DE72" s="13" t="s">
        <v>68</v>
      </c>
      <c r="DF72" s="13" t="s">
        <v>68</v>
      </c>
      <c r="DG72" s="13" t="s">
        <v>68</v>
      </c>
      <c r="DH72" s="13" t="s">
        <v>68</v>
      </c>
      <c r="DI72" s="13" t="str">
        <f t="shared" si="116"/>
        <v>-</v>
      </c>
      <c r="DJ72" s="14" t="s">
        <v>68</v>
      </c>
      <c r="DK72" s="14" t="s">
        <v>68</v>
      </c>
      <c r="DL72" s="14" t="s">
        <v>68</v>
      </c>
      <c r="DM72" s="14" t="s">
        <v>68</v>
      </c>
      <c r="DN72" s="14" t="s">
        <v>68</v>
      </c>
      <c r="DO72" s="14" t="s">
        <v>68</v>
      </c>
      <c r="DP72" s="44" t="str">
        <f t="shared" si="81"/>
        <v>-</v>
      </c>
      <c r="DQ72" s="13" t="s">
        <v>68</v>
      </c>
      <c r="DR72" s="13" t="s">
        <v>68</v>
      </c>
      <c r="DS72" s="13" t="s">
        <v>68</v>
      </c>
      <c r="DT72" s="13" t="s">
        <v>68</v>
      </c>
      <c r="DU72" s="13" t="s">
        <v>68</v>
      </c>
      <c r="DV72" s="13" t="s">
        <v>68</v>
      </c>
      <c r="DW72" s="13" t="str">
        <f t="shared" si="82"/>
        <v>-</v>
      </c>
      <c r="DX72" s="14" t="s">
        <v>68</v>
      </c>
      <c r="DY72" s="14" t="s">
        <v>68</v>
      </c>
      <c r="DZ72" s="14" t="s">
        <v>68</v>
      </c>
      <c r="EA72" s="14" t="s">
        <v>68</v>
      </c>
      <c r="EB72" s="14" t="s">
        <v>68</v>
      </c>
      <c r="EC72" s="14" t="s">
        <v>68</v>
      </c>
      <c r="ED72" s="14" t="str">
        <f t="shared" si="83"/>
        <v>-</v>
      </c>
      <c r="EE72" s="13" t="s">
        <v>68</v>
      </c>
      <c r="EF72" s="13" t="s">
        <v>68</v>
      </c>
      <c r="EG72" s="13" t="s">
        <v>68</v>
      </c>
      <c r="EH72" s="13" t="s">
        <v>68</v>
      </c>
      <c r="EI72" s="13" t="s">
        <v>68</v>
      </c>
      <c r="EJ72" s="13" t="s">
        <v>68</v>
      </c>
      <c r="EK72" s="13" t="str">
        <f t="shared" si="84"/>
        <v>-</v>
      </c>
      <c r="EL72" s="14" t="s">
        <v>68</v>
      </c>
      <c r="EM72" s="14" t="s">
        <v>68</v>
      </c>
      <c r="EN72" s="14" t="s">
        <v>68</v>
      </c>
      <c r="EO72" s="14" t="s">
        <v>68</v>
      </c>
      <c r="EP72" s="14" t="s">
        <v>68</v>
      </c>
      <c r="EQ72" s="14" t="s">
        <v>68</v>
      </c>
      <c r="ER72" s="44" t="str">
        <f t="shared" si="117"/>
        <v>-</v>
      </c>
      <c r="ES72" s="13" t="s">
        <v>68</v>
      </c>
      <c r="ET72" s="13" t="s">
        <v>68</v>
      </c>
      <c r="EU72" s="13" t="s">
        <v>68</v>
      </c>
      <c r="EV72" s="13" t="s">
        <v>68</v>
      </c>
      <c r="EW72" s="13" t="s">
        <v>68</v>
      </c>
      <c r="EX72" s="13" t="s">
        <v>68</v>
      </c>
      <c r="EY72" s="44" t="str">
        <f t="shared" si="102"/>
        <v>-</v>
      </c>
      <c r="EZ72" s="14" t="s">
        <v>68</v>
      </c>
      <c r="FA72" s="14" t="s">
        <v>68</v>
      </c>
      <c r="FB72" s="14" t="s">
        <v>68</v>
      </c>
      <c r="FC72" s="14" t="s">
        <v>68</v>
      </c>
      <c r="FD72" s="14" t="s">
        <v>68</v>
      </c>
      <c r="FE72" s="14" t="s">
        <v>68</v>
      </c>
      <c r="FF72" s="44" t="str">
        <f t="shared" si="110"/>
        <v>-</v>
      </c>
      <c r="FG72" s="13" t="s">
        <v>68</v>
      </c>
      <c r="FH72" s="13" t="s">
        <v>68</v>
      </c>
      <c r="FI72" s="13" t="s">
        <v>68</v>
      </c>
      <c r="FJ72" s="13" t="s">
        <v>68</v>
      </c>
      <c r="FK72" s="13" t="s">
        <v>68</v>
      </c>
      <c r="FL72" s="13" t="s">
        <v>68</v>
      </c>
      <c r="FM72" s="13" t="str">
        <f t="shared" si="103"/>
        <v>-</v>
      </c>
      <c r="FN72" s="14" t="s">
        <v>69</v>
      </c>
      <c r="FO72" s="14" t="s">
        <v>69</v>
      </c>
      <c r="FP72" s="14" t="s">
        <v>69</v>
      </c>
      <c r="FQ72" s="14" t="s">
        <v>69</v>
      </c>
      <c r="FR72" s="14" t="s">
        <v>69</v>
      </c>
      <c r="FS72" s="14" t="s">
        <v>68</v>
      </c>
      <c r="FT72" s="44" t="str">
        <f t="shared" si="93"/>
        <v>5 fois par semaine</v>
      </c>
      <c r="FU72" s="13" t="s">
        <v>69</v>
      </c>
      <c r="FV72" s="13" t="s">
        <v>68</v>
      </c>
      <c r="FW72" s="13" t="s">
        <v>68</v>
      </c>
      <c r="FX72" s="13" t="s">
        <v>68</v>
      </c>
      <c r="FY72" s="13" t="s">
        <v>68</v>
      </c>
      <c r="FZ72" s="13" t="s">
        <v>68</v>
      </c>
      <c r="GA72" s="44" t="str">
        <f t="shared" si="111"/>
        <v>1 fois par semaine</v>
      </c>
      <c r="GB72" s="14" t="s">
        <v>69</v>
      </c>
      <c r="GC72" s="14" t="s">
        <v>68</v>
      </c>
      <c r="GD72" s="14" t="s">
        <v>68</v>
      </c>
      <c r="GE72" s="14" t="s">
        <v>68</v>
      </c>
      <c r="GF72" s="14" t="s">
        <v>68</v>
      </c>
      <c r="GG72" s="14" t="s">
        <v>68</v>
      </c>
      <c r="GH72" s="14" t="str">
        <f t="shared" si="91"/>
        <v>1 fois par semaine</v>
      </c>
      <c r="GI72" s="13" t="s">
        <v>68</v>
      </c>
      <c r="GJ72" s="13" t="s">
        <v>68</v>
      </c>
      <c r="GK72" s="13" t="s">
        <v>68</v>
      </c>
      <c r="GL72" s="13" t="s">
        <v>68</v>
      </c>
      <c r="GM72" s="13" t="s">
        <v>68</v>
      </c>
      <c r="GN72" s="13" t="s">
        <v>68</v>
      </c>
      <c r="GO72" s="13" t="str">
        <f t="shared" si="94"/>
        <v>-</v>
      </c>
      <c r="GP72" s="14" t="s">
        <v>68</v>
      </c>
      <c r="GQ72" s="14" t="s">
        <v>68</v>
      </c>
      <c r="GR72" s="14" t="s">
        <v>68</v>
      </c>
      <c r="GS72" s="14" t="s">
        <v>68</v>
      </c>
      <c r="GT72" s="14" t="s">
        <v>68</v>
      </c>
      <c r="GU72" s="14" t="s">
        <v>68</v>
      </c>
      <c r="GV72" s="14" t="str">
        <f t="shared" si="99"/>
        <v>-</v>
      </c>
      <c r="GW72" s="13" t="s">
        <v>68</v>
      </c>
      <c r="GX72" s="13" t="s">
        <v>68</v>
      </c>
      <c r="GY72" s="13" t="s">
        <v>68</v>
      </c>
      <c r="GZ72" s="13" t="s">
        <v>68</v>
      </c>
      <c r="HA72" s="13" t="s">
        <v>68</v>
      </c>
      <c r="HB72" s="13" t="s">
        <v>68</v>
      </c>
      <c r="HC72" s="44" t="str">
        <f t="shared" si="114"/>
        <v>-</v>
      </c>
      <c r="HD72" s="14" t="s">
        <v>68</v>
      </c>
      <c r="HE72" s="14" t="s">
        <v>68</v>
      </c>
      <c r="HF72" s="14" t="s">
        <v>68</v>
      </c>
      <c r="HG72" s="14" t="s">
        <v>68</v>
      </c>
      <c r="HH72" s="14" t="s">
        <v>68</v>
      </c>
      <c r="HI72" s="14" t="s">
        <v>68</v>
      </c>
      <c r="HJ72" s="44" t="str">
        <f t="shared" si="86"/>
        <v>-</v>
      </c>
      <c r="HK72" s="13" t="s">
        <v>68</v>
      </c>
      <c r="HL72" s="13" t="s">
        <v>68</v>
      </c>
      <c r="HM72" s="13" t="s">
        <v>68</v>
      </c>
      <c r="HN72" s="13" t="s">
        <v>68</v>
      </c>
      <c r="HO72" s="13" t="s">
        <v>68</v>
      </c>
      <c r="HP72" s="13" t="s">
        <v>68</v>
      </c>
      <c r="HQ72" s="44" t="str">
        <f t="shared" si="87"/>
        <v>-</v>
      </c>
      <c r="HR72" s="14" t="s">
        <v>68</v>
      </c>
      <c r="HS72" s="14" t="s">
        <v>68</v>
      </c>
      <c r="HT72" s="14" t="s">
        <v>68</v>
      </c>
      <c r="HU72" s="14" t="s">
        <v>68</v>
      </c>
      <c r="HV72" s="14" t="s">
        <v>68</v>
      </c>
      <c r="HW72" s="14" t="s">
        <v>68</v>
      </c>
      <c r="HX72" s="14" t="str">
        <f t="shared" si="118"/>
        <v>-</v>
      </c>
    </row>
    <row r="73" spans="1:232" ht="27.95" customHeight="1" x14ac:dyDescent="0.2">
      <c r="A73" s="8">
        <v>8022</v>
      </c>
      <c r="B73" s="9" t="s">
        <v>66</v>
      </c>
      <c r="C73" s="50" t="s">
        <v>1906</v>
      </c>
      <c r="D73" s="11" t="s">
        <v>96</v>
      </c>
      <c r="E73" s="11" t="s">
        <v>155</v>
      </c>
      <c r="F73" s="11">
        <v>75010</v>
      </c>
      <c r="G73" s="11" t="s">
        <v>29</v>
      </c>
      <c r="H73" s="12">
        <v>14</v>
      </c>
      <c r="I73" s="13" t="s">
        <v>68</v>
      </c>
      <c r="J73" s="13" t="s">
        <v>68</v>
      </c>
      <c r="K73" s="13" t="s">
        <v>68</v>
      </c>
      <c r="L73" s="13" t="s">
        <v>68</v>
      </c>
      <c r="M73" s="13" t="s">
        <v>68</v>
      </c>
      <c r="N73" s="13" t="s">
        <v>68</v>
      </c>
      <c r="O73" s="13" t="str">
        <f t="shared" si="67"/>
        <v>-</v>
      </c>
      <c r="P73" s="14" t="s">
        <v>68</v>
      </c>
      <c r="Q73" s="14" t="s">
        <v>68</v>
      </c>
      <c r="R73" s="14" t="s">
        <v>68</v>
      </c>
      <c r="S73" s="14" t="s">
        <v>68</v>
      </c>
      <c r="T73" s="14" t="s">
        <v>68</v>
      </c>
      <c r="U73" s="14" t="s">
        <v>68</v>
      </c>
      <c r="V73" s="44" t="str">
        <f t="shared" si="68"/>
        <v>-</v>
      </c>
      <c r="W73" s="13" t="s">
        <v>68</v>
      </c>
      <c r="X73" s="13" t="s">
        <v>68</v>
      </c>
      <c r="Y73" s="13" t="s">
        <v>68</v>
      </c>
      <c r="Z73" s="13" t="s">
        <v>68</v>
      </c>
      <c r="AA73" s="13" t="s">
        <v>68</v>
      </c>
      <c r="AB73" s="13" t="s">
        <v>68</v>
      </c>
      <c r="AC73" s="13" t="str">
        <f t="shared" si="69"/>
        <v>-</v>
      </c>
      <c r="AD73" s="14" t="s">
        <v>68</v>
      </c>
      <c r="AE73" s="14" t="s">
        <v>68</v>
      </c>
      <c r="AF73" s="14" t="s">
        <v>68</v>
      </c>
      <c r="AG73" s="14" t="s">
        <v>68</v>
      </c>
      <c r="AH73" s="14" t="s">
        <v>68</v>
      </c>
      <c r="AI73" s="14" t="s">
        <v>68</v>
      </c>
      <c r="AJ73" s="44" t="str">
        <f t="shared" si="70"/>
        <v>-</v>
      </c>
      <c r="AK73" s="13" t="s">
        <v>68</v>
      </c>
      <c r="AL73" s="13" t="s">
        <v>68</v>
      </c>
      <c r="AM73" s="13" t="s">
        <v>68</v>
      </c>
      <c r="AN73" s="13" t="s">
        <v>68</v>
      </c>
      <c r="AO73" s="13" t="s">
        <v>68</v>
      </c>
      <c r="AP73" s="13" t="s">
        <v>68</v>
      </c>
      <c r="AQ73" s="13" t="str">
        <f t="shared" si="71"/>
        <v>-</v>
      </c>
      <c r="AR73" s="14" t="s">
        <v>68</v>
      </c>
      <c r="AS73" s="14" t="s">
        <v>68</v>
      </c>
      <c r="AT73" s="14" t="s">
        <v>68</v>
      </c>
      <c r="AU73" s="14" t="s">
        <v>68</v>
      </c>
      <c r="AV73" s="14" t="s">
        <v>68</v>
      </c>
      <c r="AW73" s="14" t="s">
        <v>68</v>
      </c>
      <c r="AX73" s="14" t="str">
        <f t="shared" si="72"/>
        <v>-</v>
      </c>
      <c r="AY73" s="13" t="s">
        <v>68</v>
      </c>
      <c r="AZ73" s="13" t="s">
        <v>68</v>
      </c>
      <c r="BA73" s="13" t="s">
        <v>68</v>
      </c>
      <c r="BB73" s="13" t="s">
        <v>68</v>
      </c>
      <c r="BC73" s="13" t="s">
        <v>68</v>
      </c>
      <c r="BD73" s="13" t="s">
        <v>68</v>
      </c>
      <c r="BE73" s="13" t="str">
        <f t="shared" si="73"/>
        <v>-</v>
      </c>
      <c r="BF73" s="14" t="s">
        <v>68</v>
      </c>
      <c r="BG73" s="14" t="s">
        <v>68</v>
      </c>
      <c r="BH73" s="14" t="s">
        <v>68</v>
      </c>
      <c r="BI73" s="14" t="s">
        <v>68</v>
      </c>
      <c r="BJ73" s="14" t="s">
        <v>68</v>
      </c>
      <c r="BK73" s="14" t="s">
        <v>68</v>
      </c>
      <c r="BL73" s="14" t="str">
        <f t="shared" si="74"/>
        <v>-</v>
      </c>
      <c r="BM73" s="13" t="s">
        <v>68</v>
      </c>
      <c r="BN73" s="13" t="s">
        <v>68</v>
      </c>
      <c r="BO73" s="13" t="s">
        <v>68</v>
      </c>
      <c r="BP73" s="13" t="s">
        <v>68</v>
      </c>
      <c r="BQ73" s="13" t="s">
        <v>68</v>
      </c>
      <c r="BR73" s="13" t="s">
        <v>68</v>
      </c>
      <c r="BS73" s="13" t="str">
        <f t="shared" si="75"/>
        <v>-</v>
      </c>
      <c r="BT73" s="14" t="s">
        <v>68</v>
      </c>
      <c r="BU73" s="14" t="s">
        <v>68</v>
      </c>
      <c r="BV73" s="14" t="s">
        <v>68</v>
      </c>
      <c r="BW73" s="14" t="s">
        <v>68</v>
      </c>
      <c r="BX73" s="14" t="s">
        <v>68</v>
      </c>
      <c r="BY73" s="14" t="s">
        <v>68</v>
      </c>
      <c r="BZ73" s="14" t="str">
        <f t="shared" si="76"/>
        <v>-</v>
      </c>
      <c r="CA73" s="13" t="s">
        <v>68</v>
      </c>
      <c r="CB73" s="13" t="s">
        <v>68</v>
      </c>
      <c r="CC73" s="13" t="s">
        <v>68</v>
      </c>
      <c r="CD73" s="13" t="s">
        <v>68</v>
      </c>
      <c r="CE73" s="13" t="s">
        <v>68</v>
      </c>
      <c r="CF73" s="13" t="s">
        <v>68</v>
      </c>
      <c r="CG73" s="44" t="str">
        <f t="shared" si="100"/>
        <v>-</v>
      </c>
      <c r="CH73" s="14" t="s">
        <v>68</v>
      </c>
      <c r="CI73" s="14" t="s">
        <v>68</v>
      </c>
      <c r="CJ73" s="14" t="s">
        <v>68</v>
      </c>
      <c r="CK73" s="14" t="s">
        <v>68</v>
      </c>
      <c r="CL73" s="14" t="s">
        <v>68</v>
      </c>
      <c r="CM73" s="14" t="s">
        <v>68</v>
      </c>
      <c r="CN73" s="44" t="str">
        <f t="shared" si="77"/>
        <v>-</v>
      </c>
      <c r="CO73" s="13" t="s">
        <v>68</v>
      </c>
      <c r="CP73" s="13" t="s">
        <v>68</v>
      </c>
      <c r="CQ73" s="13" t="s">
        <v>68</v>
      </c>
      <c r="CR73" s="13" t="s">
        <v>68</v>
      </c>
      <c r="CS73" s="13" t="s">
        <v>68</v>
      </c>
      <c r="CT73" s="13" t="s">
        <v>68</v>
      </c>
      <c r="CU73" s="13" t="str">
        <f t="shared" si="115"/>
        <v>-</v>
      </c>
      <c r="CV73" s="14" t="s">
        <v>68</v>
      </c>
      <c r="CW73" s="14" t="s">
        <v>68</v>
      </c>
      <c r="CX73" s="14" t="s">
        <v>68</v>
      </c>
      <c r="CY73" s="14" t="s">
        <v>68</v>
      </c>
      <c r="CZ73" s="14" t="s">
        <v>68</v>
      </c>
      <c r="DA73" s="14" t="s">
        <v>68</v>
      </c>
      <c r="DB73" s="14" t="str">
        <f t="shared" si="79"/>
        <v>-</v>
      </c>
      <c r="DC73" s="13" t="s">
        <v>68</v>
      </c>
      <c r="DD73" s="13" t="s">
        <v>68</v>
      </c>
      <c r="DE73" s="13" t="s">
        <v>68</v>
      </c>
      <c r="DF73" s="13" t="s">
        <v>68</v>
      </c>
      <c r="DG73" s="13" t="s">
        <v>68</v>
      </c>
      <c r="DH73" s="13" t="s">
        <v>68</v>
      </c>
      <c r="DI73" s="13" t="str">
        <f t="shared" si="116"/>
        <v>-</v>
      </c>
      <c r="DJ73" s="14" t="s">
        <v>68</v>
      </c>
      <c r="DK73" s="14" t="s">
        <v>68</v>
      </c>
      <c r="DL73" s="14" t="s">
        <v>68</v>
      </c>
      <c r="DM73" s="14" t="s">
        <v>68</v>
      </c>
      <c r="DN73" s="14" t="s">
        <v>68</v>
      </c>
      <c r="DO73" s="14" t="s">
        <v>68</v>
      </c>
      <c r="DP73" s="44" t="str">
        <f t="shared" si="81"/>
        <v>-</v>
      </c>
      <c r="DQ73" s="13" t="s">
        <v>68</v>
      </c>
      <c r="DR73" s="13" t="s">
        <v>68</v>
      </c>
      <c r="DS73" s="13" t="s">
        <v>68</v>
      </c>
      <c r="DT73" s="13" t="s">
        <v>68</v>
      </c>
      <c r="DU73" s="13" t="s">
        <v>68</v>
      </c>
      <c r="DV73" s="13" t="s">
        <v>68</v>
      </c>
      <c r="DW73" s="13" t="str">
        <f t="shared" si="82"/>
        <v>-</v>
      </c>
      <c r="DX73" s="14" t="s">
        <v>68</v>
      </c>
      <c r="DY73" s="14" t="s">
        <v>68</v>
      </c>
      <c r="DZ73" s="14" t="s">
        <v>68</v>
      </c>
      <c r="EA73" s="14" t="s">
        <v>68</v>
      </c>
      <c r="EB73" s="14" t="s">
        <v>68</v>
      </c>
      <c r="EC73" s="14" t="s">
        <v>68</v>
      </c>
      <c r="ED73" s="14" t="str">
        <f t="shared" si="83"/>
        <v>-</v>
      </c>
      <c r="EE73" s="13" t="s">
        <v>68</v>
      </c>
      <c r="EF73" s="13" t="s">
        <v>68</v>
      </c>
      <c r="EG73" s="13" t="s">
        <v>68</v>
      </c>
      <c r="EH73" s="13" t="s">
        <v>68</v>
      </c>
      <c r="EI73" s="13" t="s">
        <v>68</v>
      </c>
      <c r="EJ73" s="13" t="s">
        <v>68</v>
      </c>
      <c r="EK73" s="13" t="str">
        <f t="shared" si="84"/>
        <v>-</v>
      </c>
      <c r="EL73" s="14" t="s">
        <v>68</v>
      </c>
      <c r="EM73" s="14" t="s">
        <v>68</v>
      </c>
      <c r="EN73" s="14" t="s">
        <v>68</v>
      </c>
      <c r="EO73" s="14" t="s">
        <v>68</v>
      </c>
      <c r="EP73" s="14" t="s">
        <v>68</v>
      </c>
      <c r="EQ73" s="14" t="s">
        <v>68</v>
      </c>
      <c r="ER73" s="44" t="str">
        <f t="shared" si="117"/>
        <v>-</v>
      </c>
      <c r="ES73" s="13" t="s">
        <v>68</v>
      </c>
      <c r="ET73" s="13" t="s">
        <v>68</v>
      </c>
      <c r="EU73" s="13" t="s">
        <v>68</v>
      </c>
      <c r="EV73" s="13" t="s">
        <v>68</v>
      </c>
      <c r="EW73" s="13" t="s">
        <v>68</v>
      </c>
      <c r="EX73" s="13" t="s">
        <v>68</v>
      </c>
      <c r="EY73" s="44" t="str">
        <f t="shared" si="102"/>
        <v>-</v>
      </c>
      <c r="EZ73" s="14" t="s">
        <v>68</v>
      </c>
      <c r="FA73" s="14" t="s">
        <v>68</v>
      </c>
      <c r="FB73" s="14" t="s">
        <v>68</v>
      </c>
      <c r="FC73" s="14" t="s">
        <v>68</v>
      </c>
      <c r="FD73" s="14" t="s">
        <v>68</v>
      </c>
      <c r="FE73" s="14" t="s">
        <v>68</v>
      </c>
      <c r="FF73" s="44" t="str">
        <f t="shared" si="110"/>
        <v>-</v>
      </c>
      <c r="FG73" s="13" t="s">
        <v>68</v>
      </c>
      <c r="FH73" s="13" t="s">
        <v>68</v>
      </c>
      <c r="FI73" s="13" t="s">
        <v>68</v>
      </c>
      <c r="FJ73" s="13" t="s">
        <v>68</v>
      </c>
      <c r="FK73" s="13" t="s">
        <v>68</v>
      </c>
      <c r="FL73" s="13" t="s">
        <v>68</v>
      </c>
      <c r="FM73" s="13" t="str">
        <f t="shared" si="103"/>
        <v>-</v>
      </c>
      <c r="FN73" s="14" t="s">
        <v>69</v>
      </c>
      <c r="FO73" s="14" t="s">
        <v>68</v>
      </c>
      <c r="FP73" s="14" t="s">
        <v>69</v>
      </c>
      <c r="FQ73" s="14" t="s">
        <v>68</v>
      </c>
      <c r="FR73" s="14" t="s">
        <v>69</v>
      </c>
      <c r="FS73" s="14" t="s">
        <v>68</v>
      </c>
      <c r="FT73" s="44" t="str">
        <f t="shared" si="93"/>
        <v>3 fois par semaine</v>
      </c>
      <c r="FU73" s="13" t="s">
        <v>69</v>
      </c>
      <c r="FV73" s="13" t="s">
        <v>68</v>
      </c>
      <c r="FW73" s="13" t="s">
        <v>68</v>
      </c>
      <c r="FX73" s="13" t="s">
        <v>68</v>
      </c>
      <c r="FY73" s="13" t="s">
        <v>68</v>
      </c>
      <c r="FZ73" s="13" t="s">
        <v>68</v>
      </c>
      <c r="GA73" s="44" t="str">
        <f t="shared" si="111"/>
        <v>1 fois par semaine</v>
      </c>
      <c r="GB73" s="14" t="s">
        <v>69</v>
      </c>
      <c r="GC73" s="14" t="s">
        <v>68</v>
      </c>
      <c r="GD73" s="14" t="s">
        <v>68</v>
      </c>
      <c r="GE73" s="14" t="s">
        <v>68</v>
      </c>
      <c r="GF73" s="14" t="s">
        <v>68</v>
      </c>
      <c r="GG73" s="14" t="s">
        <v>68</v>
      </c>
      <c r="GH73" s="14" t="str">
        <f t="shared" si="91"/>
        <v>1 fois par semaine</v>
      </c>
      <c r="GI73" s="13" t="s">
        <v>68</v>
      </c>
      <c r="GJ73" s="13" t="s">
        <v>68</v>
      </c>
      <c r="GK73" s="13" t="s">
        <v>68</v>
      </c>
      <c r="GL73" s="13" t="s">
        <v>68</v>
      </c>
      <c r="GM73" s="13" t="s">
        <v>68</v>
      </c>
      <c r="GN73" s="13" t="s">
        <v>68</v>
      </c>
      <c r="GO73" s="13" t="str">
        <f t="shared" si="94"/>
        <v>-</v>
      </c>
      <c r="GP73" s="14" t="s">
        <v>68</v>
      </c>
      <c r="GQ73" s="14" t="s">
        <v>68</v>
      </c>
      <c r="GR73" s="14" t="s">
        <v>68</v>
      </c>
      <c r="GS73" s="14" t="s">
        <v>68</v>
      </c>
      <c r="GT73" s="14" t="s">
        <v>68</v>
      </c>
      <c r="GU73" s="14" t="s">
        <v>68</v>
      </c>
      <c r="GV73" s="14" t="str">
        <f t="shared" si="99"/>
        <v>-</v>
      </c>
      <c r="GW73" s="13" t="s">
        <v>68</v>
      </c>
      <c r="GX73" s="13" t="s">
        <v>68</v>
      </c>
      <c r="GY73" s="13" t="s">
        <v>68</v>
      </c>
      <c r="GZ73" s="13" t="s">
        <v>68</v>
      </c>
      <c r="HA73" s="13" t="s">
        <v>68</v>
      </c>
      <c r="HB73" s="13" t="s">
        <v>68</v>
      </c>
      <c r="HC73" s="44" t="str">
        <f t="shared" si="114"/>
        <v>-</v>
      </c>
      <c r="HD73" s="14" t="s">
        <v>68</v>
      </c>
      <c r="HE73" s="14" t="s">
        <v>68</v>
      </c>
      <c r="HF73" s="14" t="s">
        <v>68</v>
      </c>
      <c r="HG73" s="14" t="s">
        <v>68</v>
      </c>
      <c r="HH73" s="14" t="s">
        <v>68</v>
      </c>
      <c r="HI73" s="14" t="s">
        <v>68</v>
      </c>
      <c r="HJ73" s="44" t="str">
        <f t="shared" si="86"/>
        <v>-</v>
      </c>
      <c r="HK73" s="13" t="s">
        <v>68</v>
      </c>
      <c r="HL73" s="13" t="s">
        <v>68</v>
      </c>
      <c r="HM73" s="13" t="s">
        <v>68</v>
      </c>
      <c r="HN73" s="13" t="s">
        <v>68</v>
      </c>
      <c r="HO73" s="13" t="s">
        <v>68</v>
      </c>
      <c r="HP73" s="13" t="s">
        <v>68</v>
      </c>
      <c r="HQ73" s="44" t="str">
        <f t="shared" si="87"/>
        <v>-</v>
      </c>
      <c r="HR73" s="14" t="s">
        <v>68</v>
      </c>
      <c r="HS73" s="14" t="s">
        <v>68</v>
      </c>
      <c r="HT73" s="14" t="s">
        <v>68</v>
      </c>
      <c r="HU73" s="14" t="s">
        <v>68</v>
      </c>
      <c r="HV73" s="14" t="s">
        <v>68</v>
      </c>
      <c r="HW73" s="14" t="s">
        <v>68</v>
      </c>
      <c r="HX73" s="14" t="str">
        <f t="shared" si="118"/>
        <v>-</v>
      </c>
    </row>
    <row r="74" spans="1:232" ht="27.95" customHeight="1" x14ac:dyDescent="0.2">
      <c r="A74" s="8">
        <v>8023</v>
      </c>
      <c r="B74" s="9" t="s">
        <v>66</v>
      </c>
      <c r="C74" s="50" t="s">
        <v>1906</v>
      </c>
      <c r="D74" s="11" t="s">
        <v>96</v>
      </c>
      <c r="E74" s="11" t="s">
        <v>156</v>
      </c>
      <c r="F74" s="11">
        <v>75010</v>
      </c>
      <c r="G74" s="11" t="s">
        <v>29</v>
      </c>
      <c r="H74" s="12">
        <v>34</v>
      </c>
      <c r="I74" s="13" t="s">
        <v>68</v>
      </c>
      <c r="J74" s="13" t="s">
        <v>68</v>
      </c>
      <c r="K74" s="13" t="s">
        <v>68</v>
      </c>
      <c r="L74" s="13" t="s">
        <v>68</v>
      </c>
      <c r="M74" s="13" t="s">
        <v>68</v>
      </c>
      <c r="N74" s="13" t="s">
        <v>68</v>
      </c>
      <c r="O74" s="13" t="str">
        <f t="shared" si="67"/>
        <v>-</v>
      </c>
      <c r="P74" s="14" t="s">
        <v>68</v>
      </c>
      <c r="Q74" s="14" t="s">
        <v>68</v>
      </c>
      <c r="R74" s="14" t="s">
        <v>68</v>
      </c>
      <c r="S74" s="14" t="s">
        <v>68</v>
      </c>
      <c r="T74" s="14" t="s">
        <v>68</v>
      </c>
      <c r="U74" s="14" t="s">
        <v>68</v>
      </c>
      <c r="V74" s="44" t="str">
        <f t="shared" si="68"/>
        <v>-</v>
      </c>
      <c r="W74" s="13" t="s">
        <v>68</v>
      </c>
      <c r="X74" s="13" t="s">
        <v>68</v>
      </c>
      <c r="Y74" s="13" t="s">
        <v>68</v>
      </c>
      <c r="Z74" s="13" t="s">
        <v>68</v>
      </c>
      <c r="AA74" s="13" t="s">
        <v>68</v>
      </c>
      <c r="AB74" s="13" t="s">
        <v>68</v>
      </c>
      <c r="AC74" s="13" t="str">
        <f t="shared" si="69"/>
        <v>-</v>
      </c>
      <c r="AD74" s="14" t="s">
        <v>68</v>
      </c>
      <c r="AE74" s="14" t="s">
        <v>68</v>
      </c>
      <c r="AF74" s="14" t="s">
        <v>68</v>
      </c>
      <c r="AG74" s="14" t="s">
        <v>68</v>
      </c>
      <c r="AH74" s="14" t="s">
        <v>68</v>
      </c>
      <c r="AI74" s="14" t="s">
        <v>68</v>
      </c>
      <c r="AJ74" s="44" t="str">
        <f t="shared" si="70"/>
        <v>-</v>
      </c>
      <c r="AK74" s="13" t="s">
        <v>68</v>
      </c>
      <c r="AL74" s="13" t="s">
        <v>68</v>
      </c>
      <c r="AM74" s="13" t="s">
        <v>68</v>
      </c>
      <c r="AN74" s="13" t="s">
        <v>68</v>
      </c>
      <c r="AO74" s="13" t="s">
        <v>68</v>
      </c>
      <c r="AP74" s="13" t="s">
        <v>68</v>
      </c>
      <c r="AQ74" s="13" t="str">
        <f t="shared" si="71"/>
        <v>-</v>
      </c>
      <c r="AR74" s="14" t="s">
        <v>68</v>
      </c>
      <c r="AS74" s="14" t="s">
        <v>68</v>
      </c>
      <c r="AT74" s="14" t="s">
        <v>68</v>
      </c>
      <c r="AU74" s="14" t="s">
        <v>68</v>
      </c>
      <c r="AV74" s="14" t="s">
        <v>68</v>
      </c>
      <c r="AW74" s="14" t="s">
        <v>68</v>
      </c>
      <c r="AX74" s="14" t="str">
        <f t="shared" si="72"/>
        <v>-</v>
      </c>
      <c r="AY74" s="13" t="s">
        <v>68</v>
      </c>
      <c r="AZ74" s="13" t="s">
        <v>68</v>
      </c>
      <c r="BA74" s="13" t="s">
        <v>68</v>
      </c>
      <c r="BB74" s="13" t="s">
        <v>68</v>
      </c>
      <c r="BC74" s="13" t="s">
        <v>68</v>
      </c>
      <c r="BD74" s="13" t="s">
        <v>68</v>
      </c>
      <c r="BE74" s="13" t="str">
        <f t="shared" si="73"/>
        <v>-</v>
      </c>
      <c r="BF74" s="14" t="s">
        <v>68</v>
      </c>
      <c r="BG74" s="14" t="s">
        <v>68</v>
      </c>
      <c r="BH74" s="14" t="s">
        <v>68</v>
      </c>
      <c r="BI74" s="14" t="s">
        <v>68</v>
      </c>
      <c r="BJ74" s="14" t="s">
        <v>68</v>
      </c>
      <c r="BK74" s="14" t="s">
        <v>68</v>
      </c>
      <c r="BL74" s="14" t="str">
        <f t="shared" si="74"/>
        <v>-</v>
      </c>
      <c r="BM74" s="13" t="s">
        <v>68</v>
      </c>
      <c r="BN74" s="13" t="s">
        <v>68</v>
      </c>
      <c r="BO74" s="13" t="s">
        <v>68</v>
      </c>
      <c r="BP74" s="13" t="s">
        <v>68</v>
      </c>
      <c r="BQ74" s="13" t="s">
        <v>68</v>
      </c>
      <c r="BR74" s="13" t="s">
        <v>68</v>
      </c>
      <c r="BS74" s="13" t="str">
        <f t="shared" si="75"/>
        <v>-</v>
      </c>
      <c r="BT74" s="14" t="s">
        <v>68</v>
      </c>
      <c r="BU74" s="14" t="s">
        <v>68</v>
      </c>
      <c r="BV74" s="14" t="s">
        <v>68</v>
      </c>
      <c r="BW74" s="14" t="s">
        <v>68</v>
      </c>
      <c r="BX74" s="14" t="s">
        <v>68</v>
      </c>
      <c r="BY74" s="14" t="s">
        <v>68</v>
      </c>
      <c r="BZ74" s="14" t="str">
        <f t="shared" si="76"/>
        <v>-</v>
      </c>
      <c r="CA74" s="13" t="s">
        <v>68</v>
      </c>
      <c r="CB74" s="13" t="s">
        <v>68</v>
      </c>
      <c r="CC74" s="13" t="s">
        <v>68</v>
      </c>
      <c r="CD74" s="13" t="s">
        <v>68</v>
      </c>
      <c r="CE74" s="13" t="s">
        <v>68</v>
      </c>
      <c r="CF74" s="13" t="s">
        <v>68</v>
      </c>
      <c r="CG74" s="44" t="str">
        <f t="shared" si="100"/>
        <v>-</v>
      </c>
      <c r="CH74" s="14" t="s">
        <v>68</v>
      </c>
      <c r="CI74" s="14" t="s">
        <v>68</v>
      </c>
      <c r="CJ74" s="14" t="s">
        <v>68</v>
      </c>
      <c r="CK74" s="14" t="s">
        <v>68</v>
      </c>
      <c r="CL74" s="14" t="s">
        <v>68</v>
      </c>
      <c r="CM74" s="14" t="s">
        <v>68</v>
      </c>
      <c r="CN74" s="44" t="str">
        <f t="shared" si="77"/>
        <v>-</v>
      </c>
      <c r="CO74" s="13" t="s">
        <v>68</v>
      </c>
      <c r="CP74" s="13" t="s">
        <v>68</v>
      </c>
      <c r="CQ74" s="13" t="s">
        <v>68</v>
      </c>
      <c r="CR74" s="13" t="s">
        <v>68</v>
      </c>
      <c r="CS74" s="13" t="s">
        <v>68</v>
      </c>
      <c r="CT74" s="13" t="s">
        <v>68</v>
      </c>
      <c r="CU74" s="13" t="str">
        <f t="shared" si="115"/>
        <v>-</v>
      </c>
      <c r="CV74" s="14" t="s">
        <v>68</v>
      </c>
      <c r="CW74" s="14" t="s">
        <v>68</v>
      </c>
      <c r="CX74" s="14" t="s">
        <v>68</v>
      </c>
      <c r="CY74" s="14" t="s">
        <v>68</v>
      </c>
      <c r="CZ74" s="14" t="s">
        <v>68</v>
      </c>
      <c r="DA74" s="14" t="s">
        <v>68</v>
      </c>
      <c r="DB74" s="14" t="str">
        <f t="shared" si="79"/>
        <v>-</v>
      </c>
      <c r="DC74" s="13" t="s">
        <v>68</v>
      </c>
      <c r="DD74" s="13" t="s">
        <v>68</v>
      </c>
      <c r="DE74" s="13" t="s">
        <v>68</v>
      </c>
      <c r="DF74" s="13" t="s">
        <v>68</v>
      </c>
      <c r="DG74" s="13" t="s">
        <v>68</v>
      </c>
      <c r="DH74" s="13" t="s">
        <v>68</v>
      </c>
      <c r="DI74" s="13" t="str">
        <f t="shared" si="116"/>
        <v>-</v>
      </c>
      <c r="DJ74" s="14" t="s">
        <v>68</v>
      </c>
      <c r="DK74" s="14" t="s">
        <v>68</v>
      </c>
      <c r="DL74" s="14" t="s">
        <v>68</v>
      </c>
      <c r="DM74" s="14" t="s">
        <v>68</v>
      </c>
      <c r="DN74" s="14" t="s">
        <v>68</v>
      </c>
      <c r="DO74" s="14" t="s">
        <v>68</v>
      </c>
      <c r="DP74" s="44" t="str">
        <f t="shared" si="81"/>
        <v>-</v>
      </c>
      <c r="DQ74" s="13" t="s">
        <v>68</v>
      </c>
      <c r="DR74" s="13" t="s">
        <v>68</v>
      </c>
      <c r="DS74" s="13" t="s">
        <v>68</v>
      </c>
      <c r="DT74" s="13" t="s">
        <v>68</v>
      </c>
      <c r="DU74" s="13" t="s">
        <v>68</v>
      </c>
      <c r="DV74" s="13" t="s">
        <v>68</v>
      </c>
      <c r="DW74" s="13" t="str">
        <f t="shared" si="82"/>
        <v>-</v>
      </c>
      <c r="DX74" s="14" t="s">
        <v>68</v>
      </c>
      <c r="DY74" s="14" t="s">
        <v>68</v>
      </c>
      <c r="DZ74" s="14" t="s">
        <v>68</v>
      </c>
      <c r="EA74" s="14" t="s">
        <v>68</v>
      </c>
      <c r="EB74" s="14" t="s">
        <v>68</v>
      </c>
      <c r="EC74" s="14" t="s">
        <v>68</v>
      </c>
      <c r="ED74" s="14" t="str">
        <f t="shared" si="83"/>
        <v>-</v>
      </c>
      <c r="EE74" s="13" t="s">
        <v>68</v>
      </c>
      <c r="EF74" s="13" t="s">
        <v>68</v>
      </c>
      <c r="EG74" s="13" t="s">
        <v>68</v>
      </c>
      <c r="EH74" s="13" t="s">
        <v>68</v>
      </c>
      <c r="EI74" s="13" t="s">
        <v>68</v>
      </c>
      <c r="EJ74" s="13" t="s">
        <v>68</v>
      </c>
      <c r="EK74" s="13" t="str">
        <f t="shared" si="84"/>
        <v>-</v>
      </c>
      <c r="EL74" s="14" t="s">
        <v>68</v>
      </c>
      <c r="EM74" s="14" t="s">
        <v>68</v>
      </c>
      <c r="EN74" s="14" t="s">
        <v>68</v>
      </c>
      <c r="EO74" s="14" t="s">
        <v>68</v>
      </c>
      <c r="EP74" s="14" t="s">
        <v>68</v>
      </c>
      <c r="EQ74" s="14" t="s">
        <v>68</v>
      </c>
      <c r="ER74" s="44" t="str">
        <f t="shared" si="117"/>
        <v>-</v>
      </c>
      <c r="ES74" s="13" t="s">
        <v>68</v>
      </c>
      <c r="ET74" s="13" t="s">
        <v>68</v>
      </c>
      <c r="EU74" s="13" t="s">
        <v>68</v>
      </c>
      <c r="EV74" s="13" t="s">
        <v>68</v>
      </c>
      <c r="EW74" s="13" t="s">
        <v>68</v>
      </c>
      <c r="EX74" s="13" t="s">
        <v>68</v>
      </c>
      <c r="EY74" s="44" t="str">
        <f t="shared" si="102"/>
        <v>-</v>
      </c>
      <c r="EZ74" s="14" t="s">
        <v>68</v>
      </c>
      <c r="FA74" s="14" t="s">
        <v>68</v>
      </c>
      <c r="FB74" s="14" t="s">
        <v>68</v>
      </c>
      <c r="FC74" s="14" t="s">
        <v>68</v>
      </c>
      <c r="FD74" s="14" t="s">
        <v>68</v>
      </c>
      <c r="FE74" s="14" t="s">
        <v>68</v>
      </c>
      <c r="FF74" s="44" t="str">
        <f t="shared" si="110"/>
        <v>-</v>
      </c>
      <c r="FG74" s="13" t="s">
        <v>68</v>
      </c>
      <c r="FH74" s="13" t="s">
        <v>68</v>
      </c>
      <c r="FI74" s="13" t="s">
        <v>68</v>
      </c>
      <c r="FJ74" s="13" t="s">
        <v>68</v>
      </c>
      <c r="FK74" s="13" t="s">
        <v>68</v>
      </c>
      <c r="FL74" s="13" t="s">
        <v>68</v>
      </c>
      <c r="FM74" s="13" t="str">
        <f t="shared" si="103"/>
        <v>-</v>
      </c>
      <c r="FN74" s="14" t="s">
        <v>69</v>
      </c>
      <c r="FO74" s="14" t="s">
        <v>69</v>
      </c>
      <c r="FP74" s="14" t="s">
        <v>69</v>
      </c>
      <c r="FQ74" s="14" t="s">
        <v>69</v>
      </c>
      <c r="FR74" s="14" t="s">
        <v>69</v>
      </c>
      <c r="FS74" s="14" t="s">
        <v>68</v>
      </c>
      <c r="FT74" s="44" t="str">
        <f t="shared" si="93"/>
        <v>5 fois par semaine</v>
      </c>
      <c r="FU74" s="13" t="s">
        <v>69</v>
      </c>
      <c r="FV74" s="13" t="s">
        <v>68</v>
      </c>
      <c r="FW74" s="13" t="s">
        <v>68</v>
      </c>
      <c r="FX74" s="13" t="s">
        <v>68</v>
      </c>
      <c r="FY74" s="13" t="s">
        <v>68</v>
      </c>
      <c r="FZ74" s="13" t="s">
        <v>68</v>
      </c>
      <c r="GA74" s="44" t="str">
        <f t="shared" si="111"/>
        <v>1 fois par semaine</v>
      </c>
      <c r="GB74" s="14" t="s">
        <v>69</v>
      </c>
      <c r="GC74" s="14" t="s">
        <v>68</v>
      </c>
      <c r="GD74" s="14" t="s">
        <v>68</v>
      </c>
      <c r="GE74" s="14" t="s">
        <v>68</v>
      </c>
      <c r="GF74" s="14" t="s">
        <v>68</v>
      </c>
      <c r="GG74" s="14" t="s">
        <v>68</v>
      </c>
      <c r="GH74" s="14" t="str">
        <f t="shared" si="91"/>
        <v>1 fois par semaine</v>
      </c>
      <c r="GI74" s="13" t="s">
        <v>68</v>
      </c>
      <c r="GJ74" s="13" t="s">
        <v>68</v>
      </c>
      <c r="GK74" s="13" t="s">
        <v>68</v>
      </c>
      <c r="GL74" s="13" t="s">
        <v>68</v>
      </c>
      <c r="GM74" s="13" t="s">
        <v>68</v>
      </c>
      <c r="GN74" s="13" t="s">
        <v>68</v>
      </c>
      <c r="GO74" s="13" t="str">
        <f t="shared" si="94"/>
        <v>-</v>
      </c>
      <c r="GP74" s="14" t="s">
        <v>68</v>
      </c>
      <c r="GQ74" s="14" t="s">
        <v>68</v>
      </c>
      <c r="GR74" s="14" t="s">
        <v>68</v>
      </c>
      <c r="GS74" s="14" t="s">
        <v>68</v>
      </c>
      <c r="GT74" s="14" t="s">
        <v>68</v>
      </c>
      <c r="GU74" s="14" t="s">
        <v>68</v>
      </c>
      <c r="GV74" s="14" t="str">
        <f t="shared" si="99"/>
        <v>-</v>
      </c>
      <c r="GW74" s="13" t="s">
        <v>68</v>
      </c>
      <c r="GX74" s="13" t="s">
        <v>68</v>
      </c>
      <c r="GY74" s="13" t="s">
        <v>68</v>
      </c>
      <c r="GZ74" s="13" t="s">
        <v>68</v>
      </c>
      <c r="HA74" s="13" t="s">
        <v>68</v>
      </c>
      <c r="HB74" s="13" t="s">
        <v>68</v>
      </c>
      <c r="HC74" s="44" t="str">
        <f t="shared" si="114"/>
        <v>-</v>
      </c>
      <c r="HD74" s="14" t="s">
        <v>68</v>
      </c>
      <c r="HE74" s="14" t="s">
        <v>68</v>
      </c>
      <c r="HF74" s="14" t="s">
        <v>68</v>
      </c>
      <c r="HG74" s="14" t="s">
        <v>68</v>
      </c>
      <c r="HH74" s="14" t="s">
        <v>68</v>
      </c>
      <c r="HI74" s="14" t="s">
        <v>68</v>
      </c>
      <c r="HJ74" s="44" t="str">
        <f t="shared" si="86"/>
        <v>-</v>
      </c>
      <c r="HK74" s="13" t="s">
        <v>68</v>
      </c>
      <c r="HL74" s="13" t="s">
        <v>68</v>
      </c>
      <c r="HM74" s="13" t="s">
        <v>68</v>
      </c>
      <c r="HN74" s="13" t="s">
        <v>68</v>
      </c>
      <c r="HO74" s="13" t="s">
        <v>68</v>
      </c>
      <c r="HP74" s="13" t="s">
        <v>68</v>
      </c>
      <c r="HQ74" s="44" t="str">
        <f t="shared" si="87"/>
        <v>-</v>
      </c>
      <c r="HR74" s="14" t="s">
        <v>68</v>
      </c>
      <c r="HS74" s="14" t="s">
        <v>68</v>
      </c>
      <c r="HT74" s="14" t="s">
        <v>68</v>
      </c>
      <c r="HU74" s="14" t="s">
        <v>68</v>
      </c>
      <c r="HV74" s="14" t="s">
        <v>68</v>
      </c>
      <c r="HW74" s="14" t="s">
        <v>68</v>
      </c>
      <c r="HX74" s="14" t="str">
        <f t="shared" si="118"/>
        <v>-</v>
      </c>
    </row>
    <row r="75" spans="1:232" ht="27.95" customHeight="1" x14ac:dyDescent="0.2">
      <c r="A75" s="8">
        <v>8026</v>
      </c>
      <c r="B75" s="9" t="s">
        <v>66</v>
      </c>
      <c r="C75" s="50" t="s">
        <v>1906</v>
      </c>
      <c r="D75" s="11" t="s">
        <v>96</v>
      </c>
      <c r="E75" s="11" t="s">
        <v>158</v>
      </c>
      <c r="F75" s="11">
        <v>75010</v>
      </c>
      <c r="G75" s="11" t="s">
        <v>29</v>
      </c>
      <c r="H75" s="12">
        <v>6</v>
      </c>
      <c r="I75" s="13" t="s">
        <v>69</v>
      </c>
      <c r="J75" s="13" t="s">
        <v>68</v>
      </c>
      <c r="K75" s="13" t="s">
        <v>68</v>
      </c>
      <c r="L75" s="13" t="s">
        <v>69</v>
      </c>
      <c r="M75" s="13" t="s">
        <v>68</v>
      </c>
      <c r="N75" s="13" t="s">
        <v>68</v>
      </c>
      <c r="O75" s="13" t="str">
        <f t="shared" si="67"/>
        <v>2 fois par semaine</v>
      </c>
      <c r="P75" s="14" t="s">
        <v>69</v>
      </c>
      <c r="Q75" s="14" t="s">
        <v>68</v>
      </c>
      <c r="R75" s="14" t="s">
        <v>68</v>
      </c>
      <c r="S75" s="14" t="s">
        <v>69</v>
      </c>
      <c r="T75" s="14" t="s">
        <v>68</v>
      </c>
      <c r="U75" s="14" t="s">
        <v>68</v>
      </c>
      <c r="V75" s="44" t="str">
        <f t="shared" si="68"/>
        <v>2 fois par semaine</v>
      </c>
      <c r="W75" s="13" t="s">
        <v>69</v>
      </c>
      <c r="X75" s="13" t="s">
        <v>68</v>
      </c>
      <c r="Y75" s="13" t="s">
        <v>68</v>
      </c>
      <c r="Z75" s="13" t="s">
        <v>69</v>
      </c>
      <c r="AA75" s="13" t="s">
        <v>68</v>
      </c>
      <c r="AB75" s="13" t="s">
        <v>68</v>
      </c>
      <c r="AC75" s="13" t="str">
        <f t="shared" si="69"/>
        <v>2 fois par semaine</v>
      </c>
      <c r="AD75" s="14" t="s">
        <v>69</v>
      </c>
      <c r="AE75" s="14" t="s">
        <v>68</v>
      </c>
      <c r="AF75" s="14" t="s">
        <v>68</v>
      </c>
      <c r="AG75" s="14" t="s">
        <v>69</v>
      </c>
      <c r="AH75" s="14" t="s">
        <v>68</v>
      </c>
      <c r="AI75" s="14" t="s">
        <v>68</v>
      </c>
      <c r="AJ75" s="44" t="str">
        <f t="shared" si="70"/>
        <v>2 fois par semaine</v>
      </c>
      <c r="AK75" s="13" t="s">
        <v>69</v>
      </c>
      <c r="AL75" s="13" t="s">
        <v>68</v>
      </c>
      <c r="AM75" s="13" t="s">
        <v>68</v>
      </c>
      <c r="AN75" s="13" t="s">
        <v>69</v>
      </c>
      <c r="AO75" s="13" t="s">
        <v>68</v>
      </c>
      <c r="AP75" s="13" t="s">
        <v>68</v>
      </c>
      <c r="AQ75" s="13" t="str">
        <f t="shared" si="71"/>
        <v>2 fois par semaine</v>
      </c>
      <c r="AR75" s="14" t="s">
        <v>69</v>
      </c>
      <c r="AS75" s="14" t="s">
        <v>68</v>
      </c>
      <c r="AT75" s="14" t="s">
        <v>68</v>
      </c>
      <c r="AU75" s="14" t="s">
        <v>69</v>
      </c>
      <c r="AV75" s="14" t="s">
        <v>68</v>
      </c>
      <c r="AW75" s="14" t="s">
        <v>68</v>
      </c>
      <c r="AX75" s="14" t="str">
        <f t="shared" si="72"/>
        <v>2 fois par semaine</v>
      </c>
      <c r="AY75" s="13" t="s">
        <v>69</v>
      </c>
      <c r="AZ75" s="13" t="s">
        <v>68</v>
      </c>
      <c r="BA75" s="13" t="s">
        <v>68</v>
      </c>
      <c r="BB75" s="13" t="s">
        <v>69</v>
      </c>
      <c r="BC75" s="13" t="s">
        <v>68</v>
      </c>
      <c r="BD75" s="13" t="s">
        <v>68</v>
      </c>
      <c r="BE75" s="13" t="str">
        <f t="shared" si="73"/>
        <v>2 fois par semaine</v>
      </c>
      <c r="BF75" s="14" t="s">
        <v>69</v>
      </c>
      <c r="BG75" s="14" t="s">
        <v>68</v>
      </c>
      <c r="BH75" s="14" t="s">
        <v>68</v>
      </c>
      <c r="BI75" s="14" t="s">
        <v>69</v>
      </c>
      <c r="BJ75" s="14" t="s">
        <v>68</v>
      </c>
      <c r="BK75" s="14" t="s">
        <v>68</v>
      </c>
      <c r="BL75" s="14" t="str">
        <f t="shared" si="74"/>
        <v>2 fois par semaine</v>
      </c>
      <c r="BM75" s="13" t="s">
        <v>69</v>
      </c>
      <c r="BN75" s="13" t="s">
        <v>68</v>
      </c>
      <c r="BO75" s="13" t="s">
        <v>68</v>
      </c>
      <c r="BP75" s="13" t="s">
        <v>69</v>
      </c>
      <c r="BQ75" s="13" t="s">
        <v>68</v>
      </c>
      <c r="BR75" s="13" t="s">
        <v>68</v>
      </c>
      <c r="BS75" s="13" t="str">
        <f t="shared" si="75"/>
        <v>2 fois par semaine</v>
      </c>
      <c r="BT75" s="14" t="s">
        <v>68</v>
      </c>
      <c r="BU75" s="14" t="s">
        <v>68</v>
      </c>
      <c r="BV75" s="14" t="s">
        <v>68</v>
      </c>
      <c r="BW75" s="14" t="s">
        <v>68</v>
      </c>
      <c r="BX75" s="14" t="s">
        <v>68</v>
      </c>
      <c r="BY75" s="14" t="s">
        <v>68</v>
      </c>
      <c r="BZ75" s="14" t="str">
        <f t="shared" si="76"/>
        <v>-</v>
      </c>
      <c r="CA75" s="13" t="s">
        <v>69</v>
      </c>
      <c r="CB75" s="13" t="s">
        <v>68</v>
      </c>
      <c r="CC75" s="13" t="s">
        <v>68</v>
      </c>
      <c r="CD75" s="13" t="s">
        <v>68</v>
      </c>
      <c r="CE75" s="13" t="s">
        <v>68</v>
      </c>
      <c r="CF75" s="13" t="s">
        <v>68</v>
      </c>
      <c r="CG75" s="44" t="str">
        <f t="shared" ref="CG75:CG106" si="119">IF(COUNTIF(CA75:CF75,"X")&gt;0,COUNTIF(CA75:CF75,"X")&amp;" fois par mois","-")</f>
        <v>1 fois par mois</v>
      </c>
      <c r="CH75" s="14" t="s">
        <v>69</v>
      </c>
      <c r="CI75" s="14" t="s">
        <v>68</v>
      </c>
      <c r="CJ75" s="14" t="s">
        <v>68</v>
      </c>
      <c r="CK75" s="14" t="s">
        <v>68</v>
      </c>
      <c r="CL75" s="14" t="s">
        <v>68</v>
      </c>
      <c r="CM75" s="14" t="s">
        <v>68</v>
      </c>
      <c r="CN75" s="44" t="str">
        <f t="shared" si="77"/>
        <v>1 fois par semaine</v>
      </c>
      <c r="CO75" s="13" t="s">
        <v>69</v>
      </c>
      <c r="CP75" s="13" t="s">
        <v>68</v>
      </c>
      <c r="CQ75" s="13" t="s">
        <v>68</v>
      </c>
      <c r="CR75" s="13" t="s">
        <v>68</v>
      </c>
      <c r="CS75" s="13" t="s">
        <v>68</v>
      </c>
      <c r="CT75" s="13" t="s">
        <v>68</v>
      </c>
      <c r="CU75" s="13" t="str">
        <f t="shared" si="115"/>
        <v>1 fois par semaine</v>
      </c>
      <c r="CV75" s="14" t="s">
        <v>69</v>
      </c>
      <c r="CW75" s="14" t="s">
        <v>68</v>
      </c>
      <c r="CX75" s="14" t="s">
        <v>68</v>
      </c>
      <c r="CY75" s="14" t="s">
        <v>68</v>
      </c>
      <c r="CZ75" s="14" t="s">
        <v>68</v>
      </c>
      <c r="DA75" s="14" t="s">
        <v>68</v>
      </c>
      <c r="DB75" s="14" t="str">
        <f t="shared" si="79"/>
        <v>1 fois par semaine</v>
      </c>
      <c r="DC75" s="13" t="s">
        <v>69</v>
      </c>
      <c r="DD75" s="13" t="s">
        <v>68</v>
      </c>
      <c r="DE75" s="13" t="s">
        <v>68</v>
      </c>
      <c r="DF75" s="13" t="s">
        <v>68</v>
      </c>
      <c r="DG75" s="13" t="s">
        <v>68</v>
      </c>
      <c r="DH75" s="13" t="s">
        <v>68</v>
      </c>
      <c r="DI75" s="13" t="str">
        <f t="shared" si="116"/>
        <v>1 fois par semaine</v>
      </c>
      <c r="DJ75" s="14" t="s">
        <v>68</v>
      </c>
      <c r="DK75" s="14" t="s">
        <v>68</v>
      </c>
      <c r="DL75" s="14" t="s">
        <v>68</v>
      </c>
      <c r="DM75" s="14" t="s">
        <v>68</v>
      </c>
      <c r="DN75" s="14" t="s">
        <v>68</v>
      </c>
      <c r="DO75" s="14" t="s">
        <v>68</v>
      </c>
      <c r="DP75" s="44" t="str">
        <f t="shared" si="81"/>
        <v>-</v>
      </c>
      <c r="DQ75" s="13" t="s">
        <v>68</v>
      </c>
      <c r="DR75" s="13" t="s">
        <v>68</v>
      </c>
      <c r="DS75" s="13" t="s">
        <v>68</v>
      </c>
      <c r="DT75" s="13" t="s">
        <v>68</v>
      </c>
      <c r="DU75" s="13" t="s">
        <v>68</v>
      </c>
      <c r="DV75" s="13" t="s">
        <v>68</v>
      </c>
      <c r="DW75" s="13" t="str">
        <f t="shared" si="82"/>
        <v>-</v>
      </c>
      <c r="DX75" s="14" t="s">
        <v>68</v>
      </c>
      <c r="DY75" s="14" t="s">
        <v>68</v>
      </c>
      <c r="DZ75" s="14" t="s">
        <v>68</v>
      </c>
      <c r="EA75" s="14" t="s">
        <v>68</v>
      </c>
      <c r="EB75" s="14" t="s">
        <v>68</v>
      </c>
      <c r="EC75" s="14" t="s">
        <v>68</v>
      </c>
      <c r="ED75" s="14" t="str">
        <f t="shared" si="83"/>
        <v>-</v>
      </c>
      <c r="EE75" s="13" t="s">
        <v>68</v>
      </c>
      <c r="EF75" s="13" t="s">
        <v>68</v>
      </c>
      <c r="EG75" s="13" t="s">
        <v>68</v>
      </c>
      <c r="EH75" s="13" t="s">
        <v>68</v>
      </c>
      <c r="EI75" s="13" t="s">
        <v>68</v>
      </c>
      <c r="EJ75" s="13" t="s">
        <v>68</v>
      </c>
      <c r="EK75" s="13" t="str">
        <f t="shared" si="84"/>
        <v>-</v>
      </c>
      <c r="EL75" s="14" t="s">
        <v>69</v>
      </c>
      <c r="EM75" s="14" t="s">
        <v>68</v>
      </c>
      <c r="EN75" s="14" t="s">
        <v>68</v>
      </c>
      <c r="EO75" s="14" t="s">
        <v>68</v>
      </c>
      <c r="EP75" s="14" t="s">
        <v>68</v>
      </c>
      <c r="EQ75" s="14" t="s">
        <v>68</v>
      </c>
      <c r="ER75" s="44" t="str">
        <f t="shared" ref="ER75:ER76" si="120">IF(COUNTIF(EL75:EQ75,"X")&gt;0,COUNTIF(EL75:EQ75,"X")&amp;" fois par mois","-")</f>
        <v>1 fois par mois</v>
      </c>
      <c r="ES75" s="13" t="s">
        <v>68</v>
      </c>
      <c r="ET75" s="13" t="s">
        <v>68</v>
      </c>
      <c r="EU75" s="13" t="s">
        <v>68</v>
      </c>
      <c r="EV75" s="13" t="s">
        <v>68</v>
      </c>
      <c r="EW75" s="13" t="s">
        <v>68</v>
      </c>
      <c r="EX75" s="13" t="s">
        <v>68</v>
      </c>
      <c r="EY75" s="44" t="str">
        <f>IF(COUNTIF(ES75:EX75,"X")&gt;0,COUNTIF(ES75:EX75,"X")&amp;" fois par mois","-")</f>
        <v>-</v>
      </c>
      <c r="EZ75" s="14" t="s">
        <v>68</v>
      </c>
      <c r="FA75" s="14" t="s">
        <v>68</v>
      </c>
      <c r="FB75" s="14" t="s">
        <v>68</v>
      </c>
      <c r="FC75" s="14" t="s">
        <v>68</v>
      </c>
      <c r="FD75" s="14" t="s">
        <v>68</v>
      </c>
      <c r="FE75" s="14" t="s">
        <v>68</v>
      </c>
      <c r="FF75" s="44" t="str">
        <f t="shared" si="110"/>
        <v>-</v>
      </c>
      <c r="FG75" s="13" t="s">
        <v>68</v>
      </c>
      <c r="FH75" s="13" t="s">
        <v>68</v>
      </c>
      <c r="FI75" s="13" t="s">
        <v>68</v>
      </c>
      <c r="FJ75" s="13" t="s">
        <v>68</v>
      </c>
      <c r="FK75" s="13" t="s">
        <v>68</v>
      </c>
      <c r="FL75" s="13" t="s">
        <v>68</v>
      </c>
      <c r="FM75" s="13" t="str">
        <f>IF(COUNTIF(FG75:FL75,"X")&gt;0,COUNTIF(FG75:FL75,"X")&amp;" fois par mois","-")</f>
        <v>-</v>
      </c>
      <c r="FN75" s="14" t="s">
        <v>69</v>
      </c>
      <c r="FO75" s="14" t="s">
        <v>68</v>
      </c>
      <c r="FP75" s="14" t="s">
        <v>69</v>
      </c>
      <c r="FQ75" s="14" t="s">
        <v>68</v>
      </c>
      <c r="FR75" s="14" t="s">
        <v>69</v>
      </c>
      <c r="FS75" s="14" t="s">
        <v>68</v>
      </c>
      <c r="FT75" s="44" t="str">
        <f t="shared" si="93"/>
        <v>3 fois par semaine</v>
      </c>
      <c r="FU75" s="13" t="s">
        <v>69</v>
      </c>
      <c r="FV75" s="13" t="s">
        <v>68</v>
      </c>
      <c r="FW75" s="13" t="s">
        <v>68</v>
      </c>
      <c r="FX75" s="13" t="s">
        <v>68</v>
      </c>
      <c r="FY75" s="13" t="s">
        <v>68</v>
      </c>
      <c r="FZ75" s="13" t="s">
        <v>68</v>
      </c>
      <c r="GA75" s="44" t="str">
        <f t="shared" si="111"/>
        <v>1 fois par semaine</v>
      </c>
      <c r="GB75" s="14" t="s">
        <v>69</v>
      </c>
      <c r="GC75" s="14" t="s">
        <v>68</v>
      </c>
      <c r="GD75" s="14" t="s">
        <v>68</v>
      </c>
      <c r="GE75" s="14" t="s">
        <v>68</v>
      </c>
      <c r="GF75" s="14" t="s">
        <v>68</v>
      </c>
      <c r="GG75" s="14" t="s">
        <v>68</v>
      </c>
      <c r="GH75" s="14" t="str">
        <f t="shared" si="91"/>
        <v>1 fois par semaine</v>
      </c>
      <c r="GI75" s="13" t="s">
        <v>68</v>
      </c>
      <c r="GJ75" s="13" t="s">
        <v>68</v>
      </c>
      <c r="GK75" s="13" t="s">
        <v>68</v>
      </c>
      <c r="GL75" s="13" t="s">
        <v>68</v>
      </c>
      <c r="GM75" s="13" t="s">
        <v>68</v>
      </c>
      <c r="GN75" s="13" t="s">
        <v>68</v>
      </c>
      <c r="GO75" s="13" t="str">
        <f t="shared" si="94"/>
        <v>-</v>
      </c>
      <c r="GP75" s="14" t="s">
        <v>68</v>
      </c>
      <c r="GQ75" s="14" t="s">
        <v>68</v>
      </c>
      <c r="GR75" s="14" t="s">
        <v>68</v>
      </c>
      <c r="GS75" s="14" t="s">
        <v>68</v>
      </c>
      <c r="GT75" s="14" t="s">
        <v>68</v>
      </c>
      <c r="GU75" s="14" t="s">
        <v>68</v>
      </c>
      <c r="GV75" s="14" t="str">
        <f t="shared" si="99"/>
        <v>-</v>
      </c>
      <c r="GW75" s="13" t="s">
        <v>68</v>
      </c>
      <c r="GX75" s="13" t="s">
        <v>68</v>
      </c>
      <c r="GY75" s="13" t="s">
        <v>68</v>
      </c>
      <c r="GZ75" s="13" t="s">
        <v>68</v>
      </c>
      <c r="HA75" s="13" t="s">
        <v>68</v>
      </c>
      <c r="HB75" s="13" t="s">
        <v>68</v>
      </c>
      <c r="HC75" s="44" t="str">
        <f t="shared" si="114"/>
        <v>-</v>
      </c>
      <c r="HD75" s="14" t="s">
        <v>68</v>
      </c>
      <c r="HE75" s="14" t="s">
        <v>68</v>
      </c>
      <c r="HF75" s="14" t="s">
        <v>68</v>
      </c>
      <c r="HG75" s="14" t="s">
        <v>68</v>
      </c>
      <c r="HH75" s="14" t="s">
        <v>68</v>
      </c>
      <c r="HI75" s="14" t="s">
        <v>68</v>
      </c>
      <c r="HJ75" s="44" t="str">
        <f t="shared" si="86"/>
        <v>-</v>
      </c>
      <c r="HK75" s="13" t="s">
        <v>68</v>
      </c>
      <c r="HL75" s="13" t="s">
        <v>68</v>
      </c>
      <c r="HM75" s="13" t="s">
        <v>68</v>
      </c>
      <c r="HN75" s="13" t="s">
        <v>68</v>
      </c>
      <c r="HO75" s="13" t="s">
        <v>68</v>
      </c>
      <c r="HP75" s="13" t="s">
        <v>68</v>
      </c>
      <c r="HQ75" s="44" t="str">
        <f t="shared" si="87"/>
        <v>-</v>
      </c>
      <c r="HR75" s="14" t="s">
        <v>68</v>
      </c>
      <c r="HS75" s="14" t="s">
        <v>68</v>
      </c>
      <c r="HT75" s="14" t="s">
        <v>68</v>
      </c>
      <c r="HU75" s="14" t="s">
        <v>68</v>
      </c>
      <c r="HV75" s="14" t="s">
        <v>68</v>
      </c>
      <c r="HW75" s="14" t="s">
        <v>68</v>
      </c>
      <c r="HX75" s="14" t="str">
        <f t="shared" si="118"/>
        <v>-</v>
      </c>
    </row>
    <row r="76" spans="1:232" ht="27.95" customHeight="1" x14ac:dyDescent="0.2">
      <c r="A76" s="16">
        <v>8027</v>
      </c>
      <c r="B76" s="9" t="s">
        <v>79</v>
      </c>
      <c r="C76" s="51" t="s">
        <v>1908</v>
      </c>
      <c r="D76" s="11" t="s">
        <v>96</v>
      </c>
      <c r="E76" s="11" t="s">
        <v>159</v>
      </c>
      <c r="F76" s="11">
        <v>75017</v>
      </c>
      <c r="G76" s="11" t="s">
        <v>29</v>
      </c>
      <c r="H76" s="12">
        <v>145</v>
      </c>
      <c r="I76" s="13" t="s">
        <v>69</v>
      </c>
      <c r="J76" s="13" t="s">
        <v>69</v>
      </c>
      <c r="K76" s="13" t="s">
        <v>69</v>
      </c>
      <c r="L76" s="13" t="s">
        <v>69</v>
      </c>
      <c r="M76" s="13" t="s">
        <v>69</v>
      </c>
      <c r="N76" s="13" t="s">
        <v>68</v>
      </c>
      <c r="O76" s="13" t="str">
        <f t="shared" si="67"/>
        <v>5 fois par semaine</v>
      </c>
      <c r="P76" s="14" t="s">
        <v>69</v>
      </c>
      <c r="Q76" s="14" t="s">
        <v>69</v>
      </c>
      <c r="R76" s="14" t="s">
        <v>69</v>
      </c>
      <c r="S76" s="14" t="s">
        <v>69</v>
      </c>
      <c r="T76" s="14" t="s">
        <v>69</v>
      </c>
      <c r="U76" s="14" t="s">
        <v>68</v>
      </c>
      <c r="V76" s="44" t="str">
        <f t="shared" si="68"/>
        <v>5 fois par semaine</v>
      </c>
      <c r="W76" s="13" t="s">
        <v>69</v>
      </c>
      <c r="X76" s="13" t="s">
        <v>69</v>
      </c>
      <c r="Y76" s="13" t="s">
        <v>69</v>
      </c>
      <c r="Z76" s="13" t="s">
        <v>69</v>
      </c>
      <c r="AA76" s="13" t="s">
        <v>69</v>
      </c>
      <c r="AB76" s="13" t="s">
        <v>68</v>
      </c>
      <c r="AC76" s="13" t="str">
        <f t="shared" si="69"/>
        <v>5 fois par semaine</v>
      </c>
      <c r="AD76" s="14" t="s">
        <v>69</v>
      </c>
      <c r="AE76" s="14" t="s">
        <v>69</v>
      </c>
      <c r="AF76" s="14" t="s">
        <v>69</v>
      </c>
      <c r="AG76" s="14" t="s">
        <v>69</v>
      </c>
      <c r="AH76" s="14" t="s">
        <v>69</v>
      </c>
      <c r="AI76" s="14" t="s">
        <v>68</v>
      </c>
      <c r="AJ76" s="44" t="str">
        <f t="shared" si="70"/>
        <v>5 fois par semaine</v>
      </c>
      <c r="AK76" s="13" t="s">
        <v>69</v>
      </c>
      <c r="AL76" s="13" t="s">
        <v>69</v>
      </c>
      <c r="AM76" s="13" t="s">
        <v>69</v>
      </c>
      <c r="AN76" s="13" t="s">
        <v>69</v>
      </c>
      <c r="AO76" s="13" t="s">
        <v>69</v>
      </c>
      <c r="AP76" s="13" t="s">
        <v>68</v>
      </c>
      <c r="AQ76" s="13" t="str">
        <f t="shared" si="71"/>
        <v>5 fois par semaine</v>
      </c>
      <c r="AR76" s="14" t="s">
        <v>69</v>
      </c>
      <c r="AS76" s="14" t="s">
        <v>69</v>
      </c>
      <c r="AT76" s="14" t="s">
        <v>69</v>
      </c>
      <c r="AU76" s="14" t="s">
        <v>69</v>
      </c>
      <c r="AV76" s="14" t="s">
        <v>69</v>
      </c>
      <c r="AW76" s="14" t="s">
        <v>68</v>
      </c>
      <c r="AX76" s="14" t="str">
        <f t="shared" si="72"/>
        <v>5 fois par semaine</v>
      </c>
      <c r="AY76" s="13" t="s">
        <v>69</v>
      </c>
      <c r="AZ76" s="13" t="s">
        <v>69</v>
      </c>
      <c r="BA76" s="13" t="s">
        <v>69</v>
      </c>
      <c r="BB76" s="13" t="s">
        <v>69</v>
      </c>
      <c r="BC76" s="13" t="s">
        <v>69</v>
      </c>
      <c r="BD76" s="13" t="s">
        <v>68</v>
      </c>
      <c r="BE76" s="13" t="str">
        <f t="shared" si="73"/>
        <v>5 fois par semaine</v>
      </c>
      <c r="BF76" s="14" t="s">
        <v>69</v>
      </c>
      <c r="BG76" s="14" t="s">
        <v>69</v>
      </c>
      <c r="BH76" s="14" t="s">
        <v>69</v>
      </c>
      <c r="BI76" s="14" t="s">
        <v>69</v>
      </c>
      <c r="BJ76" s="14" t="s">
        <v>69</v>
      </c>
      <c r="BK76" s="14" t="s">
        <v>68</v>
      </c>
      <c r="BL76" s="14" t="str">
        <f t="shared" si="74"/>
        <v>5 fois par semaine</v>
      </c>
      <c r="BM76" s="13" t="s">
        <v>69</v>
      </c>
      <c r="BN76" s="13" t="s">
        <v>69</v>
      </c>
      <c r="BO76" s="13" t="s">
        <v>69</v>
      </c>
      <c r="BP76" s="13" t="s">
        <v>69</v>
      </c>
      <c r="BQ76" s="13" t="s">
        <v>69</v>
      </c>
      <c r="BR76" s="13" t="s">
        <v>68</v>
      </c>
      <c r="BS76" s="13" t="str">
        <f t="shared" si="75"/>
        <v>5 fois par semaine</v>
      </c>
      <c r="BT76" s="14" t="s">
        <v>69</v>
      </c>
      <c r="BU76" s="14" t="s">
        <v>69</v>
      </c>
      <c r="BV76" s="14" t="s">
        <v>69</v>
      </c>
      <c r="BW76" s="14" t="s">
        <v>69</v>
      </c>
      <c r="BX76" s="14" t="s">
        <v>69</v>
      </c>
      <c r="BY76" s="14" t="s">
        <v>68</v>
      </c>
      <c r="BZ76" s="14" t="str">
        <f t="shared" si="76"/>
        <v>5 fois par semaine</v>
      </c>
      <c r="CA76" s="13" t="s">
        <v>69</v>
      </c>
      <c r="CB76" s="13" t="s">
        <v>68</v>
      </c>
      <c r="CC76" s="13" t="s">
        <v>68</v>
      </c>
      <c r="CD76" s="13" t="s">
        <v>68</v>
      </c>
      <c r="CE76" s="13" t="s">
        <v>68</v>
      </c>
      <c r="CF76" s="13" t="s">
        <v>68</v>
      </c>
      <c r="CG76" s="44" t="str">
        <f t="shared" si="119"/>
        <v>1 fois par mois</v>
      </c>
      <c r="CH76" s="14" t="s">
        <v>69</v>
      </c>
      <c r="CI76" s="14" t="s">
        <v>68</v>
      </c>
      <c r="CJ76" s="14" t="s">
        <v>68</v>
      </c>
      <c r="CK76" s="14" t="s">
        <v>68</v>
      </c>
      <c r="CL76" s="14" t="s">
        <v>68</v>
      </c>
      <c r="CM76" s="14" t="s">
        <v>68</v>
      </c>
      <c r="CN76" s="44" t="str">
        <f t="shared" si="77"/>
        <v>1 fois par semaine</v>
      </c>
      <c r="CO76" s="13" t="s">
        <v>69</v>
      </c>
      <c r="CP76" s="13" t="s">
        <v>68</v>
      </c>
      <c r="CQ76" s="13" t="s">
        <v>68</v>
      </c>
      <c r="CR76" s="13" t="s">
        <v>68</v>
      </c>
      <c r="CS76" s="13" t="s">
        <v>68</v>
      </c>
      <c r="CT76" s="13" t="s">
        <v>68</v>
      </c>
      <c r="CU76" s="13" t="str">
        <f t="shared" si="115"/>
        <v>1 fois par semaine</v>
      </c>
      <c r="CV76" s="14" t="s">
        <v>69</v>
      </c>
      <c r="CW76" s="14" t="s">
        <v>68</v>
      </c>
      <c r="CX76" s="14" t="s">
        <v>68</v>
      </c>
      <c r="CY76" s="14" t="s">
        <v>68</v>
      </c>
      <c r="CZ76" s="14" t="s">
        <v>68</v>
      </c>
      <c r="DA76" s="14" t="s">
        <v>68</v>
      </c>
      <c r="DB76" s="14" t="str">
        <f t="shared" si="79"/>
        <v>1 fois par semaine</v>
      </c>
      <c r="DC76" s="13" t="s">
        <v>69</v>
      </c>
      <c r="DD76" s="13" t="s">
        <v>68</v>
      </c>
      <c r="DE76" s="13" t="s">
        <v>68</v>
      </c>
      <c r="DF76" s="13" t="s">
        <v>68</v>
      </c>
      <c r="DG76" s="13" t="s">
        <v>68</v>
      </c>
      <c r="DH76" s="13" t="s">
        <v>68</v>
      </c>
      <c r="DI76" s="13" t="str">
        <f t="shared" si="116"/>
        <v>1 fois par semaine</v>
      </c>
      <c r="DJ76" s="14" t="s">
        <v>69</v>
      </c>
      <c r="DK76" s="14" t="s">
        <v>69</v>
      </c>
      <c r="DL76" s="14" t="s">
        <v>69</v>
      </c>
      <c r="DM76" s="14" t="s">
        <v>69</v>
      </c>
      <c r="DN76" s="14" t="s">
        <v>69</v>
      </c>
      <c r="DO76" s="14" t="s">
        <v>68</v>
      </c>
      <c r="DP76" s="44" t="str">
        <f t="shared" si="81"/>
        <v>5 fois par semaine</v>
      </c>
      <c r="DQ76" s="13" t="s">
        <v>69</v>
      </c>
      <c r="DR76" s="13" t="s">
        <v>69</v>
      </c>
      <c r="DS76" s="13" t="s">
        <v>69</v>
      </c>
      <c r="DT76" s="13" t="s">
        <v>69</v>
      </c>
      <c r="DU76" s="13" t="s">
        <v>69</v>
      </c>
      <c r="DV76" s="13" t="s">
        <v>68</v>
      </c>
      <c r="DW76" s="13" t="str">
        <f t="shared" si="82"/>
        <v>5 fois par semaine</v>
      </c>
      <c r="DX76" s="14" t="s">
        <v>69</v>
      </c>
      <c r="DY76" s="14" t="s">
        <v>69</v>
      </c>
      <c r="DZ76" s="14" t="s">
        <v>69</v>
      </c>
      <c r="EA76" s="14" t="s">
        <v>69</v>
      </c>
      <c r="EB76" s="14" t="s">
        <v>69</v>
      </c>
      <c r="EC76" s="14" t="s">
        <v>68</v>
      </c>
      <c r="ED76" s="14" t="str">
        <f t="shared" si="83"/>
        <v>5 fois par semaine</v>
      </c>
      <c r="EE76" s="13" t="s">
        <v>69</v>
      </c>
      <c r="EF76" s="13" t="s">
        <v>69</v>
      </c>
      <c r="EG76" s="13" t="s">
        <v>69</v>
      </c>
      <c r="EH76" s="13" t="s">
        <v>69</v>
      </c>
      <c r="EI76" s="13" t="s">
        <v>69</v>
      </c>
      <c r="EJ76" s="13" t="s">
        <v>68</v>
      </c>
      <c r="EK76" s="13" t="str">
        <f t="shared" si="84"/>
        <v>5 fois par semaine</v>
      </c>
      <c r="EL76" s="14" t="s">
        <v>69</v>
      </c>
      <c r="EM76" s="14" t="s">
        <v>68</v>
      </c>
      <c r="EN76" s="14" t="s">
        <v>68</v>
      </c>
      <c r="EO76" s="14" t="s">
        <v>68</v>
      </c>
      <c r="EP76" s="14" t="s">
        <v>68</v>
      </c>
      <c r="EQ76" s="14" t="s">
        <v>68</v>
      </c>
      <c r="ER76" s="44" t="str">
        <f t="shared" si="120"/>
        <v>1 fois par mois</v>
      </c>
      <c r="ES76" s="13" t="s">
        <v>68</v>
      </c>
      <c r="ET76" s="13" t="s">
        <v>68</v>
      </c>
      <c r="EU76" s="13" t="s">
        <v>68</v>
      </c>
      <c r="EV76" s="13" t="s">
        <v>68</v>
      </c>
      <c r="EW76" s="13" t="s">
        <v>68</v>
      </c>
      <c r="EX76" s="13" t="s">
        <v>68</v>
      </c>
      <c r="EY76" s="44" t="str">
        <f>IF(COUNTIF(ES76:EX76,"X")&gt;0,COUNTIF(ES76:EX76,"X")&amp;" fois par mois","-")</f>
        <v>-</v>
      </c>
      <c r="EZ76" s="14" t="s">
        <v>69</v>
      </c>
      <c r="FA76" s="14" t="s">
        <v>68</v>
      </c>
      <c r="FB76" s="14" t="s">
        <v>68</v>
      </c>
      <c r="FC76" s="14" t="s">
        <v>68</v>
      </c>
      <c r="FD76" s="14" t="s">
        <v>68</v>
      </c>
      <c r="FE76" s="14" t="s">
        <v>68</v>
      </c>
      <c r="FF76" s="44" t="str">
        <f t="shared" si="110"/>
        <v>1 fois par semaine</v>
      </c>
      <c r="FG76" s="13" t="s">
        <v>69</v>
      </c>
      <c r="FH76" s="13" t="s">
        <v>68</v>
      </c>
      <c r="FI76" s="13" t="s">
        <v>68</v>
      </c>
      <c r="FJ76" s="13" t="s">
        <v>68</v>
      </c>
      <c r="FK76" s="13" t="s">
        <v>68</v>
      </c>
      <c r="FL76" s="13" t="s">
        <v>68</v>
      </c>
      <c r="FM76" s="13" t="str">
        <f t="shared" ref="FM76" si="121">IF(COUNTIF(FG76:FL76,"X")&gt;0,COUNTIF(FG76:FL76,"X")&amp;" fois par mois","-")</f>
        <v>1 fois par mois</v>
      </c>
      <c r="FN76" s="14" t="s">
        <v>69</v>
      </c>
      <c r="FO76" s="14" t="s">
        <v>69</v>
      </c>
      <c r="FP76" s="14" t="s">
        <v>69</v>
      </c>
      <c r="FQ76" s="14" t="s">
        <v>69</v>
      </c>
      <c r="FR76" s="14" t="s">
        <v>69</v>
      </c>
      <c r="FS76" s="14" t="s">
        <v>69</v>
      </c>
      <c r="FT76" s="44" t="str">
        <f t="shared" si="93"/>
        <v>6 fois par semaine</v>
      </c>
      <c r="FU76" s="13" t="s">
        <v>69</v>
      </c>
      <c r="FV76" s="13" t="s">
        <v>68</v>
      </c>
      <c r="FW76" s="13" t="s">
        <v>68</v>
      </c>
      <c r="FX76" s="13" t="s">
        <v>68</v>
      </c>
      <c r="FY76" s="13" t="s">
        <v>68</v>
      </c>
      <c r="FZ76" s="13" t="s">
        <v>68</v>
      </c>
      <c r="GA76" s="44" t="str">
        <f t="shared" si="111"/>
        <v>1 fois par semaine</v>
      </c>
      <c r="GB76" s="14" t="s">
        <v>69</v>
      </c>
      <c r="GC76" s="14" t="s">
        <v>68</v>
      </c>
      <c r="GD76" s="14" t="s">
        <v>68</v>
      </c>
      <c r="GE76" s="14" t="s">
        <v>68</v>
      </c>
      <c r="GF76" s="14" t="s">
        <v>68</v>
      </c>
      <c r="GG76" s="14" t="s">
        <v>68</v>
      </c>
      <c r="GH76" s="14" t="str">
        <f t="shared" si="91"/>
        <v>1 fois par semaine</v>
      </c>
      <c r="GI76" s="13" t="s">
        <v>68</v>
      </c>
      <c r="GJ76" s="13" t="s">
        <v>68</v>
      </c>
      <c r="GK76" s="13" t="s">
        <v>68</v>
      </c>
      <c r="GL76" s="13" t="s">
        <v>68</v>
      </c>
      <c r="GM76" s="13" t="s">
        <v>68</v>
      </c>
      <c r="GN76" s="13" t="s">
        <v>68</v>
      </c>
      <c r="GO76" s="13" t="str">
        <f t="shared" si="94"/>
        <v>-</v>
      </c>
      <c r="GP76" s="14" t="s">
        <v>68</v>
      </c>
      <c r="GQ76" s="14" t="s">
        <v>68</v>
      </c>
      <c r="GR76" s="14" t="s">
        <v>68</v>
      </c>
      <c r="GS76" s="14" t="s">
        <v>68</v>
      </c>
      <c r="GT76" s="14" t="s">
        <v>68</v>
      </c>
      <c r="GU76" s="14" t="s">
        <v>68</v>
      </c>
      <c r="GV76" s="14" t="str">
        <f t="shared" si="99"/>
        <v>-</v>
      </c>
      <c r="GW76" s="13" t="s">
        <v>68</v>
      </c>
      <c r="GX76" s="13" t="s">
        <v>68</v>
      </c>
      <c r="GY76" s="13" t="s">
        <v>68</v>
      </c>
      <c r="GZ76" s="13" t="s">
        <v>68</v>
      </c>
      <c r="HA76" s="13" t="s">
        <v>69</v>
      </c>
      <c r="HB76" s="13" t="s">
        <v>68</v>
      </c>
      <c r="HC76" s="44" t="str">
        <f>IF(COUNTIF(GW76:HB76,"X")&gt;0,COUNTIF(GW76:HB76,"X")&amp;" fois par mois","-")</f>
        <v>1 fois par mois</v>
      </c>
      <c r="HD76" s="14" t="s">
        <v>68</v>
      </c>
      <c r="HE76" s="14" t="s">
        <v>68</v>
      </c>
      <c r="HF76" s="14" t="s">
        <v>68</v>
      </c>
      <c r="HG76" s="14" t="s">
        <v>68</v>
      </c>
      <c r="HH76" s="14" t="s">
        <v>69</v>
      </c>
      <c r="HI76" s="14" t="s">
        <v>68</v>
      </c>
      <c r="HJ76" s="44" t="str">
        <f t="shared" si="86"/>
        <v>1 fois par semestre</v>
      </c>
      <c r="HK76" s="13" t="s">
        <v>68</v>
      </c>
      <c r="HL76" s="13" t="s">
        <v>68</v>
      </c>
      <c r="HM76" s="13" t="s">
        <v>68</v>
      </c>
      <c r="HN76" s="13" t="s">
        <v>68</v>
      </c>
      <c r="HO76" s="13" t="s">
        <v>68</v>
      </c>
      <c r="HP76" s="13" t="s">
        <v>68</v>
      </c>
      <c r="HQ76" s="44" t="str">
        <f t="shared" si="87"/>
        <v>-</v>
      </c>
      <c r="HR76" s="14" t="s">
        <v>68</v>
      </c>
      <c r="HS76" s="14" t="s">
        <v>68</v>
      </c>
      <c r="HT76" s="14" t="s">
        <v>68</v>
      </c>
      <c r="HU76" s="14" t="s">
        <v>68</v>
      </c>
      <c r="HV76" s="14" t="s">
        <v>68</v>
      </c>
      <c r="HW76" s="14" t="s">
        <v>68</v>
      </c>
      <c r="HX76" s="14" t="str">
        <f t="shared" si="118"/>
        <v>-</v>
      </c>
    </row>
    <row r="77" spans="1:232" ht="27.95" customHeight="1" x14ac:dyDescent="0.2">
      <c r="A77" s="8">
        <v>8031</v>
      </c>
      <c r="B77" s="9" t="s">
        <v>66</v>
      </c>
      <c r="C77" s="50" t="s">
        <v>1906</v>
      </c>
      <c r="D77" s="11" t="s">
        <v>96</v>
      </c>
      <c r="E77" s="11" t="s">
        <v>162</v>
      </c>
      <c r="F77" s="11">
        <v>75011</v>
      </c>
      <c r="G77" s="11" t="s">
        <v>29</v>
      </c>
      <c r="H77" s="12">
        <v>12</v>
      </c>
      <c r="I77" s="13" t="s">
        <v>69</v>
      </c>
      <c r="J77" s="13" t="s">
        <v>68</v>
      </c>
      <c r="K77" s="13" t="s">
        <v>69</v>
      </c>
      <c r="L77" s="13" t="s">
        <v>68</v>
      </c>
      <c r="M77" s="13" t="s">
        <v>69</v>
      </c>
      <c r="N77" s="13" t="s">
        <v>68</v>
      </c>
      <c r="O77" s="13" t="str">
        <f t="shared" si="67"/>
        <v>3 fois par semaine</v>
      </c>
      <c r="P77" s="14" t="s">
        <v>69</v>
      </c>
      <c r="Q77" s="14" t="s">
        <v>68</v>
      </c>
      <c r="R77" s="14" t="s">
        <v>69</v>
      </c>
      <c r="S77" s="14" t="s">
        <v>68</v>
      </c>
      <c r="T77" s="14" t="s">
        <v>69</v>
      </c>
      <c r="U77" s="14" t="s">
        <v>68</v>
      </c>
      <c r="V77" s="44" t="str">
        <f t="shared" si="68"/>
        <v>3 fois par semaine</v>
      </c>
      <c r="W77" s="13" t="s">
        <v>69</v>
      </c>
      <c r="X77" s="13" t="s">
        <v>68</v>
      </c>
      <c r="Y77" s="13" t="s">
        <v>69</v>
      </c>
      <c r="Z77" s="13" t="s">
        <v>68</v>
      </c>
      <c r="AA77" s="13" t="s">
        <v>69</v>
      </c>
      <c r="AB77" s="13" t="s">
        <v>68</v>
      </c>
      <c r="AC77" s="13" t="str">
        <f t="shared" si="69"/>
        <v>3 fois par semaine</v>
      </c>
      <c r="AD77" s="14" t="s">
        <v>69</v>
      </c>
      <c r="AE77" s="14" t="s">
        <v>68</v>
      </c>
      <c r="AF77" s="14" t="s">
        <v>69</v>
      </c>
      <c r="AG77" s="14" t="s">
        <v>68</v>
      </c>
      <c r="AH77" s="14" t="s">
        <v>69</v>
      </c>
      <c r="AI77" s="14" t="s">
        <v>68</v>
      </c>
      <c r="AJ77" s="44" t="str">
        <f t="shared" si="70"/>
        <v>3 fois par semaine</v>
      </c>
      <c r="AK77" s="13" t="s">
        <v>69</v>
      </c>
      <c r="AL77" s="13" t="s">
        <v>68</v>
      </c>
      <c r="AM77" s="13" t="s">
        <v>69</v>
      </c>
      <c r="AN77" s="13" t="s">
        <v>68</v>
      </c>
      <c r="AO77" s="13" t="s">
        <v>69</v>
      </c>
      <c r="AP77" s="13" t="s">
        <v>68</v>
      </c>
      <c r="AQ77" s="13" t="str">
        <f t="shared" si="71"/>
        <v>3 fois par semaine</v>
      </c>
      <c r="AR77" s="14" t="s">
        <v>69</v>
      </c>
      <c r="AS77" s="14" t="s">
        <v>68</v>
      </c>
      <c r="AT77" s="14" t="s">
        <v>69</v>
      </c>
      <c r="AU77" s="14" t="s">
        <v>68</v>
      </c>
      <c r="AV77" s="14" t="s">
        <v>69</v>
      </c>
      <c r="AW77" s="14" t="s">
        <v>68</v>
      </c>
      <c r="AX77" s="14" t="str">
        <f t="shared" si="72"/>
        <v>3 fois par semaine</v>
      </c>
      <c r="AY77" s="13" t="s">
        <v>69</v>
      </c>
      <c r="AZ77" s="13" t="s">
        <v>68</v>
      </c>
      <c r="BA77" s="13" t="s">
        <v>69</v>
      </c>
      <c r="BB77" s="13" t="s">
        <v>68</v>
      </c>
      <c r="BC77" s="13" t="s">
        <v>69</v>
      </c>
      <c r="BD77" s="13" t="s">
        <v>68</v>
      </c>
      <c r="BE77" s="13" t="str">
        <f t="shared" si="73"/>
        <v>3 fois par semaine</v>
      </c>
      <c r="BF77" s="14" t="s">
        <v>69</v>
      </c>
      <c r="BG77" s="14" t="s">
        <v>68</v>
      </c>
      <c r="BH77" s="14" t="s">
        <v>69</v>
      </c>
      <c r="BI77" s="14" t="s">
        <v>68</v>
      </c>
      <c r="BJ77" s="14" t="s">
        <v>69</v>
      </c>
      <c r="BK77" s="14" t="s">
        <v>68</v>
      </c>
      <c r="BL77" s="14" t="str">
        <f t="shared" si="74"/>
        <v>3 fois par semaine</v>
      </c>
      <c r="BM77" s="13" t="s">
        <v>69</v>
      </c>
      <c r="BN77" s="13" t="s">
        <v>68</v>
      </c>
      <c r="BO77" s="13" t="s">
        <v>69</v>
      </c>
      <c r="BP77" s="13" t="s">
        <v>68</v>
      </c>
      <c r="BQ77" s="13" t="s">
        <v>69</v>
      </c>
      <c r="BR77" s="13" t="s">
        <v>68</v>
      </c>
      <c r="BS77" s="13" t="str">
        <f t="shared" si="75"/>
        <v>3 fois par semaine</v>
      </c>
      <c r="BT77" s="14" t="s">
        <v>68</v>
      </c>
      <c r="BU77" s="14" t="s">
        <v>68</v>
      </c>
      <c r="BV77" s="14" t="s">
        <v>68</v>
      </c>
      <c r="BW77" s="14" t="s">
        <v>68</v>
      </c>
      <c r="BX77" s="14" t="s">
        <v>68</v>
      </c>
      <c r="BY77" s="14" t="s">
        <v>68</v>
      </c>
      <c r="BZ77" s="14" t="str">
        <f t="shared" si="76"/>
        <v>-</v>
      </c>
      <c r="CA77" s="13" t="s">
        <v>69</v>
      </c>
      <c r="CB77" s="13" t="s">
        <v>68</v>
      </c>
      <c r="CC77" s="13" t="s">
        <v>68</v>
      </c>
      <c r="CD77" s="13" t="s">
        <v>68</v>
      </c>
      <c r="CE77" s="13" t="s">
        <v>68</v>
      </c>
      <c r="CF77" s="13" t="s">
        <v>68</v>
      </c>
      <c r="CG77" s="44" t="str">
        <f t="shared" si="119"/>
        <v>1 fois par mois</v>
      </c>
      <c r="CH77" s="14" t="s">
        <v>69</v>
      </c>
      <c r="CI77" s="14" t="s">
        <v>68</v>
      </c>
      <c r="CJ77" s="14" t="s">
        <v>68</v>
      </c>
      <c r="CK77" s="14" t="s">
        <v>68</v>
      </c>
      <c r="CL77" s="14" t="s">
        <v>68</v>
      </c>
      <c r="CM77" s="14" t="s">
        <v>68</v>
      </c>
      <c r="CN77" s="44" t="str">
        <f t="shared" si="77"/>
        <v>1 fois par semaine</v>
      </c>
      <c r="CO77" s="13" t="s">
        <v>69</v>
      </c>
      <c r="CP77" s="13" t="s">
        <v>68</v>
      </c>
      <c r="CQ77" s="13" t="s">
        <v>68</v>
      </c>
      <c r="CR77" s="13" t="s">
        <v>68</v>
      </c>
      <c r="CS77" s="13" t="s">
        <v>68</v>
      </c>
      <c r="CT77" s="13" t="s">
        <v>68</v>
      </c>
      <c r="CU77" s="13" t="str">
        <f t="shared" si="115"/>
        <v>1 fois par semaine</v>
      </c>
      <c r="CV77" s="14" t="s">
        <v>69</v>
      </c>
      <c r="CW77" s="14" t="s">
        <v>68</v>
      </c>
      <c r="CX77" s="14" t="s">
        <v>68</v>
      </c>
      <c r="CY77" s="14" t="s">
        <v>68</v>
      </c>
      <c r="CZ77" s="14" t="s">
        <v>68</v>
      </c>
      <c r="DA77" s="14" t="s">
        <v>68</v>
      </c>
      <c r="DB77" s="14" t="str">
        <f t="shared" si="79"/>
        <v>1 fois par semaine</v>
      </c>
      <c r="DC77" s="13" t="s">
        <v>69</v>
      </c>
      <c r="DD77" s="13" t="s">
        <v>68</v>
      </c>
      <c r="DE77" s="13" t="s">
        <v>68</v>
      </c>
      <c r="DF77" s="13" t="s">
        <v>68</v>
      </c>
      <c r="DG77" s="13" t="s">
        <v>68</v>
      </c>
      <c r="DH77" s="13" t="s">
        <v>68</v>
      </c>
      <c r="DI77" s="13" t="str">
        <f t="shared" si="116"/>
        <v>1 fois par semaine</v>
      </c>
      <c r="DJ77" s="14" t="s">
        <v>69</v>
      </c>
      <c r="DK77" s="14" t="s">
        <v>68</v>
      </c>
      <c r="DL77" s="14" t="s">
        <v>69</v>
      </c>
      <c r="DM77" s="14" t="s">
        <v>68</v>
      </c>
      <c r="DN77" s="14" t="s">
        <v>69</v>
      </c>
      <c r="DO77" s="14" t="s">
        <v>68</v>
      </c>
      <c r="DP77" s="44" t="str">
        <f t="shared" si="81"/>
        <v>3 fois par semaine</v>
      </c>
      <c r="DQ77" s="13" t="s">
        <v>69</v>
      </c>
      <c r="DR77" s="13" t="s">
        <v>68</v>
      </c>
      <c r="DS77" s="13" t="s">
        <v>69</v>
      </c>
      <c r="DT77" s="13" t="s">
        <v>68</v>
      </c>
      <c r="DU77" s="13" t="s">
        <v>69</v>
      </c>
      <c r="DV77" s="13" t="s">
        <v>68</v>
      </c>
      <c r="DW77" s="13" t="str">
        <f t="shared" si="82"/>
        <v>3 fois par semaine</v>
      </c>
      <c r="DX77" s="14" t="s">
        <v>69</v>
      </c>
      <c r="DY77" s="14" t="s">
        <v>68</v>
      </c>
      <c r="DZ77" s="14" t="s">
        <v>69</v>
      </c>
      <c r="EA77" s="14" t="s">
        <v>68</v>
      </c>
      <c r="EB77" s="14" t="s">
        <v>69</v>
      </c>
      <c r="EC77" s="14" t="s">
        <v>68</v>
      </c>
      <c r="ED77" s="14" t="str">
        <f t="shared" si="83"/>
        <v>3 fois par semaine</v>
      </c>
      <c r="EE77" s="13" t="s">
        <v>69</v>
      </c>
      <c r="EF77" s="13" t="s">
        <v>68</v>
      </c>
      <c r="EG77" s="13" t="s">
        <v>69</v>
      </c>
      <c r="EH77" s="13" t="s">
        <v>68</v>
      </c>
      <c r="EI77" s="13" t="s">
        <v>69</v>
      </c>
      <c r="EJ77" s="13" t="s">
        <v>68</v>
      </c>
      <c r="EK77" s="13" t="str">
        <f t="shared" si="84"/>
        <v>3 fois par semaine</v>
      </c>
      <c r="EL77" s="14" t="s">
        <v>69</v>
      </c>
      <c r="EM77" s="14" t="s">
        <v>68</v>
      </c>
      <c r="EN77" s="14" t="s">
        <v>68</v>
      </c>
      <c r="EO77" s="14" t="s">
        <v>68</v>
      </c>
      <c r="EP77" s="14" t="s">
        <v>68</v>
      </c>
      <c r="EQ77" s="14" t="s">
        <v>68</v>
      </c>
      <c r="ER77" s="44" t="str">
        <f t="shared" ref="ER77" si="122">IF(COUNTIF(EL77:EQ77,"X")&gt;0,COUNTIF(EL77:EQ77,"X")&amp;" fois par mois","-")</f>
        <v>1 fois par mois</v>
      </c>
      <c r="ES77" s="13" t="s">
        <v>69</v>
      </c>
      <c r="ET77" s="13" t="s">
        <v>68</v>
      </c>
      <c r="EU77" s="13" t="s">
        <v>68</v>
      </c>
      <c r="EV77" s="13" t="s">
        <v>68</v>
      </c>
      <c r="EW77" s="13" t="s">
        <v>68</v>
      </c>
      <c r="EX77" s="13" t="s">
        <v>68</v>
      </c>
      <c r="EY77" s="44" t="str">
        <f t="shared" ref="EY77" si="123">IF(COUNTIF(ES77:EX77,"X")&gt;0,COUNTIF(ES77:EX77,"X")&amp;" fois par mois","-")</f>
        <v>1 fois par mois</v>
      </c>
      <c r="EZ77" s="14" t="s">
        <v>68</v>
      </c>
      <c r="FA77" s="14" t="s">
        <v>68</v>
      </c>
      <c r="FB77" s="14" t="s">
        <v>68</v>
      </c>
      <c r="FC77" s="14" t="s">
        <v>68</v>
      </c>
      <c r="FD77" s="14" t="s">
        <v>68</v>
      </c>
      <c r="FE77" s="14" t="s">
        <v>68</v>
      </c>
      <c r="FF77" s="44" t="str">
        <f t="shared" si="110"/>
        <v>-</v>
      </c>
      <c r="FG77" s="13" t="s">
        <v>68</v>
      </c>
      <c r="FH77" s="13" t="s">
        <v>68</v>
      </c>
      <c r="FI77" s="13" t="s">
        <v>68</v>
      </c>
      <c r="FJ77" s="13" t="s">
        <v>68</v>
      </c>
      <c r="FK77" s="13" t="s">
        <v>68</v>
      </c>
      <c r="FL77" s="13" t="s">
        <v>68</v>
      </c>
      <c r="FM77" s="13" t="str">
        <f t="shared" ref="FM77:FM93" si="124">IF(COUNTIF(FG77:FL77,"X")&gt;0,COUNTIF(FG77:FL77,"X")&amp;" fois par mois","-")</f>
        <v>-</v>
      </c>
      <c r="FN77" s="14" t="s">
        <v>69</v>
      </c>
      <c r="FO77" s="14" t="s">
        <v>68</v>
      </c>
      <c r="FP77" s="14" t="s">
        <v>69</v>
      </c>
      <c r="FQ77" s="14" t="s">
        <v>68</v>
      </c>
      <c r="FR77" s="14" t="s">
        <v>69</v>
      </c>
      <c r="FS77" s="14" t="s">
        <v>68</v>
      </c>
      <c r="FT77" s="44" t="str">
        <f t="shared" si="93"/>
        <v>3 fois par semaine</v>
      </c>
      <c r="FU77" s="13" t="s">
        <v>69</v>
      </c>
      <c r="FV77" s="13" t="s">
        <v>68</v>
      </c>
      <c r="FW77" s="13" t="s">
        <v>68</v>
      </c>
      <c r="FX77" s="13" t="s">
        <v>68</v>
      </c>
      <c r="FY77" s="13" t="s">
        <v>68</v>
      </c>
      <c r="FZ77" s="13" t="s">
        <v>68</v>
      </c>
      <c r="GA77" s="44" t="str">
        <f t="shared" si="111"/>
        <v>1 fois par semaine</v>
      </c>
      <c r="GB77" s="14" t="s">
        <v>69</v>
      </c>
      <c r="GC77" s="14" t="s">
        <v>68</v>
      </c>
      <c r="GD77" s="14" t="s">
        <v>68</v>
      </c>
      <c r="GE77" s="14" t="s">
        <v>68</v>
      </c>
      <c r="GF77" s="14" t="s">
        <v>68</v>
      </c>
      <c r="GG77" s="14" t="s">
        <v>68</v>
      </c>
      <c r="GH77" s="14" t="str">
        <f t="shared" si="91"/>
        <v>1 fois par semaine</v>
      </c>
      <c r="GI77" s="13" t="s">
        <v>68</v>
      </c>
      <c r="GJ77" s="13" t="s">
        <v>68</v>
      </c>
      <c r="GK77" s="13" t="s">
        <v>68</v>
      </c>
      <c r="GL77" s="13" t="s">
        <v>68</v>
      </c>
      <c r="GM77" s="13" t="s">
        <v>68</v>
      </c>
      <c r="GN77" s="13" t="s">
        <v>68</v>
      </c>
      <c r="GO77" s="13" t="str">
        <f t="shared" si="94"/>
        <v>-</v>
      </c>
      <c r="GP77" s="14" t="s">
        <v>68</v>
      </c>
      <c r="GQ77" s="14" t="s">
        <v>68</v>
      </c>
      <c r="GR77" s="14" t="s">
        <v>68</v>
      </c>
      <c r="GS77" s="14" t="s">
        <v>68</v>
      </c>
      <c r="GT77" s="14" t="s">
        <v>68</v>
      </c>
      <c r="GU77" s="14" t="s">
        <v>68</v>
      </c>
      <c r="GV77" s="14" t="str">
        <f t="shared" si="99"/>
        <v>-</v>
      </c>
      <c r="GW77" s="13" t="s">
        <v>68</v>
      </c>
      <c r="GX77" s="13" t="s">
        <v>68</v>
      </c>
      <c r="GY77" s="13" t="s">
        <v>69</v>
      </c>
      <c r="GZ77" s="13" t="s">
        <v>68</v>
      </c>
      <c r="HA77" s="13" t="s">
        <v>68</v>
      </c>
      <c r="HB77" s="13" t="s">
        <v>68</v>
      </c>
      <c r="HC77" s="44" t="str">
        <f>IF(COUNTIF(GW77:HB77,"X")&gt;0,COUNTIF(GW77:HB77,"X")&amp;" fois par mois","-")</f>
        <v>1 fois par mois</v>
      </c>
      <c r="HD77" s="14" t="s">
        <v>68</v>
      </c>
      <c r="HE77" s="14" t="s">
        <v>68</v>
      </c>
      <c r="HF77" s="14" t="s">
        <v>69</v>
      </c>
      <c r="HG77" s="14" t="s">
        <v>68</v>
      </c>
      <c r="HH77" s="14" t="s">
        <v>68</v>
      </c>
      <c r="HI77" s="14" t="s">
        <v>68</v>
      </c>
      <c r="HJ77" s="44" t="str">
        <f t="shared" ref="HJ77" si="125">IF(COUNTIF(HD77:HI77,"X")&gt;0,COUNTIF(HD77:HI77,"X")&amp;" fois par semestre","-")</f>
        <v>1 fois par semestre</v>
      </c>
      <c r="HK77" s="13" t="s">
        <v>68</v>
      </c>
      <c r="HL77" s="13" t="s">
        <v>68</v>
      </c>
      <c r="HM77" s="13" t="s">
        <v>68</v>
      </c>
      <c r="HN77" s="13" t="s">
        <v>68</v>
      </c>
      <c r="HO77" s="13" t="s">
        <v>68</v>
      </c>
      <c r="HP77" s="13" t="s">
        <v>68</v>
      </c>
      <c r="HQ77" s="44" t="str">
        <f t="shared" si="87"/>
        <v>-</v>
      </c>
      <c r="HR77" s="14" t="s">
        <v>68</v>
      </c>
      <c r="HS77" s="14" t="s">
        <v>68</v>
      </c>
      <c r="HT77" s="14" t="s">
        <v>68</v>
      </c>
      <c r="HU77" s="14" t="s">
        <v>68</v>
      </c>
      <c r="HV77" s="14" t="s">
        <v>68</v>
      </c>
      <c r="HW77" s="14" t="s">
        <v>68</v>
      </c>
      <c r="HX77" s="14" t="str">
        <f t="shared" si="118"/>
        <v>-</v>
      </c>
    </row>
    <row r="78" spans="1:232" ht="27.95" customHeight="1" x14ac:dyDescent="0.2">
      <c r="A78" s="16">
        <v>8033</v>
      </c>
      <c r="B78" s="9" t="s">
        <v>74</v>
      </c>
      <c r="C78" s="51" t="s">
        <v>1908</v>
      </c>
      <c r="D78" s="11" t="s">
        <v>96</v>
      </c>
      <c r="E78" s="18" t="s">
        <v>163</v>
      </c>
      <c r="F78" s="18">
        <v>75015</v>
      </c>
      <c r="G78" s="18" t="s">
        <v>29</v>
      </c>
      <c r="H78" s="12">
        <v>24</v>
      </c>
      <c r="I78" s="13" t="s">
        <v>68</v>
      </c>
      <c r="J78" s="13" t="s">
        <v>68</v>
      </c>
      <c r="K78" s="13" t="s">
        <v>68</v>
      </c>
      <c r="L78" s="13" t="s">
        <v>68</v>
      </c>
      <c r="M78" s="13" t="s">
        <v>68</v>
      </c>
      <c r="N78" s="13" t="s">
        <v>68</v>
      </c>
      <c r="O78" s="13" t="str">
        <f t="shared" si="67"/>
        <v>-</v>
      </c>
      <c r="P78" s="14" t="s">
        <v>68</v>
      </c>
      <c r="Q78" s="14" t="s">
        <v>68</v>
      </c>
      <c r="R78" s="14" t="s">
        <v>68</v>
      </c>
      <c r="S78" s="14" t="s">
        <v>68</v>
      </c>
      <c r="T78" s="14" t="s">
        <v>68</v>
      </c>
      <c r="U78" s="14" t="s">
        <v>68</v>
      </c>
      <c r="V78" s="44" t="str">
        <f t="shared" si="68"/>
        <v>-</v>
      </c>
      <c r="W78" s="13" t="s">
        <v>68</v>
      </c>
      <c r="X78" s="13" t="s">
        <v>68</v>
      </c>
      <c r="Y78" s="13" t="s">
        <v>68</v>
      </c>
      <c r="Z78" s="13" t="s">
        <v>68</v>
      </c>
      <c r="AA78" s="13" t="s">
        <v>68</v>
      </c>
      <c r="AB78" s="13" t="s">
        <v>68</v>
      </c>
      <c r="AC78" s="13" t="str">
        <f t="shared" si="69"/>
        <v>-</v>
      </c>
      <c r="AD78" s="14" t="s">
        <v>68</v>
      </c>
      <c r="AE78" s="14" t="s">
        <v>68</v>
      </c>
      <c r="AF78" s="14" t="s">
        <v>68</v>
      </c>
      <c r="AG78" s="14" t="s">
        <v>68</v>
      </c>
      <c r="AH78" s="14" t="s">
        <v>68</v>
      </c>
      <c r="AI78" s="14" t="s">
        <v>68</v>
      </c>
      <c r="AJ78" s="44" t="str">
        <f t="shared" si="70"/>
        <v>-</v>
      </c>
      <c r="AK78" s="13" t="s">
        <v>68</v>
      </c>
      <c r="AL78" s="13" t="s">
        <v>68</v>
      </c>
      <c r="AM78" s="13" t="s">
        <v>68</v>
      </c>
      <c r="AN78" s="13" t="s">
        <v>68</v>
      </c>
      <c r="AO78" s="13" t="s">
        <v>68</v>
      </c>
      <c r="AP78" s="13" t="s">
        <v>68</v>
      </c>
      <c r="AQ78" s="13" t="str">
        <f t="shared" si="71"/>
        <v>-</v>
      </c>
      <c r="AR78" s="14" t="s">
        <v>68</v>
      </c>
      <c r="AS78" s="14" t="s">
        <v>68</v>
      </c>
      <c r="AT78" s="14" t="s">
        <v>68</v>
      </c>
      <c r="AU78" s="14" t="s">
        <v>68</v>
      </c>
      <c r="AV78" s="14" t="s">
        <v>68</v>
      </c>
      <c r="AW78" s="14" t="s">
        <v>68</v>
      </c>
      <c r="AX78" s="14" t="str">
        <f t="shared" si="72"/>
        <v>-</v>
      </c>
      <c r="AY78" s="13" t="s">
        <v>68</v>
      </c>
      <c r="AZ78" s="13" t="s">
        <v>68</v>
      </c>
      <c r="BA78" s="13" t="s">
        <v>68</v>
      </c>
      <c r="BB78" s="13" t="s">
        <v>68</v>
      </c>
      <c r="BC78" s="13" t="s">
        <v>68</v>
      </c>
      <c r="BD78" s="13" t="s">
        <v>68</v>
      </c>
      <c r="BE78" s="13" t="str">
        <f t="shared" si="73"/>
        <v>-</v>
      </c>
      <c r="BF78" s="14" t="s">
        <v>68</v>
      </c>
      <c r="BG78" s="14" t="s">
        <v>68</v>
      </c>
      <c r="BH78" s="14" t="s">
        <v>68</v>
      </c>
      <c r="BI78" s="14" t="s">
        <v>68</v>
      </c>
      <c r="BJ78" s="14" t="s">
        <v>68</v>
      </c>
      <c r="BK78" s="14" t="s">
        <v>68</v>
      </c>
      <c r="BL78" s="14" t="str">
        <f t="shared" si="74"/>
        <v>-</v>
      </c>
      <c r="BM78" s="13" t="s">
        <v>68</v>
      </c>
      <c r="BN78" s="13" t="s">
        <v>68</v>
      </c>
      <c r="BO78" s="13" t="s">
        <v>68</v>
      </c>
      <c r="BP78" s="13" t="s">
        <v>68</v>
      </c>
      <c r="BQ78" s="13" t="s">
        <v>68</v>
      </c>
      <c r="BR78" s="13" t="s">
        <v>68</v>
      </c>
      <c r="BS78" s="13" t="str">
        <f t="shared" si="75"/>
        <v>-</v>
      </c>
      <c r="BT78" s="14" t="s">
        <v>68</v>
      </c>
      <c r="BU78" s="14" t="s">
        <v>68</v>
      </c>
      <c r="BV78" s="14" t="s">
        <v>68</v>
      </c>
      <c r="BW78" s="14" t="s">
        <v>68</v>
      </c>
      <c r="BX78" s="14" t="s">
        <v>68</v>
      </c>
      <c r="BY78" s="14" t="s">
        <v>68</v>
      </c>
      <c r="BZ78" s="14" t="str">
        <f t="shared" si="76"/>
        <v>-</v>
      </c>
      <c r="CA78" s="13" t="s">
        <v>68</v>
      </c>
      <c r="CB78" s="13" t="s">
        <v>68</v>
      </c>
      <c r="CC78" s="13" t="s">
        <v>68</v>
      </c>
      <c r="CD78" s="13" t="s">
        <v>68</v>
      </c>
      <c r="CE78" s="13" t="s">
        <v>68</v>
      </c>
      <c r="CF78" s="13" t="s">
        <v>68</v>
      </c>
      <c r="CG78" s="44" t="str">
        <f t="shared" si="119"/>
        <v>-</v>
      </c>
      <c r="CH78" s="14" t="s">
        <v>68</v>
      </c>
      <c r="CI78" s="14" t="s">
        <v>68</v>
      </c>
      <c r="CJ78" s="14" t="s">
        <v>68</v>
      </c>
      <c r="CK78" s="14" t="s">
        <v>68</v>
      </c>
      <c r="CL78" s="14" t="s">
        <v>68</v>
      </c>
      <c r="CM78" s="14" t="s">
        <v>68</v>
      </c>
      <c r="CN78" s="44" t="str">
        <f t="shared" si="77"/>
        <v>-</v>
      </c>
      <c r="CO78" s="13" t="s">
        <v>68</v>
      </c>
      <c r="CP78" s="13" t="s">
        <v>68</v>
      </c>
      <c r="CQ78" s="13" t="s">
        <v>68</v>
      </c>
      <c r="CR78" s="13" t="s">
        <v>68</v>
      </c>
      <c r="CS78" s="13" t="s">
        <v>68</v>
      </c>
      <c r="CT78" s="13" t="s">
        <v>68</v>
      </c>
      <c r="CU78" s="13" t="str">
        <f t="shared" si="115"/>
        <v>-</v>
      </c>
      <c r="CV78" s="14" t="s">
        <v>68</v>
      </c>
      <c r="CW78" s="14" t="s">
        <v>68</v>
      </c>
      <c r="CX78" s="14" t="s">
        <v>68</v>
      </c>
      <c r="CY78" s="14" t="s">
        <v>68</v>
      </c>
      <c r="CZ78" s="14" t="s">
        <v>68</v>
      </c>
      <c r="DA78" s="14" t="s">
        <v>68</v>
      </c>
      <c r="DB78" s="14" t="str">
        <f t="shared" si="79"/>
        <v>-</v>
      </c>
      <c r="DC78" s="13" t="s">
        <v>68</v>
      </c>
      <c r="DD78" s="13" t="s">
        <v>68</v>
      </c>
      <c r="DE78" s="13" t="s">
        <v>68</v>
      </c>
      <c r="DF78" s="13" t="s">
        <v>68</v>
      </c>
      <c r="DG78" s="13" t="s">
        <v>68</v>
      </c>
      <c r="DH78" s="13" t="s">
        <v>68</v>
      </c>
      <c r="DI78" s="13" t="str">
        <f t="shared" si="116"/>
        <v>-</v>
      </c>
      <c r="DJ78" s="14" t="s">
        <v>68</v>
      </c>
      <c r="DK78" s="14" t="s">
        <v>68</v>
      </c>
      <c r="DL78" s="14" t="s">
        <v>68</v>
      </c>
      <c r="DM78" s="14" t="s">
        <v>68</v>
      </c>
      <c r="DN78" s="14" t="s">
        <v>68</v>
      </c>
      <c r="DO78" s="14" t="s">
        <v>68</v>
      </c>
      <c r="DP78" s="44" t="str">
        <f t="shared" si="81"/>
        <v>-</v>
      </c>
      <c r="DQ78" s="13" t="s">
        <v>68</v>
      </c>
      <c r="DR78" s="13" t="s">
        <v>68</v>
      </c>
      <c r="DS78" s="13" t="s">
        <v>68</v>
      </c>
      <c r="DT78" s="13" t="s">
        <v>68</v>
      </c>
      <c r="DU78" s="13" t="s">
        <v>68</v>
      </c>
      <c r="DV78" s="13" t="s">
        <v>68</v>
      </c>
      <c r="DW78" s="13" t="str">
        <f t="shared" si="82"/>
        <v>-</v>
      </c>
      <c r="DX78" s="14" t="s">
        <v>68</v>
      </c>
      <c r="DY78" s="14" t="s">
        <v>68</v>
      </c>
      <c r="DZ78" s="14" t="s">
        <v>68</v>
      </c>
      <c r="EA78" s="14" t="s">
        <v>68</v>
      </c>
      <c r="EB78" s="14" t="s">
        <v>68</v>
      </c>
      <c r="EC78" s="14" t="s">
        <v>68</v>
      </c>
      <c r="ED78" s="14" t="str">
        <f t="shared" si="83"/>
        <v>-</v>
      </c>
      <c r="EE78" s="13" t="s">
        <v>68</v>
      </c>
      <c r="EF78" s="13" t="s">
        <v>68</v>
      </c>
      <c r="EG78" s="13" t="s">
        <v>68</v>
      </c>
      <c r="EH78" s="13" t="s">
        <v>68</v>
      </c>
      <c r="EI78" s="13" t="s">
        <v>68</v>
      </c>
      <c r="EJ78" s="13" t="s">
        <v>68</v>
      </c>
      <c r="EK78" s="13" t="str">
        <f t="shared" si="84"/>
        <v>-</v>
      </c>
      <c r="EL78" s="14" t="s">
        <v>68</v>
      </c>
      <c r="EM78" s="14" t="s">
        <v>68</v>
      </c>
      <c r="EN78" s="14" t="s">
        <v>68</v>
      </c>
      <c r="EO78" s="14" t="s">
        <v>68</v>
      </c>
      <c r="EP78" s="14" t="s">
        <v>68</v>
      </c>
      <c r="EQ78" s="14" t="s">
        <v>68</v>
      </c>
      <c r="ER78" s="44" t="str">
        <f>IF(COUNTIF(EL78:EQ78,"X")&gt;0,COUNTIF(EL78:EQ78,"X")&amp;" fois par mois","-")</f>
        <v>-</v>
      </c>
      <c r="ES78" s="13" t="s">
        <v>68</v>
      </c>
      <c r="ET78" s="13" t="s">
        <v>68</v>
      </c>
      <c r="EU78" s="13" t="s">
        <v>68</v>
      </c>
      <c r="EV78" s="13" t="s">
        <v>68</v>
      </c>
      <c r="EW78" s="13" t="s">
        <v>68</v>
      </c>
      <c r="EX78" s="13" t="s">
        <v>68</v>
      </c>
      <c r="EY78" s="44" t="str">
        <f>IF(COUNTIF(ES78:EX78,"X")&gt;0,COUNTIF(ES78:EX78,"X")&amp;" fois par mois","-")</f>
        <v>-</v>
      </c>
      <c r="EZ78" s="14" t="s">
        <v>68</v>
      </c>
      <c r="FA78" s="14" t="s">
        <v>68</v>
      </c>
      <c r="FB78" s="14" t="s">
        <v>68</v>
      </c>
      <c r="FC78" s="14" t="s">
        <v>68</v>
      </c>
      <c r="FD78" s="14" t="s">
        <v>68</v>
      </c>
      <c r="FE78" s="14" t="s">
        <v>68</v>
      </c>
      <c r="FF78" s="44" t="str">
        <f t="shared" si="110"/>
        <v>-</v>
      </c>
      <c r="FG78" s="13" t="s">
        <v>68</v>
      </c>
      <c r="FH78" s="13" t="s">
        <v>68</v>
      </c>
      <c r="FI78" s="13" t="s">
        <v>68</v>
      </c>
      <c r="FJ78" s="13" t="s">
        <v>68</v>
      </c>
      <c r="FK78" s="13" t="s">
        <v>68</v>
      </c>
      <c r="FL78" s="13" t="s">
        <v>68</v>
      </c>
      <c r="FM78" s="13" t="str">
        <f t="shared" si="124"/>
        <v>-</v>
      </c>
      <c r="FN78" s="14" t="s">
        <v>69</v>
      </c>
      <c r="FO78" s="14" t="s">
        <v>69</v>
      </c>
      <c r="FP78" s="14" t="s">
        <v>69</v>
      </c>
      <c r="FQ78" s="14" t="s">
        <v>69</v>
      </c>
      <c r="FR78" s="14" t="s">
        <v>69</v>
      </c>
      <c r="FS78" s="14" t="s">
        <v>68</v>
      </c>
      <c r="FT78" s="44" t="str">
        <f t="shared" si="93"/>
        <v>5 fois par semaine</v>
      </c>
      <c r="FU78" s="13" t="s">
        <v>69</v>
      </c>
      <c r="FV78" s="13" t="s">
        <v>68</v>
      </c>
      <c r="FW78" s="13" t="s">
        <v>68</v>
      </c>
      <c r="FX78" s="13" t="s">
        <v>68</v>
      </c>
      <c r="FY78" s="13" t="s">
        <v>68</v>
      </c>
      <c r="FZ78" s="13" t="s">
        <v>68</v>
      </c>
      <c r="GA78" s="44" t="str">
        <f t="shared" si="111"/>
        <v>1 fois par semaine</v>
      </c>
      <c r="GB78" s="14" t="s">
        <v>69</v>
      </c>
      <c r="GC78" s="14" t="s">
        <v>68</v>
      </c>
      <c r="GD78" s="14" t="s">
        <v>68</v>
      </c>
      <c r="GE78" s="14" t="s">
        <v>68</v>
      </c>
      <c r="GF78" s="14" t="s">
        <v>68</v>
      </c>
      <c r="GG78" s="14" t="s">
        <v>68</v>
      </c>
      <c r="GH78" s="14" t="str">
        <f t="shared" si="91"/>
        <v>1 fois par semaine</v>
      </c>
      <c r="GI78" s="13" t="s">
        <v>68</v>
      </c>
      <c r="GJ78" s="13" t="s">
        <v>68</v>
      </c>
      <c r="GK78" s="13" t="s">
        <v>68</v>
      </c>
      <c r="GL78" s="13" t="s">
        <v>68</v>
      </c>
      <c r="GM78" s="13" t="s">
        <v>68</v>
      </c>
      <c r="GN78" s="13" t="s">
        <v>68</v>
      </c>
      <c r="GO78" s="13" t="str">
        <f t="shared" si="94"/>
        <v>-</v>
      </c>
      <c r="GP78" s="14" t="s">
        <v>68</v>
      </c>
      <c r="GQ78" s="14" t="s">
        <v>68</v>
      </c>
      <c r="GR78" s="14" t="s">
        <v>68</v>
      </c>
      <c r="GS78" s="14" t="s">
        <v>68</v>
      </c>
      <c r="GT78" s="14" t="s">
        <v>68</v>
      </c>
      <c r="GU78" s="14" t="s">
        <v>68</v>
      </c>
      <c r="GV78" s="14" t="str">
        <f t="shared" si="99"/>
        <v>-</v>
      </c>
      <c r="GW78" s="13" t="s">
        <v>68</v>
      </c>
      <c r="GX78" s="13" t="s">
        <v>68</v>
      </c>
      <c r="GY78" s="13" t="s">
        <v>68</v>
      </c>
      <c r="GZ78" s="13" t="s">
        <v>68</v>
      </c>
      <c r="HA78" s="13" t="s">
        <v>69</v>
      </c>
      <c r="HB78" s="13" t="s">
        <v>68</v>
      </c>
      <c r="HC78" s="44" t="str">
        <f>IF(COUNTIF(GW78:HB78,"X")&gt;0,COUNTIF(GW78:HB78,"X")&amp;" fois par mois","-")</f>
        <v>1 fois par mois</v>
      </c>
      <c r="HD78" s="14" t="s">
        <v>68</v>
      </c>
      <c r="HE78" s="14" t="s">
        <v>68</v>
      </c>
      <c r="HF78" s="14" t="s">
        <v>68</v>
      </c>
      <c r="HG78" s="14" t="s">
        <v>68</v>
      </c>
      <c r="HH78" s="14" t="s">
        <v>69</v>
      </c>
      <c r="HI78" s="14" t="s">
        <v>68</v>
      </c>
      <c r="HJ78" s="44" t="str">
        <f t="shared" ref="HJ78:HJ119" si="126">IF(COUNTIF(HD78:HI78,"X")&gt;0,COUNTIF(HD78:HI78,"X")&amp;" fois par semestre","-")</f>
        <v>1 fois par semestre</v>
      </c>
      <c r="HK78" s="13" t="s">
        <v>68</v>
      </c>
      <c r="HL78" s="13" t="s">
        <v>68</v>
      </c>
      <c r="HM78" s="13" t="s">
        <v>68</v>
      </c>
      <c r="HN78" s="13" t="s">
        <v>68</v>
      </c>
      <c r="HO78" s="13" t="s">
        <v>68</v>
      </c>
      <c r="HP78" s="13" t="s">
        <v>68</v>
      </c>
      <c r="HQ78" s="44" t="str">
        <f t="shared" si="87"/>
        <v>-</v>
      </c>
      <c r="HR78" s="14" t="s">
        <v>68</v>
      </c>
      <c r="HS78" s="14" t="s">
        <v>68</v>
      </c>
      <c r="HT78" s="14" t="s">
        <v>68</v>
      </c>
      <c r="HU78" s="14" t="s">
        <v>68</v>
      </c>
      <c r="HV78" s="14" t="s">
        <v>68</v>
      </c>
      <c r="HW78" s="14" t="s">
        <v>68</v>
      </c>
      <c r="HX78" s="14" t="str">
        <f t="shared" si="118"/>
        <v>-</v>
      </c>
    </row>
    <row r="79" spans="1:232" ht="27.95" customHeight="1" x14ac:dyDescent="0.2">
      <c r="A79" s="16">
        <v>8035</v>
      </c>
      <c r="B79" s="9" t="s">
        <v>74</v>
      </c>
      <c r="C79" s="51" t="s">
        <v>1908</v>
      </c>
      <c r="D79" s="11" t="s">
        <v>96</v>
      </c>
      <c r="E79" s="18" t="s">
        <v>164</v>
      </c>
      <c r="F79" s="18">
        <v>75015</v>
      </c>
      <c r="G79" s="18" t="s">
        <v>29</v>
      </c>
      <c r="H79" s="12">
        <v>23</v>
      </c>
      <c r="I79" s="13" t="s">
        <v>68</v>
      </c>
      <c r="J79" s="13" t="s">
        <v>68</v>
      </c>
      <c r="K79" s="13" t="s">
        <v>68</v>
      </c>
      <c r="L79" s="13" t="s">
        <v>68</v>
      </c>
      <c r="M79" s="13" t="s">
        <v>68</v>
      </c>
      <c r="N79" s="13" t="s">
        <v>68</v>
      </c>
      <c r="O79" s="13" t="str">
        <f t="shared" si="67"/>
        <v>-</v>
      </c>
      <c r="P79" s="14" t="s">
        <v>68</v>
      </c>
      <c r="Q79" s="14" t="s">
        <v>68</v>
      </c>
      <c r="R79" s="14" t="s">
        <v>68</v>
      </c>
      <c r="S79" s="14" t="s">
        <v>68</v>
      </c>
      <c r="T79" s="14" t="s">
        <v>68</v>
      </c>
      <c r="U79" s="14" t="s">
        <v>68</v>
      </c>
      <c r="V79" s="44" t="str">
        <f t="shared" si="68"/>
        <v>-</v>
      </c>
      <c r="W79" s="13" t="s">
        <v>68</v>
      </c>
      <c r="X79" s="13" t="s">
        <v>68</v>
      </c>
      <c r="Y79" s="13" t="s">
        <v>68</v>
      </c>
      <c r="Z79" s="13" t="s">
        <v>68</v>
      </c>
      <c r="AA79" s="13" t="s">
        <v>68</v>
      </c>
      <c r="AB79" s="13" t="s">
        <v>68</v>
      </c>
      <c r="AC79" s="13" t="str">
        <f t="shared" si="69"/>
        <v>-</v>
      </c>
      <c r="AD79" s="14" t="s">
        <v>68</v>
      </c>
      <c r="AE79" s="14" t="s">
        <v>68</v>
      </c>
      <c r="AF79" s="14" t="s">
        <v>68</v>
      </c>
      <c r="AG79" s="14" t="s">
        <v>68</v>
      </c>
      <c r="AH79" s="14" t="s">
        <v>68</v>
      </c>
      <c r="AI79" s="14" t="s">
        <v>68</v>
      </c>
      <c r="AJ79" s="44" t="str">
        <f t="shared" si="70"/>
        <v>-</v>
      </c>
      <c r="AK79" s="13" t="s">
        <v>68</v>
      </c>
      <c r="AL79" s="13" t="s">
        <v>68</v>
      </c>
      <c r="AM79" s="13" t="s">
        <v>68</v>
      </c>
      <c r="AN79" s="13" t="s">
        <v>68</v>
      </c>
      <c r="AO79" s="13" t="s">
        <v>68</v>
      </c>
      <c r="AP79" s="13" t="s">
        <v>68</v>
      </c>
      <c r="AQ79" s="13" t="str">
        <f t="shared" si="71"/>
        <v>-</v>
      </c>
      <c r="AR79" s="14" t="s">
        <v>68</v>
      </c>
      <c r="AS79" s="14" t="s">
        <v>68</v>
      </c>
      <c r="AT79" s="14" t="s">
        <v>68</v>
      </c>
      <c r="AU79" s="14" t="s">
        <v>68</v>
      </c>
      <c r="AV79" s="14" t="s">
        <v>68</v>
      </c>
      <c r="AW79" s="14" t="s">
        <v>68</v>
      </c>
      <c r="AX79" s="14" t="str">
        <f t="shared" si="72"/>
        <v>-</v>
      </c>
      <c r="AY79" s="13" t="s">
        <v>68</v>
      </c>
      <c r="AZ79" s="13" t="s">
        <v>68</v>
      </c>
      <c r="BA79" s="13" t="s">
        <v>68</v>
      </c>
      <c r="BB79" s="13" t="s">
        <v>68</v>
      </c>
      <c r="BC79" s="13" t="s">
        <v>68</v>
      </c>
      <c r="BD79" s="13" t="s">
        <v>68</v>
      </c>
      <c r="BE79" s="13" t="str">
        <f t="shared" si="73"/>
        <v>-</v>
      </c>
      <c r="BF79" s="14" t="s">
        <v>68</v>
      </c>
      <c r="BG79" s="14" t="s">
        <v>68</v>
      </c>
      <c r="BH79" s="14" t="s">
        <v>68</v>
      </c>
      <c r="BI79" s="14" t="s">
        <v>68</v>
      </c>
      <c r="BJ79" s="14" t="s">
        <v>68</v>
      </c>
      <c r="BK79" s="14" t="s">
        <v>68</v>
      </c>
      <c r="BL79" s="14" t="str">
        <f t="shared" si="74"/>
        <v>-</v>
      </c>
      <c r="BM79" s="13" t="s">
        <v>68</v>
      </c>
      <c r="BN79" s="13" t="s">
        <v>68</v>
      </c>
      <c r="BO79" s="13" t="s">
        <v>68</v>
      </c>
      <c r="BP79" s="13" t="s">
        <v>68</v>
      </c>
      <c r="BQ79" s="13" t="s">
        <v>68</v>
      </c>
      <c r="BR79" s="13" t="s">
        <v>68</v>
      </c>
      <c r="BS79" s="13" t="str">
        <f t="shared" si="75"/>
        <v>-</v>
      </c>
      <c r="BT79" s="14" t="s">
        <v>68</v>
      </c>
      <c r="BU79" s="14" t="s">
        <v>68</v>
      </c>
      <c r="BV79" s="14" t="s">
        <v>68</v>
      </c>
      <c r="BW79" s="14" t="s">
        <v>68</v>
      </c>
      <c r="BX79" s="14" t="s">
        <v>68</v>
      </c>
      <c r="BY79" s="14" t="s">
        <v>68</v>
      </c>
      <c r="BZ79" s="14" t="str">
        <f t="shared" si="76"/>
        <v>-</v>
      </c>
      <c r="CA79" s="13" t="s">
        <v>68</v>
      </c>
      <c r="CB79" s="13" t="s">
        <v>68</v>
      </c>
      <c r="CC79" s="13" t="s">
        <v>68</v>
      </c>
      <c r="CD79" s="13" t="s">
        <v>68</v>
      </c>
      <c r="CE79" s="13" t="s">
        <v>68</v>
      </c>
      <c r="CF79" s="13" t="s">
        <v>68</v>
      </c>
      <c r="CG79" s="44" t="str">
        <f t="shared" si="119"/>
        <v>-</v>
      </c>
      <c r="CH79" s="14" t="s">
        <v>68</v>
      </c>
      <c r="CI79" s="14" t="s">
        <v>68</v>
      </c>
      <c r="CJ79" s="14" t="s">
        <v>68</v>
      </c>
      <c r="CK79" s="14" t="s">
        <v>68</v>
      </c>
      <c r="CL79" s="14" t="s">
        <v>68</v>
      </c>
      <c r="CM79" s="14" t="s">
        <v>68</v>
      </c>
      <c r="CN79" s="44" t="str">
        <f t="shared" si="77"/>
        <v>-</v>
      </c>
      <c r="CO79" s="13" t="s">
        <v>68</v>
      </c>
      <c r="CP79" s="13" t="s">
        <v>68</v>
      </c>
      <c r="CQ79" s="13" t="s">
        <v>68</v>
      </c>
      <c r="CR79" s="13" t="s">
        <v>68</v>
      </c>
      <c r="CS79" s="13" t="s">
        <v>68</v>
      </c>
      <c r="CT79" s="13" t="s">
        <v>68</v>
      </c>
      <c r="CU79" s="13" t="str">
        <f t="shared" si="115"/>
        <v>-</v>
      </c>
      <c r="CV79" s="14" t="s">
        <v>68</v>
      </c>
      <c r="CW79" s="14" t="s">
        <v>68</v>
      </c>
      <c r="CX79" s="14" t="s">
        <v>68</v>
      </c>
      <c r="CY79" s="14" t="s">
        <v>68</v>
      </c>
      <c r="CZ79" s="14" t="s">
        <v>68</v>
      </c>
      <c r="DA79" s="14" t="s">
        <v>68</v>
      </c>
      <c r="DB79" s="14" t="str">
        <f t="shared" si="79"/>
        <v>-</v>
      </c>
      <c r="DC79" s="13" t="s">
        <v>68</v>
      </c>
      <c r="DD79" s="13" t="s">
        <v>68</v>
      </c>
      <c r="DE79" s="13" t="s">
        <v>68</v>
      </c>
      <c r="DF79" s="13" t="s">
        <v>68</v>
      </c>
      <c r="DG79" s="13" t="s">
        <v>68</v>
      </c>
      <c r="DH79" s="13" t="s">
        <v>68</v>
      </c>
      <c r="DI79" s="13" t="str">
        <f t="shared" si="116"/>
        <v>-</v>
      </c>
      <c r="DJ79" s="14" t="s">
        <v>68</v>
      </c>
      <c r="DK79" s="14" t="s">
        <v>68</v>
      </c>
      <c r="DL79" s="14" t="s">
        <v>68</v>
      </c>
      <c r="DM79" s="14" t="s">
        <v>68</v>
      </c>
      <c r="DN79" s="14" t="s">
        <v>68</v>
      </c>
      <c r="DO79" s="14" t="s">
        <v>68</v>
      </c>
      <c r="DP79" s="44" t="str">
        <f t="shared" si="81"/>
        <v>-</v>
      </c>
      <c r="DQ79" s="13" t="s">
        <v>68</v>
      </c>
      <c r="DR79" s="13" t="s">
        <v>68</v>
      </c>
      <c r="DS79" s="13" t="s">
        <v>68</v>
      </c>
      <c r="DT79" s="13" t="s">
        <v>68</v>
      </c>
      <c r="DU79" s="13" t="s">
        <v>68</v>
      </c>
      <c r="DV79" s="13" t="s">
        <v>68</v>
      </c>
      <c r="DW79" s="13" t="str">
        <f t="shared" si="82"/>
        <v>-</v>
      </c>
      <c r="DX79" s="14" t="s">
        <v>68</v>
      </c>
      <c r="DY79" s="14" t="s">
        <v>68</v>
      </c>
      <c r="DZ79" s="14" t="s">
        <v>68</v>
      </c>
      <c r="EA79" s="14" t="s">
        <v>68</v>
      </c>
      <c r="EB79" s="14" t="s">
        <v>68</v>
      </c>
      <c r="EC79" s="14" t="s">
        <v>68</v>
      </c>
      <c r="ED79" s="14" t="str">
        <f t="shared" si="83"/>
        <v>-</v>
      </c>
      <c r="EE79" s="13" t="s">
        <v>68</v>
      </c>
      <c r="EF79" s="13" t="s">
        <v>68</v>
      </c>
      <c r="EG79" s="13" t="s">
        <v>68</v>
      </c>
      <c r="EH79" s="13" t="s">
        <v>68</v>
      </c>
      <c r="EI79" s="13" t="s">
        <v>68</v>
      </c>
      <c r="EJ79" s="13" t="s">
        <v>68</v>
      </c>
      <c r="EK79" s="13" t="str">
        <f t="shared" si="84"/>
        <v>-</v>
      </c>
      <c r="EL79" s="14" t="s">
        <v>68</v>
      </c>
      <c r="EM79" s="14" t="s">
        <v>68</v>
      </c>
      <c r="EN79" s="14" t="s">
        <v>68</v>
      </c>
      <c r="EO79" s="14" t="s">
        <v>68</v>
      </c>
      <c r="EP79" s="14" t="s">
        <v>68</v>
      </c>
      <c r="EQ79" s="14" t="s">
        <v>68</v>
      </c>
      <c r="ER79" s="44" t="str">
        <f>IF(COUNTIF(EL79:EQ79,"X")&gt;0,COUNTIF(EL79:EQ79,"X")&amp;" fois par mois","-")</f>
        <v>-</v>
      </c>
      <c r="ES79" s="13" t="s">
        <v>68</v>
      </c>
      <c r="ET79" s="13" t="s">
        <v>68</v>
      </c>
      <c r="EU79" s="13" t="s">
        <v>68</v>
      </c>
      <c r="EV79" s="13" t="s">
        <v>68</v>
      </c>
      <c r="EW79" s="13" t="s">
        <v>68</v>
      </c>
      <c r="EX79" s="13" t="s">
        <v>68</v>
      </c>
      <c r="EY79" s="44" t="str">
        <f>IF(COUNTIF(ES79:EX79,"X")&gt;0,COUNTIF(ES79:EX79,"X")&amp;" fois par mois","-")</f>
        <v>-</v>
      </c>
      <c r="EZ79" s="14" t="s">
        <v>68</v>
      </c>
      <c r="FA79" s="14" t="s">
        <v>68</v>
      </c>
      <c r="FB79" s="14" t="s">
        <v>68</v>
      </c>
      <c r="FC79" s="14" t="s">
        <v>68</v>
      </c>
      <c r="FD79" s="14" t="s">
        <v>68</v>
      </c>
      <c r="FE79" s="14" t="s">
        <v>68</v>
      </c>
      <c r="FF79" s="44" t="str">
        <f t="shared" si="110"/>
        <v>-</v>
      </c>
      <c r="FG79" s="13" t="s">
        <v>68</v>
      </c>
      <c r="FH79" s="13" t="s">
        <v>68</v>
      </c>
      <c r="FI79" s="13" t="s">
        <v>68</v>
      </c>
      <c r="FJ79" s="13" t="s">
        <v>68</v>
      </c>
      <c r="FK79" s="13" t="s">
        <v>68</v>
      </c>
      <c r="FL79" s="13" t="s">
        <v>68</v>
      </c>
      <c r="FM79" s="13" t="str">
        <f t="shared" si="124"/>
        <v>-</v>
      </c>
      <c r="FN79" s="14" t="s">
        <v>69</v>
      </c>
      <c r="FO79" s="14" t="s">
        <v>69</v>
      </c>
      <c r="FP79" s="14" t="s">
        <v>69</v>
      </c>
      <c r="FQ79" s="14" t="s">
        <v>69</v>
      </c>
      <c r="FR79" s="14" t="s">
        <v>69</v>
      </c>
      <c r="FS79" s="14" t="s">
        <v>68</v>
      </c>
      <c r="FT79" s="44" t="str">
        <f t="shared" si="93"/>
        <v>5 fois par semaine</v>
      </c>
      <c r="FU79" s="13" t="s">
        <v>69</v>
      </c>
      <c r="FV79" s="13" t="s">
        <v>68</v>
      </c>
      <c r="FW79" s="13" t="s">
        <v>68</v>
      </c>
      <c r="FX79" s="13" t="s">
        <v>68</v>
      </c>
      <c r="FY79" s="13" t="s">
        <v>68</v>
      </c>
      <c r="FZ79" s="13" t="s">
        <v>68</v>
      </c>
      <c r="GA79" s="44" t="str">
        <f t="shared" si="111"/>
        <v>1 fois par semaine</v>
      </c>
      <c r="GB79" s="14" t="s">
        <v>69</v>
      </c>
      <c r="GC79" s="14" t="s">
        <v>68</v>
      </c>
      <c r="GD79" s="14" t="s">
        <v>68</v>
      </c>
      <c r="GE79" s="14" t="s">
        <v>68</v>
      </c>
      <c r="GF79" s="14" t="s">
        <v>68</v>
      </c>
      <c r="GG79" s="14" t="s">
        <v>68</v>
      </c>
      <c r="GH79" s="14" t="str">
        <f t="shared" si="91"/>
        <v>1 fois par semaine</v>
      </c>
      <c r="GI79" s="13" t="s">
        <v>68</v>
      </c>
      <c r="GJ79" s="13" t="s">
        <v>68</v>
      </c>
      <c r="GK79" s="13" t="s">
        <v>68</v>
      </c>
      <c r="GL79" s="13" t="s">
        <v>68</v>
      </c>
      <c r="GM79" s="13" t="s">
        <v>68</v>
      </c>
      <c r="GN79" s="13" t="s">
        <v>68</v>
      </c>
      <c r="GO79" s="13" t="str">
        <f t="shared" si="94"/>
        <v>-</v>
      </c>
      <c r="GP79" s="14" t="s">
        <v>68</v>
      </c>
      <c r="GQ79" s="14" t="s">
        <v>68</v>
      </c>
      <c r="GR79" s="14" t="s">
        <v>68</v>
      </c>
      <c r="GS79" s="14" t="s">
        <v>68</v>
      </c>
      <c r="GT79" s="14" t="s">
        <v>68</v>
      </c>
      <c r="GU79" s="14" t="s">
        <v>68</v>
      </c>
      <c r="GV79" s="14" t="str">
        <f t="shared" si="99"/>
        <v>-</v>
      </c>
      <c r="GW79" s="13" t="s">
        <v>68</v>
      </c>
      <c r="GX79" s="13" t="s">
        <v>68</v>
      </c>
      <c r="GY79" s="13" t="s">
        <v>68</v>
      </c>
      <c r="GZ79" s="13" t="s">
        <v>68</v>
      </c>
      <c r="HA79" s="13" t="s">
        <v>69</v>
      </c>
      <c r="HB79" s="13" t="s">
        <v>68</v>
      </c>
      <c r="HC79" s="44" t="str">
        <f>IF(COUNTIF(GW79:HB79,"X")&gt;0,COUNTIF(GW79:HB79,"X")&amp;" fois par mois","-")</f>
        <v>1 fois par mois</v>
      </c>
      <c r="HD79" s="14" t="s">
        <v>68</v>
      </c>
      <c r="HE79" s="14" t="s">
        <v>68</v>
      </c>
      <c r="HF79" s="14" t="s">
        <v>68</v>
      </c>
      <c r="HG79" s="14" t="s">
        <v>68</v>
      </c>
      <c r="HH79" s="14" t="s">
        <v>69</v>
      </c>
      <c r="HI79" s="14" t="s">
        <v>68</v>
      </c>
      <c r="HJ79" s="44" t="str">
        <f t="shared" si="126"/>
        <v>1 fois par semestre</v>
      </c>
      <c r="HK79" s="13" t="s">
        <v>68</v>
      </c>
      <c r="HL79" s="13" t="s">
        <v>68</v>
      </c>
      <c r="HM79" s="13" t="s">
        <v>68</v>
      </c>
      <c r="HN79" s="13" t="s">
        <v>68</v>
      </c>
      <c r="HO79" s="13" t="s">
        <v>68</v>
      </c>
      <c r="HP79" s="13" t="s">
        <v>68</v>
      </c>
      <c r="HQ79" s="44" t="str">
        <f t="shared" si="87"/>
        <v>-</v>
      </c>
      <c r="HR79" s="14" t="s">
        <v>68</v>
      </c>
      <c r="HS79" s="14" t="s">
        <v>68</v>
      </c>
      <c r="HT79" s="14" t="s">
        <v>68</v>
      </c>
      <c r="HU79" s="14" t="s">
        <v>68</v>
      </c>
      <c r="HV79" s="14" t="s">
        <v>68</v>
      </c>
      <c r="HW79" s="14" t="s">
        <v>68</v>
      </c>
      <c r="HX79" s="14" t="str">
        <f t="shared" si="118"/>
        <v>-</v>
      </c>
    </row>
    <row r="80" spans="1:232" ht="27.95" customHeight="1" x14ac:dyDescent="0.2">
      <c r="A80" s="16">
        <v>8036</v>
      </c>
      <c r="B80" s="9" t="s">
        <v>74</v>
      </c>
      <c r="C80" s="51" t="s">
        <v>1908</v>
      </c>
      <c r="D80" s="11" t="s">
        <v>96</v>
      </c>
      <c r="E80" s="18" t="s">
        <v>165</v>
      </c>
      <c r="F80" s="18">
        <v>75014</v>
      </c>
      <c r="G80" s="18" t="s">
        <v>29</v>
      </c>
      <c r="H80" s="12">
        <v>38</v>
      </c>
      <c r="I80" s="13" t="s">
        <v>68</v>
      </c>
      <c r="J80" s="13" t="s">
        <v>68</v>
      </c>
      <c r="K80" s="13" t="s">
        <v>68</v>
      </c>
      <c r="L80" s="13" t="s">
        <v>68</v>
      </c>
      <c r="M80" s="13" t="s">
        <v>68</v>
      </c>
      <c r="N80" s="13" t="s">
        <v>68</v>
      </c>
      <c r="O80" s="13" t="str">
        <f t="shared" si="67"/>
        <v>-</v>
      </c>
      <c r="P80" s="14" t="s">
        <v>68</v>
      </c>
      <c r="Q80" s="14" t="s">
        <v>68</v>
      </c>
      <c r="R80" s="14" t="s">
        <v>68</v>
      </c>
      <c r="S80" s="14" t="s">
        <v>68</v>
      </c>
      <c r="T80" s="14" t="s">
        <v>68</v>
      </c>
      <c r="U80" s="14" t="s">
        <v>68</v>
      </c>
      <c r="V80" s="44" t="str">
        <f t="shared" si="68"/>
        <v>-</v>
      </c>
      <c r="W80" s="13" t="s">
        <v>68</v>
      </c>
      <c r="X80" s="13" t="s">
        <v>68</v>
      </c>
      <c r="Y80" s="13" t="s">
        <v>68</v>
      </c>
      <c r="Z80" s="13" t="s">
        <v>68</v>
      </c>
      <c r="AA80" s="13" t="s">
        <v>68</v>
      </c>
      <c r="AB80" s="13" t="s">
        <v>68</v>
      </c>
      <c r="AC80" s="13" t="str">
        <f t="shared" si="69"/>
        <v>-</v>
      </c>
      <c r="AD80" s="14" t="s">
        <v>68</v>
      </c>
      <c r="AE80" s="14" t="s">
        <v>68</v>
      </c>
      <c r="AF80" s="14" t="s">
        <v>68</v>
      </c>
      <c r="AG80" s="14" t="s">
        <v>68</v>
      </c>
      <c r="AH80" s="14" t="s">
        <v>68</v>
      </c>
      <c r="AI80" s="14" t="s">
        <v>68</v>
      </c>
      <c r="AJ80" s="44" t="str">
        <f t="shared" si="70"/>
        <v>-</v>
      </c>
      <c r="AK80" s="13" t="s">
        <v>68</v>
      </c>
      <c r="AL80" s="13" t="s">
        <v>68</v>
      </c>
      <c r="AM80" s="13" t="s">
        <v>68</v>
      </c>
      <c r="AN80" s="13" t="s">
        <v>68</v>
      </c>
      <c r="AO80" s="13" t="s">
        <v>68</v>
      </c>
      <c r="AP80" s="13" t="s">
        <v>68</v>
      </c>
      <c r="AQ80" s="13" t="str">
        <f t="shared" si="71"/>
        <v>-</v>
      </c>
      <c r="AR80" s="14" t="s">
        <v>68</v>
      </c>
      <c r="AS80" s="14" t="s">
        <v>68</v>
      </c>
      <c r="AT80" s="14" t="s">
        <v>68</v>
      </c>
      <c r="AU80" s="14" t="s">
        <v>68</v>
      </c>
      <c r="AV80" s="14" t="s">
        <v>68</v>
      </c>
      <c r="AW80" s="14" t="s">
        <v>68</v>
      </c>
      <c r="AX80" s="14" t="str">
        <f t="shared" si="72"/>
        <v>-</v>
      </c>
      <c r="AY80" s="13" t="s">
        <v>68</v>
      </c>
      <c r="AZ80" s="13" t="s">
        <v>68</v>
      </c>
      <c r="BA80" s="13" t="s">
        <v>68</v>
      </c>
      <c r="BB80" s="13" t="s">
        <v>68</v>
      </c>
      <c r="BC80" s="13" t="s">
        <v>68</v>
      </c>
      <c r="BD80" s="13" t="s">
        <v>68</v>
      </c>
      <c r="BE80" s="13" t="str">
        <f t="shared" si="73"/>
        <v>-</v>
      </c>
      <c r="BF80" s="14" t="s">
        <v>68</v>
      </c>
      <c r="BG80" s="14" t="s">
        <v>68</v>
      </c>
      <c r="BH80" s="14" t="s">
        <v>68</v>
      </c>
      <c r="BI80" s="14" t="s">
        <v>68</v>
      </c>
      <c r="BJ80" s="14" t="s">
        <v>68</v>
      </c>
      <c r="BK80" s="14" t="s">
        <v>68</v>
      </c>
      <c r="BL80" s="14" t="str">
        <f t="shared" si="74"/>
        <v>-</v>
      </c>
      <c r="BM80" s="13" t="s">
        <v>68</v>
      </c>
      <c r="BN80" s="13" t="s">
        <v>68</v>
      </c>
      <c r="BO80" s="13" t="s">
        <v>68</v>
      </c>
      <c r="BP80" s="13" t="s">
        <v>68</v>
      </c>
      <c r="BQ80" s="13" t="s">
        <v>68</v>
      </c>
      <c r="BR80" s="13" t="s">
        <v>68</v>
      </c>
      <c r="BS80" s="13" t="str">
        <f t="shared" si="75"/>
        <v>-</v>
      </c>
      <c r="BT80" s="14" t="s">
        <v>68</v>
      </c>
      <c r="BU80" s="14" t="s">
        <v>68</v>
      </c>
      <c r="BV80" s="14" t="s">
        <v>68</v>
      </c>
      <c r="BW80" s="14" t="s">
        <v>68</v>
      </c>
      <c r="BX80" s="14" t="s">
        <v>68</v>
      </c>
      <c r="BY80" s="14" t="s">
        <v>68</v>
      </c>
      <c r="BZ80" s="14" t="str">
        <f t="shared" si="76"/>
        <v>-</v>
      </c>
      <c r="CA80" s="13" t="s">
        <v>68</v>
      </c>
      <c r="CB80" s="13" t="s">
        <v>68</v>
      </c>
      <c r="CC80" s="13" t="s">
        <v>68</v>
      </c>
      <c r="CD80" s="13" t="s">
        <v>68</v>
      </c>
      <c r="CE80" s="13" t="s">
        <v>68</v>
      </c>
      <c r="CF80" s="13" t="s">
        <v>68</v>
      </c>
      <c r="CG80" s="44" t="str">
        <f t="shared" si="119"/>
        <v>-</v>
      </c>
      <c r="CH80" s="14" t="s">
        <v>68</v>
      </c>
      <c r="CI80" s="14" t="s">
        <v>68</v>
      </c>
      <c r="CJ80" s="14" t="s">
        <v>68</v>
      </c>
      <c r="CK80" s="14" t="s">
        <v>68</v>
      </c>
      <c r="CL80" s="14" t="s">
        <v>68</v>
      </c>
      <c r="CM80" s="14" t="s">
        <v>68</v>
      </c>
      <c r="CN80" s="44" t="str">
        <f t="shared" si="77"/>
        <v>-</v>
      </c>
      <c r="CO80" s="13" t="s">
        <v>68</v>
      </c>
      <c r="CP80" s="13" t="s">
        <v>68</v>
      </c>
      <c r="CQ80" s="13" t="s">
        <v>68</v>
      </c>
      <c r="CR80" s="13" t="s">
        <v>68</v>
      </c>
      <c r="CS80" s="13" t="s">
        <v>68</v>
      </c>
      <c r="CT80" s="13" t="s">
        <v>68</v>
      </c>
      <c r="CU80" s="13" t="str">
        <f t="shared" si="115"/>
        <v>-</v>
      </c>
      <c r="CV80" s="14" t="s">
        <v>68</v>
      </c>
      <c r="CW80" s="14" t="s">
        <v>68</v>
      </c>
      <c r="CX80" s="14" t="s">
        <v>68</v>
      </c>
      <c r="CY80" s="14" t="s">
        <v>68</v>
      </c>
      <c r="CZ80" s="14" t="s">
        <v>68</v>
      </c>
      <c r="DA80" s="14" t="s">
        <v>68</v>
      </c>
      <c r="DB80" s="14" t="str">
        <f t="shared" si="79"/>
        <v>-</v>
      </c>
      <c r="DC80" s="13" t="s">
        <v>68</v>
      </c>
      <c r="DD80" s="13" t="s">
        <v>68</v>
      </c>
      <c r="DE80" s="13" t="s">
        <v>68</v>
      </c>
      <c r="DF80" s="13" t="s">
        <v>68</v>
      </c>
      <c r="DG80" s="13" t="s">
        <v>68</v>
      </c>
      <c r="DH80" s="13" t="s">
        <v>68</v>
      </c>
      <c r="DI80" s="13" t="str">
        <f t="shared" si="116"/>
        <v>-</v>
      </c>
      <c r="DJ80" s="14" t="s">
        <v>68</v>
      </c>
      <c r="DK80" s="14" t="s">
        <v>68</v>
      </c>
      <c r="DL80" s="14" t="s">
        <v>68</v>
      </c>
      <c r="DM80" s="14" t="s">
        <v>68</v>
      </c>
      <c r="DN80" s="14" t="s">
        <v>68</v>
      </c>
      <c r="DO80" s="14" t="s">
        <v>68</v>
      </c>
      <c r="DP80" s="44" t="str">
        <f t="shared" si="81"/>
        <v>-</v>
      </c>
      <c r="DQ80" s="13" t="s">
        <v>68</v>
      </c>
      <c r="DR80" s="13" t="s">
        <v>68</v>
      </c>
      <c r="DS80" s="13" t="s">
        <v>68</v>
      </c>
      <c r="DT80" s="13" t="s">
        <v>68</v>
      </c>
      <c r="DU80" s="13" t="s">
        <v>68</v>
      </c>
      <c r="DV80" s="13" t="s">
        <v>68</v>
      </c>
      <c r="DW80" s="13" t="str">
        <f t="shared" si="82"/>
        <v>-</v>
      </c>
      <c r="DX80" s="14" t="s">
        <v>68</v>
      </c>
      <c r="DY80" s="14" t="s">
        <v>68</v>
      </c>
      <c r="DZ80" s="14" t="s">
        <v>68</v>
      </c>
      <c r="EA80" s="14" t="s">
        <v>68</v>
      </c>
      <c r="EB80" s="14" t="s">
        <v>68</v>
      </c>
      <c r="EC80" s="14" t="s">
        <v>68</v>
      </c>
      <c r="ED80" s="14" t="str">
        <f t="shared" si="83"/>
        <v>-</v>
      </c>
      <c r="EE80" s="13" t="s">
        <v>68</v>
      </c>
      <c r="EF80" s="13" t="s">
        <v>68</v>
      </c>
      <c r="EG80" s="13" t="s">
        <v>68</v>
      </c>
      <c r="EH80" s="13" t="s">
        <v>68</v>
      </c>
      <c r="EI80" s="13" t="s">
        <v>68</v>
      </c>
      <c r="EJ80" s="13" t="s">
        <v>68</v>
      </c>
      <c r="EK80" s="13" t="str">
        <f t="shared" si="84"/>
        <v>-</v>
      </c>
      <c r="EL80" s="14" t="s">
        <v>68</v>
      </c>
      <c r="EM80" s="14" t="s">
        <v>68</v>
      </c>
      <c r="EN80" s="14" t="s">
        <v>68</v>
      </c>
      <c r="EO80" s="14" t="s">
        <v>68</v>
      </c>
      <c r="EP80" s="14" t="s">
        <v>68</v>
      </c>
      <c r="EQ80" s="14" t="s">
        <v>68</v>
      </c>
      <c r="ER80" s="44" t="str">
        <f>IF(COUNTIF(EL80:EQ80,"X")&gt;0,COUNTIF(EL80:EQ80,"X")&amp;" fois par mois","-")</f>
        <v>-</v>
      </c>
      <c r="ES80" s="13" t="s">
        <v>68</v>
      </c>
      <c r="ET80" s="13" t="s">
        <v>68</v>
      </c>
      <c r="EU80" s="13" t="s">
        <v>68</v>
      </c>
      <c r="EV80" s="13" t="s">
        <v>68</v>
      </c>
      <c r="EW80" s="13" t="s">
        <v>68</v>
      </c>
      <c r="EX80" s="13" t="s">
        <v>68</v>
      </c>
      <c r="EY80" s="44" t="str">
        <f>IF(COUNTIF(ES80:EX80,"X")&gt;0,COUNTIF(ES80:EX80,"X")&amp;" fois par mois","-")</f>
        <v>-</v>
      </c>
      <c r="EZ80" s="14" t="s">
        <v>68</v>
      </c>
      <c r="FA80" s="14" t="s">
        <v>68</v>
      </c>
      <c r="FB80" s="14" t="s">
        <v>68</v>
      </c>
      <c r="FC80" s="14" t="s">
        <v>68</v>
      </c>
      <c r="FD80" s="14" t="s">
        <v>68</v>
      </c>
      <c r="FE80" s="14" t="s">
        <v>68</v>
      </c>
      <c r="FF80" s="44" t="str">
        <f t="shared" si="110"/>
        <v>-</v>
      </c>
      <c r="FG80" s="13" t="s">
        <v>68</v>
      </c>
      <c r="FH80" s="13" t="s">
        <v>68</v>
      </c>
      <c r="FI80" s="13" t="s">
        <v>68</v>
      </c>
      <c r="FJ80" s="13" t="s">
        <v>68</v>
      </c>
      <c r="FK80" s="13" t="s">
        <v>68</v>
      </c>
      <c r="FL80" s="13" t="s">
        <v>68</v>
      </c>
      <c r="FM80" s="13" t="str">
        <f t="shared" si="124"/>
        <v>-</v>
      </c>
      <c r="FN80" s="14" t="s">
        <v>68</v>
      </c>
      <c r="FO80" s="14" t="s">
        <v>68</v>
      </c>
      <c r="FP80" s="14" t="s">
        <v>68</v>
      </c>
      <c r="FQ80" s="14" t="s">
        <v>68</v>
      </c>
      <c r="FR80" s="14" t="s">
        <v>68</v>
      </c>
      <c r="FS80" s="14" t="s">
        <v>69</v>
      </c>
      <c r="FT80" s="44" t="str">
        <f t="shared" si="93"/>
        <v>1 fois par semaine</v>
      </c>
      <c r="FU80" s="13" t="s">
        <v>68</v>
      </c>
      <c r="FV80" s="13" t="s">
        <v>68</v>
      </c>
      <c r="FW80" s="13" t="s">
        <v>68</v>
      </c>
      <c r="FX80" s="13" t="s">
        <v>68</v>
      </c>
      <c r="FY80" s="13" t="s">
        <v>68</v>
      </c>
      <c r="FZ80" s="13" t="s">
        <v>68</v>
      </c>
      <c r="GA80" s="44" t="str">
        <f t="shared" si="111"/>
        <v>-</v>
      </c>
      <c r="GB80" s="14" t="s">
        <v>68</v>
      </c>
      <c r="GC80" s="14" t="s">
        <v>68</v>
      </c>
      <c r="GD80" s="14" t="s">
        <v>68</v>
      </c>
      <c r="GE80" s="14" t="s">
        <v>68</v>
      </c>
      <c r="GF80" s="14" t="s">
        <v>68</v>
      </c>
      <c r="GG80" s="14" t="s">
        <v>68</v>
      </c>
      <c r="GH80" s="14" t="str">
        <f t="shared" si="91"/>
        <v>-</v>
      </c>
      <c r="GI80" s="13" t="s">
        <v>68</v>
      </c>
      <c r="GJ80" s="13" t="s">
        <v>68</v>
      </c>
      <c r="GK80" s="13" t="s">
        <v>68</v>
      </c>
      <c r="GL80" s="13" t="s">
        <v>68</v>
      </c>
      <c r="GM80" s="13" t="s">
        <v>68</v>
      </c>
      <c r="GN80" s="13" t="s">
        <v>68</v>
      </c>
      <c r="GO80" s="13" t="str">
        <f t="shared" si="94"/>
        <v>-</v>
      </c>
      <c r="GP80" s="14" t="s">
        <v>68</v>
      </c>
      <c r="GQ80" s="14" t="s">
        <v>68</v>
      </c>
      <c r="GR80" s="14" t="s">
        <v>68</v>
      </c>
      <c r="GS80" s="14" t="s">
        <v>68</v>
      </c>
      <c r="GT80" s="14" t="s">
        <v>68</v>
      </c>
      <c r="GU80" s="14" t="s">
        <v>68</v>
      </c>
      <c r="GV80" s="14" t="str">
        <f t="shared" si="99"/>
        <v>-</v>
      </c>
      <c r="GW80" s="13" t="s">
        <v>68</v>
      </c>
      <c r="GX80" s="13" t="s">
        <v>68</v>
      </c>
      <c r="GY80" s="13" t="s">
        <v>68</v>
      </c>
      <c r="GZ80" s="13" t="s">
        <v>68</v>
      </c>
      <c r="HA80" s="13" t="s">
        <v>69</v>
      </c>
      <c r="HB80" s="13" t="s">
        <v>68</v>
      </c>
      <c r="HC80" s="44" t="str">
        <f>IF(COUNTIF(GW80:HB80,"X")&gt;0,COUNTIF(GW80:HB80,"X")&amp;" fois par mois","-")</f>
        <v>1 fois par mois</v>
      </c>
      <c r="HD80" s="14" t="s">
        <v>68</v>
      </c>
      <c r="HE80" s="14" t="s">
        <v>68</v>
      </c>
      <c r="HF80" s="14" t="s">
        <v>68</v>
      </c>
      <c r="HG80" s="14" t="s">
        <v>68</v>
      </c>
      <c r="HH80" s="14" t="s">
        <v>69</v>
      </c>
      <c r="HI80" s="14" t="s">
        <v>68</v>
      </c>
      <c r="HJ80" s="44" t="str">
        <f t="shared" si="126"/>
        <v>1 fois par semestre</v>
      </c>
      <c r="HK80" s="13" t="s">
        <v>68</v>
      </c>
      <c r="HL80" s="13" t="s">
        <v>68</v>
      </c>
      <c r="HM80" s="13" t="s">
        <v>68</v>
      </c>
      <c r="HN80" s="13" t="s">
        <v>68</v>
      </c>
      <c r="HO80" s="13" t="s">
        <v>68</v>
      </c>
      <c r="HP80" s="13" t="s">
        <v>68</v>
      </c>
      <c r="HQ80" s="44" t="str">
        <f t="shared" si="87"/>
        <v>-</v>
      </c>
      <c r="HR80" s="14" t="s">
        <v>68</v>
      </c>
      <c r="HS80" s="14" t="s">
        <v>68</v>
      </c>
      <c r="HT80" s="14" t="s">
        <v>68</v>
      </c>
      <c r="HU80" s="14" t="s">
        <v>68</v>
      </c>
      <c r="HV80" s="14" t="s">
        <v>68</v>
      </c>
      <c r="HW80" s="14" t="s">
        <v>68</v>
      </c>
      <c r="HX80" s="14" t="str">
        <f t="shared" si="118"/>
        <v>-</v>
      </c>
    </row>
    <row r="81" spans="1:233" ht="27.95" customHeight="1" x14ac:dyDescent="0.2">
      <c r="A81" s="8">
        <v>8037</v>
      </c>
      <c r="B81" s="9" t="s">
        <v>66</v>
      </c>
      <c r="C81" s="50" t="s">
        <v>1906</v>
      </c>
      <c r="D81" s="11" t="s">
        <v>96</v>
      </c>
      <c r="E81" s="11" t="s">
        <v>166</v>
      </c>
      <c r="F81" s="11">
        <v>75010</v>
      </c>
      <c r="G81" s="11" t="s">
        <v>29</v>
      </c>
      <c r="H81" s="12">
        <v>22</v>
      </c>
      <c r="I81" s="13" t="s">
        <v>69</v>
      </c>
      <c r="J81" s="13" t="s">
        <v>69</v>
      </c>
      <c r="K81" s="13" t="s">
        <v>69</v>
      </c>
      <c r="L81" s="13" t="s">
        <v>69</v>
      </c>
      <c r="M81" s="13" t="s">
        <v>69</v>
      </c>
      <c r="N81" s="13" t="s">
        <v>68</v>
      </c>
      <c r="O81" s="13" t="str">
        <f t="shared" si="67"/>
        <v>5 fois par semaine</v>
      </c>
      <c r="P81" s="14" t="s">
        <v>69</v>
      </c>
      <c r="Q81" s="14" t="s">
        <v>69</v>
      </c>
      <c r="R81" s="14" t="s">
        <v>69</v>
      </c>
      <c r="S81" s="14" t="s">
        <v>69</v>
      </c>
      <c r="T81" s="14" t="s">
        <v>69</v>
      </c>
      <c r="U81" s="14" t="s">
        <v>68</v>
      </c>
      <c r="V81" s="44" t="str">
        <f t="shared" si="68"/>
        <v>5 fois par semaine</v>
      </c>
      <c r="W81" s="13" t="s">
        <v>69</v>
      </c>
      <c r="X81" s="13" t="s">
        <v>69</v>
      </c>
      <c r="Y81" s="13" t="s">
        <v>69</v>
      </c>
      <c r="Z81" s="13" t="s">
        <v>69</v>
      </c>
      <c r="AA81" s="13" t="s">
        <v>69</v>
      </c>
      <c r="AB81" s="13" t="s">
        <v>68</v>
      </c>
      <c r="AC81" s="13" t="str">
        <f t="shared" si="69"/>
        <v>5 fois par semaine</v>
      </c>
      <c r="AD81" s="14" t="s">
        <v>69</v>
      </c>
      <c r="AE81" s="14" t="s">
        <v>69</v>
      </c>
      <c r="AF81" s="14" t="s">
        <v>69</v>
      </c>
      <c r="AG81" s="14" t="s">
        <v>69</v>
      </c>
      <c r="AH81" s="14" t="s">
        <v>69</v>
      </c>
      <c r="AI81" s="14" t="s">
        <v>68</v>
      </c>
      <c r="AJ81" s="44" t="str">
        <f t="shared" si="70"/>
        <v>5 fois par semaine</v>
      </c>
      <c r="AK81" s="13" t="s">
        <v>69</v>
      </c>
      <c r="AL81" s="13" t="s">
        <v>69</v>
      </c>
      <c r="AM81" s="13" t="s">
        <v>69</v>
      </c>
      <c r="AN81" s="13" t="s">
        <v>69</v>
      </c>
      <c r="AO81" s="13" t="s">
        <v>69</v>
      </c>
      <c r="AP81" s="13" t="s">
        <v>68</v>
      </c>
      <c r="AQ81" s="13" t="str">
        <f t="shared" si="71"/>
        <v>5 fois par semaine</v>
      </c>
      <c r="AR81" s="14" t="s">
        <v>69</v>
      </c>
      <c r="AS81" s="14" t="s">
        <v>69</v>
      </c>
      <c r="AT81" s="14" t="s">
        <v>69</v>
      </c>
      <c r="AU81" s="14" t="s">
        <v>69</v>
      </c>
      <c r="AV81" s="14" t="s">
        <v>69</v>
      </c>
      <c r="AW81" s="14" t="s">
        <v>68</v>
      </c>
      <c r="AX81" s="14" t="str">
        <f t="shared" si="72"/>
        <v>5 fois par semaine</v>
      </c>
      <c r="AY81" s="13" t="s">
        <v>69</v>
      </c>
      <c r="AZ81" s="13" t="s">
        <v>69</v>
      </c>
      <c r="BA81" s="13" t="s">
        <v>69</v>
      </c>
      <c r="BB81" s="13" t="s">
        <v>69</v>
      </c>
      <c r="BC81" s="13" t="s">
        <v>69</v>
      </c>
      <c r="BD81" s="13" t="s">
        <v>68</v>
      </c>
      <c r="BE81" s="13" t="str">
        <f t="shared" si="73"/>
        <v>5 fois par semaine</v>
      </c>
      <c r="BF81" s="14" t="s">
        <v>69</v>
      </c>
      <c r="BG81" s="14" t="s">
        <v>69</v>
      </c>
      <c r="BH81" s="14" t="s">
        <v>69</v>
      </c>
      <c r="BI81" s="14" t="s">
        <v>69</v>
      </c>
      <c r="BJ81" s="14" t="s">
        <v>69</v>
      </c>
      <c r="BK81" s="14" t="s">
        <v>68</v>
      </c>
      <c r="BL81" s="14" t="str">
        <f t="shared" si="74"/>
        <v>5 fois par semaine</v>
      </c>
      <c r="BM81" s="13" t="s">
        <v>69</v>
      </c>
      <c r="BN81" s="13" t="s">
        <v>69</v>
      </c>
      <c r="BO81" s="13" t="s">
        <v>69</v>
      </c>
      <c r="BP81" s="13" t="s">
        <v>69</v>
      </c>
      <c r="BQ81" s="13" t="s">
        <v>69</v>
      </c>
      <c r="BR81" s="13" t="s">
        <v>68</v>
      </c>
      <c r="BS81" s="13" t="str">
        <f t="shared" si="75"/>
        <v>5 fois par semaine</v>
      </c>
      <c r="BT81" s="14" t="s">
        <v>68</v>
      </c>
      <c r="BU81" s="14" t="s">
        <v>68</v>
      </c>
      <c r="BV81" s="14" t="s">
        <v>68</v>
      </c>
      <c r="BW81" s="14" t="s">
        <v>68</v>
      </c>
      <c r="BX81" s="14" t="s">
        <v>68</v>
      </c>
      <c r="BY81" s="14" t="s">
        <v>68</v>
      </c>
      <c r="BZ81" s="14" t="str">
        <f t="shared" si="76"/>
        <v>-</v>
      </c>
      <c r="CA81" s="13" t="s">
        <v>69</v>
      </c>
      <c r="CB81" s="13" t="s">
        <v>68</v>
      </c>
      <c r="CC81" s="13" t="s">
        <v>68</v>
      </c>
      <c r="CD81" s="13" t="s">
        <v>68</v>
      </c>
      <c r="CE81" s="13" t="s">
        <v>68</v>
      </c>
      <c r="CF81" s="13" t="s">
        <v>68</v>
      </c>
      <c r="CG81" s="44" t="str">
        <f t="shared" si="119"/>
        <v>1 fois par mois</v>
      </c>
      <c r="CH81" s="14" t="s">
        <v>68</v>
      </c>
      <c r="CI81" s="14" t="s">
        <v>68</v>
      </c>
      <c r="CJ81" s="14" t="s">
        <v>68</v>
      </c>
      <c r="CK81" s="14" t="s">
        <v>68</v>
      </c>
      <c r="CL81" s="14" t="s">
        <v>68</v>
      </c>
      <c r="CM81" s="14" t="s">
        <v>68</v>
      </c>
      <c r="CN81" s="44" t="str">
        <f t="shared" si="77"/>
        <v>-</v>
      </c>
      <c r="CO81" s="13" t="s">
        <v>68</v>
      </c>
      <c r="CP81" s="13" t="s">
        <v>68</v>
      </c>
      <c r="CQ81" s="13" t="s">
        <v>68</v>
      </c>
      <c r="CR81" s="13" t="s">
        <v>68</v>
      </c>
      <c r="CS81" s="13" t="s">
        <v>68</v>
      </c>
      <c r="CT81" s="13" t="s">
        <v>68</v>
      </c>
      <c r="CU81" s="13" t="str">
        <f t="shared" si="115"/>
        <v>-</v>
      </c>
      <c r="CV81" s="14" t="s">
        <v>68</v>
      </c>
      <c r="CW81" s="14" t="s">
        <v>68</v>
      </c>
      <c r="CX81" s="14" t="s">
        <v>68</v>
      </c>
      <c r="CY81" s="14" t="s">
        <v>68</v>
      </c>
      <c r="CZ81" s="14" t="s">
        <v>68</v>
      </c>
      <c r="DA81" s="14" t="s">
        <v>68</v>
      </c>
      <c r="DB81" s="14" t="str">
        <f t="shared" si="79"/>
        <v>-</v>
      </c>
      <c r="DC81" s="13" t="s">
        <v>68</v>
      </c>
      <c r="DD81" s="13" t="s">
        <v>68</v>
      </c>
      <c r="DE81" s="13" t="s">
        <v>68</v>
      </c>
      <c r="DF81" s="13" t="s">
        <v>68</v>
      </c>
      <c r="DG81" s="13" t="s">
        <v>68</v>
      </c>
      <c r="DH81" s="13" t="s">
        <v>68</v>
      </c>
      <c r="DI81" s="13" t="str">
        <f t="shared" si="116"/>
        <v>-</v>
      </c>
      <c r="DJ81" s="14" t="s">
        <v>69</v>
      </c>
      <c r="DK81" s="14" t="s">
        <v>69</v>
      </c>
      <c r="DL81" s="14" t="s">
        <v>69</v>
      </c>
      <c r="DM81" s="14" t="s">
        <v>69</v>
      </c>
      <c r="DN81" s="14" t="s">
        <v>69</v>
      </c>
      <c r="DO81" s="14" t="s">
        <v>68</v>
      </c>
      <c r="DP81" s="44" t="str">
        <f t="shared" si="81"/>
        <v>5 fois par semaine</v>
      </c>
      <c r="DQ81" s="13" t="s">
        <v>69</v>
      </c>
      <c r="DR81" s="13" t="s">
        <v>69</v>
      </c>
      <c r="DS81" s="13" t="s">
        <v>69</v>
      </c>
      <c r="DT81" s="13" t="s">
        <v>69</v>
      </c>
      <c r="DU81" s="13" t="s">
        <v>69</v>
      </c>
      <c r="DV81" s="13" t="s">
        <v>68</v>
      </c>
      <c r="DW81" s="13" t="str">
        <f t="shared" si="82"/>
        <v>5 fois par semaine</v>
      </c>
      <c r="DX81" s="14" t="s">
        <v>69</v>
      </c>
      <c r="DY81" s="14" t="s">
        <v>69</v>
      </c>
      <c r="DZ81" s="14" t="s">
        <v>69</v>
      </c>
      <c r="EA81" s="14" t="s">
        <v>69</v>
      </c>
      <c r="EB81" s="14" t="s">
        <v>69</v>
      </c>
      <c r="EC81" s="14" t="s">
        <v>68</v>
      </c>
      <c r="ED81" s="14" t="str">
        <f t="shared" si="83"/>
        <v>5 fois par semaine</v>
      </c>
      <c r="EE81" s="13" t="s">
        <v>69</v>
      </c>
      <c r="EF81" s="13" t="s">
        <v>69</v>
      </c>
      <c r="EG81" s="13" t="s">
        <v>69</v>
      </c>
      <c r="EH81" s="13" t="s">
        <v>69</v>
      </c>
      <c r="EI81" s="13" t="s">
        <v>69</v>
      </c>
      <c r="EJ81" s="13" t="s">
        <v>68</v>
      </c>
      <c r="EK81" s="13" t="str">
        <f t="shared" si="84"/>
        <v>5 fois par semaine</v>
      </c>
      <c r="EL81" s="14" t="s">
        <v>69</v>
      </c>
      <c r="EM81" s="14" t="s">
        <v>68</v>
      </c>
      <c r="EN81" s="14" t="s">
        <v>68</v>
      </c>
      <c r="EO81" s="14" t="s">
        <v>68</v>
      </c>
      <c r="EP81" s="14" t="s">
        <v>68</v>
      </c>
      <c r="EQ81" s="14" t="s">
        <v>68</v>
      </c>
      <c r="ER81" s="44" t="str">
        <f t="shared" ref="ER81:ER83" si="127">IF(COUNTIF(EL81:EQ81,"X")&gt;0,COUNTIF(EL81:EQ81,"X")&amp;" fois par mois","-")</f>
        <v>1 fois par mois</v>
      </c>
      <c r="ES81" s="13" t="s">
        <v>69</v>
      </c>
      <c r="ET81" s="13" t="s">
        <v>68</v>
      </c>
      <c r="EU81" s="13" t="s">
        <v>68</v>
      </c>
      <c r="EV81" s="13" t="s">
        <v>68</v>
      </c>
      <c r="EW81" s="13" t="s">
        <v>68</v>
      </c>
      <c r="EX81" s="13" t="s">
        <v>68</v>
      </c>
      <c r="EY81" s="44" t="str">
        <f t="shared" ref="EY81" si="128">IF(COUNTIF(ES81:EX81,"X")&gt;0,COUNTIF(ES81:EX81,"X")&amp;" fois par mois","-")</f>
        <v>1 fois par mois</v>
      </c>
      <c r="EZ81" s="14" t="s">
        <v>68</v>
      </c>
      <c r="FA81" s="14" t="s">
        <v>68</v>
      </c>
      <c r="FB81" s="14" t="s">
        <v>68</v>
      </c>
      <c r="FC81" s="14" t="s">
        <v>68</v>
      </c>
      <c r="FD81" s="14" t="s">
        <v>68</v>
      </c>
      <c r="FE81" s="14" t="s">
        <v>68</v>
      </c>
      <c r="FF81" s="44" t="str">
        <f t="shared" si="110"/>
        <v>-</v>
      </c>
      <c r="FG81" s="13" t="s">
        <v>68</v>
      </c>
      <c r="FH81" s="13" t="s">
        <v>68</v>
      </c>
      <c r="FI81" s="13" t="s">
        <v>68</v>
      </c>
      <c r="FJ81" s="13" t="s">
        <v>68</v>
      </c>
      <c r="FK81" s="13" t="s">
        <v>68</v>
      </c>
      <c r="FL81" s="13" t="s">
        <v>68</v>
      </c>
      <c r="FM81" s="13" t="str">
        <f t="shared" si="124"/>
        <v>-</v>
      </c>
      <c r="FN81" s="14" t="s">
        <v>69</v>
      </c>
      <c r="FO81" s="14" t="s">
        <v>69</v>
      </c>
      <c r="FP81" s="14" t="s">
        <v>69</v>
      </c>
      <c r="FQ81" s="14" t="s">
        <v>69</v>
      </c>
      <c r="FR81" s="14" t="s">
        <v>69</v>
      </c>
      <c r="FS81" s="14" t="s">
        <v>68</v>
      </c>
      <c r="FT81" s="44" t="str">
        <f t="shared" si="93"/>
        <v>5 fois par semaine</v>
      </c>
      <c r="FU81" s="13" t="s">
        <v>69</v>
      </c>
      <c r="FV81" s="13" t="s">
        <v>68</v>
      </c>
      <c r="FW81" s="13" t="s">
        <v>68</v>
      </c>
      <c r="FX81" s="13" t="s">
        <v>68</v>
      </c>
      <c r="FY81" s="13" t="s">
        <v>68</v>
      </c>
      <c r="FZ81" s="13" t="s">
        <v>68</v>
      </c>
      <c r="GA81" s="44" t="str">
        <f t="shared" si="111"/>
        <v>1 fois par semaine</v>
      </c>
      <c r="GB81" s="14" t="s">
        <v>69</v>
      </c>
      <c r="GC81" s="14" t="s">
        <v>68</v>
      </c>
      <c r="GD81" s="14" t="s">
        <v>68</v>
      </c>
      <c r="GE81" s="14" t="s">
        <v>68</v>
      </c>
      <c r="GF81" s="14" t="s">
        <v>68</v>
      </c>
      <c r="GG81" s="14" t="s">
        <v>68</v>
      </c>
      <c r="GH81" s="14" t="str">
        <f t="shared" si="91"/>
        <v>1 fois par semaine</v>
      </c>
      <c r="GI81" s="13" t="s">
        <v>68</v>
      </c>
      <c r="GJ81" s="13" t="s">
        <v>68</v>
      </c>
      <c r="GK81" s="13" t="s">
        <v>68</v>
      </c>
      <c r="GL81" s="13" t="s">
        <v>68</v>
      </c>
      <c r="GM81" s="13" t="s">
        <v>68</v>
      </c>
      <c r="GN81" s="13" t="s">
        <v>68</v>
      </c>
      <c r="GO81" s="13" t="str">
        <f t="shared" si="94"/>
        <v>-</v>
      </c>
      <c r="GP81" s="14" t="s">
        <v>68</v>
      </c>
      <c r="GQ81" s="14" t="s">
        <v>68</v>
      </c>
      <c r="GR81" s="14" t="s">
        <v>68</v>
      </c>
      <c r="GS81" s="14" t="s">
        <v>68</v>
      </c>
      <c r="GT81" s="14" t="s">
        <v>68</v>
      </c>
      <c r="GU81" s="14" t="s">
        <v>68</v>
      </c>
      <c r="GV81" s="14" t="str">
        <f t="shared" si="99"/>
        <v>-</v>
      </c>
      <c r="GW81" s="13" t="s">
        <v>68</v>
      </c>
      <c r="GX81" s="13" t="s">
        <v>68</v>
      </c>
      <c r="GY81" s="13" t="s">
        <v>68</v>
      </c>
      <c r="GZ81" s="13" t="s">
        <v>68</v>
      </c>
      <c r="HA81" s="13" t="s">
        <v>68</v>
      </c>
      <c r="HB81" s="13" t="s">
        <v>68</v>
      </c>
      <c r="HC81" s="44" t="str">
        <f>IF(COUNTIF(GW81:HB81,"X")&gt;0,COUNTIF(GW81:HB81,"X")&amp;" fois par semaine","-")</f>
        <v>-</v>
      </c>
      <c r="HD81" s="14" t="s">
        <v>68</v>
      </c>
      <c r="HE81" s="14" t="s">
        <v>68</v>
      </c>
      <c r="HF81" s="14" t="s">
        <v>68</v>
      </c>
      <c r="HG81" s="14" t="s">
        <v>68</v>
      </c>
      <c r="HH81" s="14" t="s">
        <v>68</v>
      </c>
      <c r="HI81" s="14" t="s">
        <v>68</v>
      </c>
      <c r="HJ81" s="44" t="str">
        <f t="shared" si="126"/>
        <v>-</v>
      </c>
      <c r="HK81" s="13" t="s">
        <v>68</v>
      </c>
      <c r="HL81" s="13" t="s">
        <v>68</v>
      </c>
      <c r="HM81" s="13" t="s">
        <v>68</v>
      </c>
      <c r="HN81" s="13" t="s">
        <v>68</v>
      </c>
      <c r="HO81" s="13" t="s">
        <v>68</v>
      </c>
      <c r="HP81" s="13" t="s">
        <v>68</v>
      </c>
      <c r="HQ81" s="44" t="str">
        <f t="shared" si="87"/>
        <v>-</v>
      </c>
      <c r="HR81" s="14" t="s">
        <v>68</v>
      </c>
      <c r="HS81" s="14" t="s">
        <v>68</v>
      </c>
      <c r="HT81" s="14" t="s">
        <v>68</v>
      </c>
      <c r="HU81" s="14" t="s">
        <v>68</v>
      </c>
      <c r="HV81" s="14" t="s">
        <v>68</v>
      </c>
      <c r="HW81" s="14" t="s">
        <v>68</v>
      </c>
      <c r="HX81" s="14" t="str">
        <f t="shared" si="118"/>
        <v>-</v>
      </c>
    </row>
    <row r="82" spans="1:233" ht="27.95" customHeight="1" x14ac:dyDescent="0.2">
      <c r="A82" s="16">
        <v>8040</v>
      </c>
      <c r="B82" s="9" t="s">
        <v>79</v>
      </c>
      <c r="C82" s="51" t="s">
        <v>1908</v>
      </c>
      <c r="D82" s="11" t="s">
        <v>96</v>
      </c>
      <c r="E82" s="11" t="s">
        <v>167</v>
      </c>
      <c r="F82" s="11">
        <v>75018</v>
      </c>
      <c r="G82" s="11" t="s">
        <v>29</v>
      </c>
      <c r="H82" s="12">
        <v>63</v>
      </c>
      <c r="I82" s="13" t="s">
        <v>69</v>
      </c>
      <c r="J82" s="13" t="s">
        <v>69</v>
      </c>
      <c r="K82" s="13" t="s">
        <v>69</v>
      </c>
      <c r="L82" s="13" t="s">
        <v>69</v>
      </c>
      <c r="M82" s="13" t="s">
        <v>69</v>
      </c>
      <c r="N82" s="13" t="s">
        <v>68</v>
      </c>
      <c r="O82" s="13" t="str">
        <f t="shared" si="67"/>
        <v>5 fois par semaine</v>
      </c>
      <c r="P82" s="14" t="s">
        <v>69</v>
      </c>
      <c r="Q82" s="14" t="s">
        <v>69</v>
      </c>
      <c r="R82" s="14" t="s">
        <v>69</v>
      </c>
      <c r="S82" s="14" t="s">
        <v>69</v>
      </c>
      <c r="T82" s="14" t="s">
        <v>69</v>
      </c>
      <c r="U82" s="14" t="s">
        <v>68</v>
      </c>
      <c r="V82" s="44" t="str">
        <f t="shared" si="68"/>
        <v>5 fois par semaine</v>
      </c>
      <c r="W82" s="13" t="s">
        <v>69</v>
      </c>
      <c r="X82" s="13" t="s">
        <v>69</v>
      </c>
      <c r="Y82" s="13" t="s">
        <v>69</v>
      </c>
      <c r="Z82" s="13" t="s">
        <v>69</v>
      </c>
      <c r="AA82" s="13" t="s">
        <v>69</v>
      </c>
      <c r="AB82" s="13" t="s">
        <v>68</v>
      </c>
      <c r="AC82" s="13" t="str">
        <f t="shared" si="69"/>
        <v>5 fois par semaine</v>
      </c>
      <c r="AD82" s="14" t="s">
        <v>69</v>
      </c>
      <c r="AE82" s="14" t="s">
        <v>69</v>
      </c>
      <c r="AF82" s="14" t="s">
        <v>69</v>
      </c>
      <c r="AG82" s="14" t="s">
        <v>69</v>
      </c>
      <c r="AH82" s="14" t="s">
        <v>69</v>
      </c>
      <c r="AI82" s="14" t="s">
        <v>68</v>
      </c>
      <c r="AJ82" s="44" t="str">
        <f t="shared" si="70"/>
        <v>5 fois par semaine</v>
      </c>
      <c r="AK82" s="13" t="s">
        <v>69</v>
      </c>
      <c r="AL82" s="13" t="s">
        <v>69</v>
      </c>
      <c r="AM82" s="13" t="s">
        <v>69</v>
      </c>
      <c r="AN82" s="13" t="s">
        <v>69</v>
      </c>
      <c r="AO82" s="13" t="s">
        <v>69</v>
      </c>
      <c r="AP82" s="13" t="s">
        <v>68</v>
      </c>
      <c r="AQ82" s="13" t="str">
        <f t="shared" si="71"/>
        <v>5 fois par semaine</v>
      </c>
      <c r="AR82" s="14" t="s">
        <v>69</v>
      </c>
      <c r="AS82" s="14" t="s">
        <v>69</v>
      </c>
      <c r="AT82" s="14" t="s">
        <v>69</v>
      </c>
      <c r="AU82" s="14" t="s">
        <v>69</v>
      </c>
      <c r="AV82" s="14" t="s">
        <v>69</v>
      </c>
      <c r="AW82" s="14" t="s">
        <v>68</v>
      </c>
      <c r="AX82" s="14" t="str">
        <f t="shared" si="72"/>
        <v>5 fois par semaine</v>
      </c>
      <c r="AY82" s="13" t="s">
        <v>69</v>
      </c>
      <c r="AZ82" s="13" t="s">
        <v>69</v>
      </c>
      <c r="BA82" s="13" t="s">
        <v>69</v>
      </c>
      <c r="BB82" s="13" t="s">
        <v>69</v>
      </c>
      <c r="BC82" s="13" t="s">
        <v>69</v>
      </c>
      <c r="BD82" s="13" t="s">
        <v>68</v>
      </c>
      <c r="BE82" s="13" t="str">
        <f t="shared" si="73"/>
        <v>5 fois par semaine</v>
      </c>
      <c r="BF82" s="14" t="s">
        <v>69</v>
      </c>
      <c r="BG82" s="14" t="s">
        <v>69</v>
      </c>
      <c r="BH82" s="14" t="s">
        <v>69</v>
      </c>
      <c r="BI82" s="14" t="s">
        <v>69</v>
      </c>
      <c r="BJ82" s="14" t="s">
        <v>69</v>
      </c>
      <c r="BK82" s="14" t="s">
        <v>68</v>
      </c>
      <c r="BL82" s="14" t="str">
        <f t="shared" si="74"/>
        <v>5 fois par semaine</v>
      </c>
      <c r="BM82" s="13" t="s">
        <v>69</v>
      </c>
      <c r="BN82" s="13" t="s">
        <v>69</v>
      </c>
      <c r="BO82" s="13" t="s">
        <v>69</v>
      </c>
      <c r="BP82" s="13" t="s">
        <v>69</v>
      </c>
      <c r="BQ82" s="13" t="s">
        <v>69</v>
      </c>
      <c r="BR82" s="13" t="s">
        <v>68</v>
      </c>
      <c r="BS82" s="13" t="str">
        <f t="shared" si="75"/>
        <v>5 fois par semaine</v>
      </c>
      <c r="BT82" s="14" t="s">
        <v>69</v>
      </c>
      <c r="BU82" s="14" t="s">
        <v>69</v>
      </c>
      <c r="BV82" s="14" t="s">
        <v>69</v>
      </c>
      <c r="BW82" s="14" t="s">
        <v>69</v>
      </c>
      <c r="BX82" s="14" t="s">
        <v>69</v>
      </c>
      <c r="BY82" s="14" t="s">
        <v>68</v>
      </c>
      <c r="BZ82" s="14" t="str">
        <f t="shared" si="76"/>
        <v>5 fois par semaine</v>
      </c>
      <c r="CA82" s="13" t="s">
        <v>69</v>
      </c>
      <c r="CB82" s="13" t="s">
        <v>68</v>
      </c>
      <c r="CC82" s="13" t="s">
        <v>68</v>
      </c>
      <c r="CD82" s="13" t="s">
        <v>68</v>
      </c>
      <c r="CE82" s="13" t="s">
        <v>68</v>
      </c>
      <c r="CF82" s="13" t="s">
        <v>68</v>
      </c>
      <c r="CG82" s="44" t="str">
        <f t="shared" si="119"/>
        <v>1 fois par mois</v>
      </c>
      <c r="CH82" s="14" t="s">
        <v>68</v>
      </c>
      <c r="CI82" s="14" t="s">
        <v>68</v>
      </c>
      <c r="CJ82" s="14" t="s">
        <v>68</v>
      </c>
      <c r="CK82" s="14" t="s">
        <v>68</v>
      </c>
      <c r="CL82" s="14" t="s">
        <v>68</v>
      </c>
      <c r="CM82" s="14" t="s">
        <v>68</v>
      </c>
      <c r="CN82" s="44" t="str">
        <f t="shared" si="77"/>
        <v>-</v>
      </c>
      <c r="CO82" s="13" t="s">
        <v>68</v>
      </c>
      <c r="CP82" s="13" t="s">
        <v>68</v>
      </c>
      <c r="CQ82" s="13" t="s">
        <v>68</v>
      </c>
      <c r="CR82" s="13" t="s">
        <v>68</v>
      </c>
      <c r="CS82" s="13" t="s">
        <v>68</v>
      </c>
      <c r="CT82" s="13" t="s">
        <v>68</v>
      </c>
      <c r="CU82" s="13" t="str">
        <f t="shared" si="115"/>
        <v>-</v>
      </c>
      <c r="CV82" s="14" t="s">
        <v>68</v>
      </c>
      <c r="CW82" s="14" t="s">
        <v>68</v>
      </c>
      <c r="CX82" s="14" t="s">
        <v>68</v>
      </c>
      <c r="CY82" s="14" t="s">
        <v>68</v>
      </c>
      <c r="CZ82" s="14" t="s">
        <v>68</v>
      </c>
      <c r="DA82" s="14" t="s">
        <v>68</v>
      </c>
      <c r="DB82" s="14" t="str">
        <f t="shared" si="79"/>
        <v>-</v>
      </c>
      <c r="DC82" s="13" t="s">
        <v>68</v>
      </c>
      <c r="DD82" s="13" t="s">
        <v>68</v>
      </c>
      <c r="DE82" s="13" t="s">
        <v>68</v>
      </c>
      <c r="DF82" s="13" t="s">
        <v>68</v>
      </c>
      <c r="DG82" s="13" t="s">
        <v>68</v>
      </c>
      <c r="DH82" s="13" t="s">
        <v>68</v>
      </c>
      <c r="DI82" s="13" t="str">
        <f t="shared" si="116"/>
        <v>-</v>
      </c>
      <c r="DJ82" s="14" t="s">
        <v>69</v>
      </c>
      <c r="DK82" s="14" t="s">
        <v>69</v>
      </c>
      <c r="DL82" s="14" t="s">
        <v>69</v>
      </c>
      <c r="DM82" s="14" t="s">
        <v>69</v>
      </c>
      <c r="DN82" s="14" t="s">
        <v>69</v>
      </c>
      <c r="DO82" s="14" t="s">
        <v>68</v>
      </c>
      <c r="DP82" s="44" t="str">
        <f t="shared" si="81"/>
        <v>5 fois par semaine</v>
      </c>
      <c r="DQ82" s="13" t="s">
        <v>69</v>
      </c>
      <c r="DR82" s="13" t="s">
        <v>69</v>
      </c>
      <c r="DS82" s="13" t="s">
        <v>69</v>
      </c>
      <c r="DT82" s="13" t="s">
        <v>69</v>
      </c>
      <c r="DU82" s="13" t="s">
        <v>69</v>
      </c>
      <c r="DV82" s="13" t="s">
        <v>68</v>
      </c>
      <c r="DW82" s="13" t="str">
        <f t="shared" si="82"/>
        <v>5 fois par semaine</v>
      </c>
      <c r="DX82" s="14" t="s">
        <v>69</v>
      </c>
      <c r="DY82" s="14" t="s">
        <v>69</v>
      </c>
      <c r="DZ82" s="14" t="s">
        <v>69</v>
      </c>
      <c r="EA82" s="14" t="s">
        <v>69</v>
      </c>
      <c r="EB82" s="14" t="s">
        <v>69</v>
      </c>
      <c r="EC82" s="14" t="s">
        <v>68</v>
      </c>
      <c r="ED82" s="14" t="str">
        <f t="shared" si="83"/>
        <v>5 fois par semaine</v>
      </c>
      <c r="EE82" s="13" t="s">
        <v>69</v>
      </c>
      <c r="EF82" s="13" t="s">
        <v>69</v>
      </c>
      <c r="EG82" s="13" t="s">
        <v>69</v>
      </c>
      <c r="EH82" s="13" t="s">
        <v>69</v>
      </c>
      <c r="EI82" s="13" t="s">
        <v>69</v>
      </c>
      <c r="EJ82" s="13" t="s">
        <v>68</v>
      </c>
      <c r="EK82" s="13" t="str">
        <f t="shared" si="84"/>
        <v>5 fois par semaine</v>
      </c>
      <c r="EL82" s="14" t="s">
        <v>69</v>
      </c>
      <c r="EM82" s="14" t="s">
        <v>68</v>
      </c>
      <c r="EN82" s="14" t="s">
        <v>68</v>
      </c>
      <c r="EO82" s="14" t="s">
        <v>68</v>
      </c>
      <c r="EP82" s="14" t="s">
        <v>68</v>
      </c>
      <c r="EQ82" s="14" t="s">
        <v>68</v>
      </c>
      <c r="ER82" s="44" t="str">
        <f t="shared" si="127"/>
        <v>1 fois par mois</v>
      </c>
      <c r="ES82" s="13" t="s">
        <v>68</v>
      </c>
      <c r="ET82" s="13" t="s">
        <v>68</v>
      </c>
      <c r="EU82" s="13" t="s">
        <v>68</v>
      </c>
      <c r="EV82" s="13" t="s">
        <v>68</v>
      </c>
      <c r="EW82" s="13" t="s">
        <v>68</v>
      </c>
      <c r="EX82" s="13" t="s">
        <v>68</v>
      </c>
      <c r="EY82" s="44" t="str">
        <f t="shared" ref="EY82:EY87" si="129">IF(COUNTIF(ES82:EX82,"X")&gt;0,COUNTIF(ES82:EX82,"X")&amp;" fois par mois","-")</f>
        <v>-</v>
      </c>
      <c r="EZ82" s="14" t="s">
        <v>68</v>
      </c>
      <c r="FA82" s="14" t="s">
        <v>68</v>
      </c>
      <c r="FB82" s="14" t="s">
        <v>68</v>
      </c>
      <c r="FC82" s="14" t="s">
        <v>68</v>
      </c>
      <c r="FD82" s="14" t="s">
        <v>68</v>
      </c>
      <c r="FE82" s="14" t="s">
        <v>68</v>
      </c>
      <c r="FF82" s="44" t="str">
        <f t="shared" si="110"/>
        <v>-</v>
      </c>
      <c r="FG82" s="13" t="s">
        <v>68</v>
      </c>
      <c r="FH82" s="13" t="s">
        <v>68</v>
      </c>
      <c r="FI82" s="13" t="s">
        <v>68</v>
      </c>
      <c r="FJ82" s="13" t="s">
        <v>68</v>
      </c>
      <c r="FK82" s="13" t="s">
        <v>68</v>
      </c>
      <c r="FL82" s="13" t="s">
        <v>68</v>
      </c>
      <c r="FM82" s="13" t="str">
        <f t="shared" si="124"/>
        <v>-</v>
      </c>
      <c r="FN82" s="14" t="s">
        <v>69</v>
      </c>
      <c r="FO82" s="14" t="s">
        <v>69</v>
      </c>
      <c r="FP82" s="14" t="s">
        <v>69</v>
      </c>
      <c r="FQ82" s="14" t="s">
        <v>69</v>
      </c>
      <c r="FR82" s="14" t="s">
        <v>69</v>
      </c>
      <c r="FS82" s="14" t="s">
        <v>69</v>
      </c>
      <c r="FT82" s="44" t="str">
        <f t="shared" si="93"/>
        <v>6 fois par semaine</v>
      </c>
      <c r="FU82" s="13" t="s">
        <v>69</v>
      </c>
      <c r="FV82" s="13" t="s">
        <v>68</v>
      </c>
      <c r="FW82" s="13" t="s">
        <v>68</v>
      </c>
      <c r="FX82" s="13" t="s">
        <v>68</v>
      </c>
      <c r="FY82" s="13" t="s">
        <v>68</v>
      </c>
      <c r="FZ82" s="13" t="s">
        <v>68</v>
      </c>
      <c r="GA82" s="44" t="str">
        <f t="shared" si="111"/>
        <v>1 fois par semaine</v>
      </c>
      <c r="GB82" s="14" t="s">
        <v>69</v>
      </c>
      <c r="GC82" s="14" t="s">
        <v>68</v>
      </c>
      <c r="GD82" s="14" t="s">
        <v>68</v>
      </c>
      <c r="GE82" s="14" t="s">
        <v>68</v>
      </c>
      <c r="GF82" s="14" t="s">
        <v>68</v>
      </c>
      <c r="GG82" s="14" t="s">
        <v>68</v>
      </c>
      <c r="GH82" s="14" t="str">
        <f t="shared" si="91"/>
        <v>1 fois par semaine</v>
      </c>
      <c r="GI82" s="13" t="s">
        <v>68</v>
      </c>
      <c r="GJ82" s="13" t="s">
        <v>68</v>
      </c>
      <c r="GK82" s="13" t="s">
        <v>68</v>
      </c>
      <c r="GL82" s="13" t="s">
        <v>68</v>
      </c>
      <c r="GM82" s="13" t="s">
        <v>68</v>
      </c>
      <c r="GN82" s="13" t="s">
        <v>68</v>
      </c>
      <c r="GO82" s="13" t="str">
        <f t="shared" si="94"/>
        <v>-</v>
      </c>
      <c r="GP82" s="14" t="s">
        <v>68</v>
      </c>
      <c r="GQ82" s="14" t="s">
        <v>68</v>
      </c>
      <c r="GR82" s="14" t="s">
        <v>68</v>
      </c>
      <c r="GS82" s="14" t="s">
        <v>68</v>
      </c>
      <c r="GT82" s="14" t="s">
        <v>68</v>
      </c>
      <c r="GU82" s="14" t="s">
        <v>68</v>
      </c>
      <c r="GV82" s="14" t="str">
        <f t="shared" si="99"/>
        <v>-</v>
      </c>
      <c r="GW82" s="13" t="s">
        <v>68</v>
      </c>
      <c r="GX82" s="13" t="s">
        <v>68</v>
      </c>
      <c r="GY82" s="13" t="s">
        <v>68</v>
      </c>
      <c r="GZ82" s="13" t="s">
        <v>68</v>
      </c>
      <c r="HA82" s="13" t="s">
        <v>69</v>
      </c>
      <c r="HB82" s="13" t="s">
        <v>68</v>
      </c>
      <c r="HC82" s="44" t="str">
        <f>IF(COUNTIF(GW82:HB82,"X")&gt;0,COUNTIF(GW82:HB82,"X")&amp;" fois par mois","-")</f>
        <v>1 fois par mois</v>
      </c>
      <c r="HD82" s="14" t="s">
        <v>68</v>
      </c>
      <c r="HE82" s="14" t="s">
        <v>68</v>
      </c>
      <c r="HF82" s="14" t="s">
        <v>68</v>
      </c>
      <c r="HG82" s="14" t="s">
        <v>68</v>
      </c>
      <c r="HH82" s="14" t="s">
        <v>69</v>
      </c>
      <c r="HI82" s="14" t="s">
        <v>68</v>
      </c>
      <c r="HJ82" s="44" t="str">
        <f t="shared" si="126"/>
        <v>1 fois par semestre</v>
      </c>
      <c r="HK82" s="13" t="s">
        <v>68</v>
      </c>
      <c r="HL82" s="13" t="s">
        <v>68</v>
      </c>
      <c r="HM82" s="13" t="s">
        <v>68</v>
      </c>
      <c r="HN82" s="13" t="s">
        <v>68</v>
      </c>
      <c r="HO82" s="13" t="s">
        <v>68</v>
      </c>
      <c r="HP82" s="13" t="s">
        <v>68</v>
      </c>
      <c r="HQ82" s="44" t="str">
        <f t="shared" si="87"/>
        <v>-</v>
      </c>
      <c r="HR82" s="14" t="s">
        <v>68</v>
      </c>
      <c r="HS82" s="14" t="s">
        <v>68</v>
      </c>
      <c r="HT82" s="14" t="s">
        <v>68</v>
      </c>
      <c r="HU82" s="14" t="s">
        <v>68</v>
      </c>
      <c r="HV82" s="14" t="s">
        <v>68</v>
      </c>
      <c r="HW82" s="14" t="s">
        <v>68</v>
      </c>
      <c r="HX82" s="14" t="str">
        <f t="shared" si="118"/>
        <v>-</v>
      </c>
    </row>
    <row r="83" spans="1:233" ht="27.95" customHeight="1" x14ac:dyDescent="0.2">
      <c r="A83" s="16">
        <v>8041</v>
      </c>
      <c r="B83" s="9" t="s">
        <v>74</v>
      </c>
      <c r="C83" s="51" t="s">
        <v>1908</v>
      </c>
      <c r="D83" s="11" t="s">
        <v>96</v>
      </c>
      <c r="E83" s="18" t="s">
        <v>168</v>
      </c>
      <c r="F83" s="18">
        <v>75015</v>
      </c>
      <c r="G83" s="18" t="s">
        <v>29</v>
      </c>
      <c r="H83" s="12">
        <v>18</v>
      </c>
      <c r="I83" s="13" t="s">
        <v>69</v>
      </c>
      <c r="J83" s="13" t="s">
        <v>68</v>
      </c>
      <c r="K83" s="13" t="s">
        <v>69</v>
      </c>
      <c r="L83" s="13" t="s">
        <v>68</v>
      </c>
      <c r="M83" s="13" t="s">
        <v>69</v>
      </c>
      <c r="N83" s="13" t="s">
        <v>68</v>
      </c>
      <c r="O83" s="13" t="str">
        <f t="shared" si="67"/>
        <v>3 fois par semaine</v>
      </c>
      <c r="P83" s="14" t="s">
        <v>69</v>
      </c>
      <c r="Q83" s="14" t="s">
        <v>68</v>
      </c>
      <c r="R83" s="14" t="s">
        <v>69</v>
      </c>
      <c r="S83" s="14" t="s">
        <v>68</v>
      </c>
      <c r="T83" s="14" t="s">
        <v>69</v>
      </c>
      <c r="U83" s="14" t="s">
        <v>68</v>
      </c>
      <c r="V83" s="44" t="str">
        <f t="shared" si="68"/>
        <v>3 fois par semaine</v>
      </c>
      <c r="W83" s="13" t="s">
        <v>69</v>
      </c>
      <c r="X83" s="13" t="s">
        <v>68</v>
      </c>
      <c r="Y83" s="13" t="s">
        <v>69</v>
      </c>
      <c r="Z83" s="13" t="s">
        <v>68</v>
      </c>
      <c r="AA83" s="13" t="s">
        <v>69</v>
      </c>
      <c r="AB83" s="13" t="s">
        <v>68</v>
      </c>
      <c r="AC83" s="13" t="str">
        <f t="shared" si="69"/>
        <v>3 fois par semaine</v>
      </c>
      <c r="AD83" s="14" t="s">
        <v>69</v>
      </c>
      <c r="AE83" s="14" t="s">
        <v>68</v>
      </c>
      <c r="AF83" s="14" t="s">
        <v>69</v>
      </c>
      <c r="AG83" s="14" t="s">
        <v>68</v>
      </c>
      <c r="AH83" s="14" t="s">
        <v>69</v>
      </c>
      <c r="AI83" s="14" t="s">
        <v>68</v>
      </c>
      <c r="AJ83" s="44" t="str">
        <f t="shared" si="70"/>
        <v>3 fois par semaine</v>
      </c>
      <c r="AK83" s="13" t="s">
        <v>69</v>
      </c>
      <c r="AL83" s="13" t="s">
        <v>68</v>
      </c>
      <c r="AM83" s="13" t="s">
        <v>69</v>
      </c>
      <c r="AN83" s="13" t="s">
        <v>68</v>
      </c>
      <c r="AO83" s="13" t="s">
        <v>69</v>
      </c>
      <c r="AP83" s="13" t="s">
        <v>68</v>
      </c>
      <c r="AQ83" s="13" t="str">
        <f t="shared" si="71"/>
        <v>3 fois par semaine</v>
      </c>
      <c r="AR83" s="14" t="s">
        <v>69</v>
      </c>
      <c r="AS83" s="14" t="s">
        <v>68</v>
      </c>
      <c r="AT83" s="14" t="s">
        <v>69</v>
      </c>
      <c r="AU83" s="14" t="s">
        <v>68</v>
      </c>
      <c r="AV83" s="14" t="s">
        <v>69</v>
      </c>
      <c r="AW83" s="14" t="s">
        <v>68</v>
      </c>
      <c r="AX83" s="14" t="str">
        <f t="shared" si="72"/>
        <v>3 fois par semaine</v>
      </c>
      <c r="AY83" s="13" t="s">
        <v>69</v>
      </c>
      <c r="AZ83" s="13" t="s">
        <v>68</v>
      </c>
      <c r="BA83" s="13" t="s">
        <v>69</v>
      </c>
      <c r="BB83" s="13" t="s">
        <v>68</v>
      </c>
      <c r="BC83" s="13" t="s">
        <v>69</v>
      </c>
      <c r="BD83" s="13" t="s">
        <v>68</v>
      </c>
      <c r="BE83" s="13" t="str">
        <f t="shared" si="73"/>
        <v>3 fois par semaine</v>
      </c>
      <c r="BF83" s="14" t="s">
        <v>69</v>
      </c>
      <c r="BG83" s="14" t="s">
        <v>68</v>
      </c>
      <c r="BH83" s="14" t="s">
        <v>69</v>
      </c>
      <c r="BI83" s="14" t="s">
        <v>68</v>
      </c>
      <c r="BJ83" s="14" t="s">
        <v>69</v>
      </c>
      <c r="BK83" s="14" t="s">
        <v>68</v>
      </c>
      <c r="BL83" s="14" t="str">
        <f t="shared" si="74"/>
        <v>3 fois par semaine</v>
      </c>
      <c r="BM83" s="13" t="s">
        <v>69</v>
      </c>
      <c r="BN83" s="13" t="s">
        <v>68</v>
      </c>
      <c r="BO83" s="13" t="s">
        <v>69</v>
      </c>
      <c r="BP83" s="13" t="s">
        <v>68</v>
      </c>
      <c r="BQ83" s="13" t="s">
        <v>69</v>
      </c>
      <c r="BR83" s="13" t="s">
        <v>68</v>
      </c>
      <c r="BS83" s="13" t="str">
        <f t="shared" si="75"/>
        <v>3 fois par semaine</v>
      </c>
      <c r="BT83" s="14" t="s">
        <v>68</v>
      </c>
      <c r="BU83" s="14" t="s">
        <v>68</v>
      </c>
      <c r="BV83" s="14" t="s">
        <v>68</v>
      </c>
      <c r="BW83" s="14" t="s">
        <v>68</v>
      </c>
      <c r="BX83" s="14" t="s">
        <v>68</v>
      </c>
      <c r="BY83" s="14" t="s">
        <v>68</v>
      </c>
      <c r="BZ83" s="14" t="str">
        <f t="shared" si="76"/>
        <v>-</v>
      </c>
      <c r="CA83" s="13" t="s">
        <v>69</v>
      </c>
      <c r="CB83" s="13" t="s">
        <v>68</v>
      </c>
      <c r="CC83" s="13" t="s">
        <v>68</v>
      </c>
      <c r="CD83" s="13" t="s">
        <v>68</v>
      </c>
      <c r="CE83" s="13" t="s">
        <v>68</v>
      </c>
      <c r="CF83" s="13" t="s">
        <v>68</v>
      </c>
      <c r="CG83" s="44" t="str">
        <f t="shared" si="119"/>
        <v>1 fois par mois</v>
      </c>
      <c r="CH83" s="14" t="s">
        <v>68</v>
      </c>
      <c r="CI83" s="14" t="s">
        <v>68</v>
      </c>
      <c r="CJ83" s="14" t="s">
        <v>68</v>
      </c>
      <c r="CK83" s="14" t="s">
        <v>68</v>
      </c>
      <c r="CL83" s="14" t="s">
        <v>68</v>
      </c>
      <c r="CM83" s="14" t="s">
        <v>68</v>
      </c>
      <c r="CN83" s="44" t="str">
        <f t="shared" si="77"/>
        <v>-</v>
      </c>
      <c r="CO83" s="13" t="s">
        <v>68</v>
      </c>
      <c r="CP83" s="13" t="s">
        <v>68</v>
      </c>
      <c r="CQ83" s="13" t="s">
        <v>68</v>
      </c>
      <c r="CR83" s="13" t="s">
        <v>68</v>
      </c>
      <c r="CS83" s="13" t="s">
        <v>68</v>
      </c>
      <c r="CT83" s="13" t="s">
        <v>68</v>
      </c>
      <c r="CU83" s="13" t="str">
        <f t="shared" si="115"/>
        <v>-</v>
      </c>
      <c r="CV83" s="14" t="s">
        <v>68</v>
      </c>
      <c r="CW83" s="14" t="s">
        <v>68</v>
      </c>
      <c r="CX83" s="14" t="s">
        <v>68</v>
      </c>
      <c r="CY83" s="14" t="s">
        <v>68</v>
      </c>
      <c r="CZ83" s="14" t="s">
        <v>68</v>
      </c>
      <c r="DA83" s="14" t="s">
        <v>68</v>
      </c>
      <c r="DB83" s="14" t="str">
        <f t="shared" si="79"/>
        <v>-</v>
      </c>
      <c r="DC83" s="13" t="s">
        <v>68</v>
      </c>
      <c r="DD83" s="13" t="s">
        <v>68</v>
      </c>
      <c r="DE83" s="13" t="s">
        <v>68</v>
      </c>
      <c r="DF83" s="13" t="s">
        <v>68</v>
      </c>
      <c r="DG83" s="13" t="s">
        <v>68</v>
      </c>
      <c r="DH83" s="13" t="s">
        <v>68</v>
      </c>
      <c r="DI83" s="13" t="str">
        <f t="shared" si="116"/>
        <v>-</v>
      </c>
      <c r="DJ83" s="14" t="s">
        <v>69</v>
      </c>
      <c r="DK83" s="14" t="s">
        <v>68</v>
      </c>
      <c r="DL83" s="14" t="s">
        <v>69</v>
      </c>
      <c r="DM83" s="14" t="s">
        <v>68</v>
      </c>
      <c r="DN83" s="14" t="s">
        <v>69</v>
      </c>
      <c r="DO83" s="14" t="s">
        <v>68</v>
      </c>
      <c r="DP83" s="44" t="str">
        <f t="shared" si="81"/>
        <v>3 fois par semaine</v>
      </c>
      <c r="DQ83" s="13" t="s">
        <v>69</v>
      </c>
      <c r="DR83" s="13" t="s">
        <v>68</v>
      </c>
      <c r="DS83" s="13" t="s">
        <v>69</v>
      </c>
      <c r="DT83" s="13" t="s">
        <v>68</v>
      </c>
      <c r="DU83" s="13" t="s">
        <v>69</v>
      </c>
      <c r="DV83" s="13" t="s">
        <v>68</v>
      </c>
      <c r="DW83" s="13" t="str">
        <f t="shared" si="82"/>
        <v>3 fois par semaine</v>
      </c>
      <c r="DX83" s="14" t="s">
        <v>69</v>
      </c>
      <c r="DY83" s="14" t="s">
        <v>68</v>
      </c>
      <c r="DZ83" s="14" t="s">
        <v>69</v>
      </c>
      <c r="EA83" s="14" t="s">
        <v>68</v>
      </c>
      <c r="EB83" s="14" t="s">
        <v>69</v>
      </c>
      <c r="EC83" s="14" t="s">
        <v>68</v>
      </c>
      <c r="ED83" s="14" t="str">
        <f t="shared" si="83"/>
        <v>3 fois par semaine</v>
      </c>
      <c r="EE83" s="13" t="s">
        <v>69</v>
      </c>
      <c r="EF83" s="13" t="s">
        <v>68</v>
      </c>
      <c r="EG83" s="13" t="s">
        <v>69</v>
      </c>
      <c r="EH83" s="13" t="s">
        <v>68</v>
      </c>
      <c r="EI83" s="13" t="s">
        <v>69</v>
      </c>
      <c r="EJ83" s="13" t="s">
        <v>68</v>
      </c>
      <c r="EK83" s="13" t="str">
        <f t="shared" si="84"/>
        <v>3 fois par semaine</v>
      </c>
      <c r="EL83" s="14" t="s">
        <v>69</v>
      </c>
      <c r="EM83" s="14" t="s">
        <v>68</v>
      </c>
      <c r="EN83" s="14" t="s">
        <v>68</v>
      </c>
      <c r="EO83" s="14" t="s">
        <v>68</v>
      </c>
      <c r="EP83" s="14" t="s">
        <v>68</v>
      </c>
      <c r="EQ83" s="14" t="s">
        <v>68</v>
      </c>
      <c r="ER83" s="44" t="str">
        <f t="shared" si="127"/>
        <v>1 fois par mois</v>
      </c>
      <c r="ES83" s="13" t="s">
        <v>68</v>
      </c>
      <c r="ET83" s="13" t="s">
        <v>68</v>
      </c>
      <c r="EU83" s="13" t="s">
        <v>68</v>
      </c>
      <c r="EV83" s="13" t="s">
        <v>68</v>
      </c>
      <c r="EW83" s="13" t="s">
        <v>68</v>
      </c>
      <c r="EX83" s="13" t="s">
        <v>68</v>
      </c>
      <c r="EY83" s="44" t="str">
        <f t="shared" si="129"/>
        <v>-</v>
      </c>
      <c r="EZ83" s="14" t="s">
        <v>68</v>
      </c>
      <c r="FA83" s="14" t="s">
        <v>68</v>
      </c>
      <c r="FB83" s="14" t="s">
        <v>68</v>
      </c>
      <c r="FC83" s="14" t="s">
        <v>68</v>
      </c>
      <c r="FD83" s="14" t="s">
        <v>68</v>
      </c>
      <c r="FE83" s="14" t="s">
        <v>68</v>
      </c>
      <c r="FF83" s="44" t="str">
        <f t="shared" si="110"/>
        <v>-</v>
      </c>
      <c r="FG83" s="13" t="s">
        <v>68</v>
      </c>
      <c r="FH83" s="13" t="s">
        <v>68</v>
      </c>
      <c r="FI83" s="13" t="s">
        <v>68</v>
      </c>
      <c r="FJ83" s="13" t="s">
        <v>68</v>
      </c>
      <c r="FK83" s="13" t="s">
        <v>68</v>
      </c>
      <c r="FL83" s="13" t="s">
        <v>68</v>
      </c>
      <c r="FM83" s="13" t="str">
        <f t="shared" si="124"/>
        <v>-</v>
      </c>
      <c r="FN83" s="14" t="s">
        <v>69</v>
      </c>
      <c r="FO83" s="14" t="s">
        <v>69</v>
      </c>
      <c r="FP83" s="14" t="s">
        <v>69</v>
      </c>
      <c r="FQ83" s="14" t="s">
        <v>69</v>
      </c>
      <c r="FR83" s="14" t="s">
        <v>69</v>
      </c>
      <c r="FS83" s="14" t="s">
        <v>68</v>
      </c>
      <c r="FT83" s="44" t="str">
        <f t="shared" si="93"/>
        <v>5 fois par semaine</v>
      </c>
      <c r="FU83" s="13" t="s">
        <v>69</v>
      </c>
      <c r="FV83" s="13" t="s">
        <v>68</v>
      </c>
      <c r="FW83" s="13" t="s">
        <v>68</v>
      </c>
      <c r="FX83" s="13" t="s">
        <v>68</v>
      </c>
      <c r="FY83" s="13" t="s">
        <v>68</v>
      </c>
      <c r="FZ83" s="13" t="s">
        <v>68</v>
      </c>
      <c r="GA83" s="44" t="str">
        <f t="shared" si="111"/>
        <v>1 fois par semaine</v>
      </c>
      <c r="GB83" s="14" t="s">
        <v>69</v>
      </c>
      <c r="GC83" s="14" t="s">
        <v>68</v>
      </c>
      <c r="GD83" s="14" t="s">
        <v>68</v>
      </c>
      <c r="GE83" s="14" t="s">
        <v>68</v>
      </c>
      <c r="GF83" s="14" t="s">
        <v>68</v>
      </c>
      <c r="GG83" s="14" t="s">
        <v>68</v>
      </c>
      <c r="GH83" s="14" t="str">
        <f t="shared" si="91"/>
        <v>1 fois par semaine</v>
      </c>
      <c r="GI83" s="13" t="s">
        <v>68</v>
      </c>
      <c r="GJ83" s="13" t="s">
        <v>68</v>
      </c>
      <c r="GK83" s="13" t="s">
        <v>68</v>
      </c>
      <c r="GL83" s="13" t="s">
        <v>68</v>
      </c>
      <c r="GM83" s="13" t="s">
        <v>68</v>
      </c>
      <c r="GN83" s="13" t="s">
        <v>68</v>
      </c>
      <c r="GO83" s="13" t="str">
        <f t="shared" si="94"/>
        <v>-</v>
      </c>
      <c r="GP83" s="14" t="s">
        <v>68</v>
      </c>
      <c r="GQ83" s="14" t="s">
        <v>68</v>
      </c>
      <c r="GR83" s="14" t="s">
        <v>68</v>
      </c>
      <c r="GS83" s="14" t="s">
        <v>68</v>
      </c>
      <c r="GT83" s="14" t="s">
        <v>68</v>
      </c>
      <c r="GU83" s="14" t="s">
        <v>68</v>
      </c>
      <c r="GV83" s="14" t="str">
        <f t="shared" si="99"/>
        <v>-</v>
      </c>
      <c r="GW83" s="13" t="s">
        <v>68</v>
      </c>
      <c r="GX83" s="13" t="s">
        <v>68</v>
      </c>
      <c r="GY83" s="13" t="s">
        <v>69</v>
      </c>
      <c r="GZ83" s="13" t="s">
        <v>68</v>
      </c>
      <c r="HA83" s="13" t="s">
        <v>68</v>
      </c>
      <c r="HB83" s="13" t="s">
        <v>68</v>
      </c>
      <c r="HC83" s="44" t="str">
        <f>IF(COUNTIF(GW83:HB83,"X")&gt;0,COUNTIF(GW83:HB83,"X")&amp;" fois par mois","-")</f>
        <v>1 fois par mois</v>
      </c>
      <c r="HD83" s="14" t="s">
        <v>68</v>
      </c>
      <c r="HE83" s="14" t="s">
        <v>68</v>
      </c>
      <c r="HF83" s="14" t="s">
        <v>69</v>
      </c>
      <c r="HG83" s="14" t="s">
        <v>68</v>
      </c>
      <c r="HH83" s="14" t="s">
        <v>68</v>
      </c>
      <c r="HI83" s="14" t="s">
        <v>68</v>
      </c>
      <c r="HJ83" s="44" t="str">
        <f t="shared" si="126"/>
        <v>1 fois par semestre</v>
      </c>
      <c r="HK83" s="13" t="s">
        <v>68</v>
      </c>
      <c r="HL83" s="13" t="s">
        <v>68</v>
      </c>
      <c r="HM83" s="13" t="s">
        <v>68</v>
      </c>
      <c r="HN83" s="13" t="s">
        <v>68</v>
      </c>
      <c r="HO83" s="13" t="s">
        <v>68</v>
      </c>
      <c r="HP83" s="13" t="s">
        <v>68</v>
      </c>
      <c r="HQ83" s="44" t="str">
        <f t="shared" si="87"/>
        <v>-</v>
      </c>
      <c r="HR83" s="14" t="s">
        <v>68</v>
      </c>
      <c r="HS83" s="14" t="s">
        <v>68</v>
      </c>
      <c r="HT83" s="14" t="s">
        <v>68</v>
      </c>
      <c r="HU83" s="14" t="s">
        <v>68</v>
      </c>
      <c r="HV83" s="14" t="s">
        <v>68</v>
      </c>
      <c r="HW83" s="14" t="s">
        <v>68</v>
      </c>
      <c r="HX83" s="14" t="str">
        <f t="shared" si="118"/>
        <v>-</v>
      </c>
    </row>
    <row r="84" spans="1:233" ht="27.95" customHeight="1" x14ac:dyDescent="0.2">
      <c r="A84" s="16">
        <v>8042</v>
      </c>
      <c r="B84" s="9" t="s">
        <v>74</v>
      </c>
      <c r="C84" s="51" t="s">
        <v>1908</v>
      </c>
      <c r="D84" s="11" t="s">
        <v>96</v>
      </c>
      <c r="E84" s="18" t="s">
        <v>169</v>
      </c>
      <c r="F84" s="18">
        <v>75015</v>
      </c>
      <c r="G84" s="18" t="s">
        <v>29</v>
      </c>
      <c r="H84" s="12">
        <v>9</v>
      </c>
      <c r="I84" s="13" t="s">
        <v>68</v>
      </c>
      <c r="J84" s="13" t="s">
        <v>68</v>
      </c>
      <c r="K84" s="13" t="s">
        <v>68</v>
      </c>
      <c r="L84" s="13" t="s">
        <v>68</v>
      </c>
      <c r="M84" s="13" t="s">
        <v>68</v>
      </c>
      <c r="N84" s="13" t="s">
        <v>68</v>
      </c>
      <c r="O84" s="13" t="str">
        <f t="shared" si="67"/>
        <v>-</v>
      </c>
      <c r="P84" s="14" t="s">
        <v>68</v>
      </c>
      <c r="Q84" s="14" t="s">
        <v>68</v>
      </c>
      <c r="R84" s="14" t="s">
        <v>68</v>
      </c>
      <c r="S84" s="14" t="s">
        <v>68</v>
      </c>
      <c r="T84" s="14" t="s">
        <v>68</v>
      </c>
      <c r="U84" s="14" t="s">
        <v>68</v>
      </c>
      <c r="V84" s="44" t="str">
        <f t="shared" si="68"/>
        <v>-</v>
      </c>
      <c r="W84" s="13" t="s">
        <v>68</v>
      </c>
      <c r="X84" s="13" t="s">
        <v>68</v>
      </c>
      <c r="Y84" s="13" t="s">
        <v>68</v>
      </c>
      <c r="Z84" s="13" t="s">
        <v>68</v>
      </c>
      <c r="AA84" s="13" t="s">
        <v>68</v>
      </c>
      <c r="AB84" s="13" t="s">
        <v>68</v>
      </c>
      <c r="AC84" s="13" t="str">
        <f t="shared" si="69"/>
        <v>-</v>
      </c>
      <c r="AD84" s="14" t="s">
        <v>68</v>
      </c>
      <c r="AE84" s="14" t="s">
        <v>68</v>
      </c>
      <c r="AF84" s="14" t="s">
        <v>68</v>
      </c>
      <c r="AG84" s="14" t="s">
        <v>68</v>
      </c>
      <c r="AH84" s="14" t="s">
        <v>68</v>
      </c>
      <c r="AI84" s="14" t="s">
        <v>68</v>
      </c>
      <c r="AJ84" s="44" t="str">
        <f t="shared" si="70"/>
        <v>-</v>
      </c>
      <c r="AK84" s="13" t="s">
        <v>68</v>
      </c>
      <c r="AL84" s="13" t="s">
        <v>68</v>
      </c>
      <c r="AM84" s="13" t="s">
        <v>68</v>
      </c>
      <c r="AN84" s="13" t="s">
        <v>68</v>
      </c>
      <c r="AO84" s="13" t="s">
        <v>68</v>
      </c>
      <c r="AP84" s="13" t="s">
        <v>68</v>
      </c>
      <c r="AQ84" s="13" t="str">
        <f t="shared" si="71"/>
        <v>-</v>
      </c>
      <c r="AR84" s="14" t="s">
        <v>68</v>
      </c>
      <c r="AS84" s="14" t="s">
        <v>68</v>
      </c>
      <c r="AT84" s="14" t="s">
        <v>68</v>
      </c>
      <c r="AU84" s="14" t="s">
        <v>68</v>
      </c>
      <c r="AV84" s="14" t="s">
        <v>68</v>
      </c>
      <c r="AW84" s="14" t="s">
        <v>68</v>
      </c>
      <c r="AX84" s="14" t="str">
        <f t="shared" si="72"/>
        <v>-</v>
      </c>
      <c r="AY84" s="13" t="s">
        <v>68</v>
      </c>
      <c r="AZ84" s="13" t="s">
        <v>68</v>
      </c>
      <c r="BA84" s="13" t="s">
        <v>68</v>
      </c>
      <c r="BB84" s="13" t="s">
        <v>68</v>
      </c>
      <c r="BC84" s="13" t="s">
        <v>68</v>
      </c>
      <c r="BD84" s="13" t="s">
        <v>68</v>
      </c>
      <c r="BE84" s="13" t="str">
        <f t="shared" si="73"/>
        <v>-</v>
      </c>
      <c r="BF84" s="14" t="s">
        <v>68</v>
      </c>
      <c r="BG84" s="14" t="s">
        <v>68</v>
      </c>
      <c r="BH84" s="14" t="s">
        <v>68</v>
      </c>
      <c r="BI84" s="14" t="s">
        <v>68</v>
      </c>
      <c r="BJ84" s="14" t="s">
        <v>68</v>
      </c>
      <c r="BK84" s="14" t="s">
        <v>68</v>
      </c>
      <c r="BL84" s="14" t="str">
        <f t="shared" si="74"/>
        <v>-</v>
      </c>
      <c r="BM84" s="13" t="s">
        <v>68</v>
      </c>
      <c r="BN84" s="13" t="s">
        <v>68</v>
      </c>
      <c r="BO84" s="13" t="s">
        <v>68</v>
      </c>
      <c r="BP84" s="13" t="s">
        <v>68</v>
      </c>
      <c r="BQ84" s="13" t="s">
        <v>68</v>
      </c>
      <c r="BR84" s="13" t="s">
        <v>68</v>
      </c>
      <c r="BS84" s="13" t="str">
        <f t="shared" si="75"/>
        <v>-</v>
      </c>
      <c r="BT84" s="14" t="s">
        <v>68</v>
      </c>
      <c r="BU84" s="14" t="s">
        <v>68</v>
      </c>
      <c r="BV84" s="14" t="s">
        <v>68</v>
      </c>
      <c r="BW84" s="14" t="s">
        <v>68</v>
      </c>
      <c r="BX84" s="14" t="s">
        <v>68</v>
      </c>
      <c r="BY84" s="14" t="s">
        <v>68</v>
      </c>
      <c r="BZ84" s="14" t="str">
        <f t="shared" si="76"/>
        <v>-</v>
      </c>
      <c r="CA84" s="13" t="s">
        <v>68</v>
      </c>
      <c r="CB84" s="13" t="s">
        <v>68</v>
      </c>
      <c r="CC84" s="13" t="s">
        <v>68</v>
      </c>
      <c r="CD84" s="13" t="s">
        <v>68</v>
      </c>
      <c r="CE84" s="13" t="s">
        <v>68</v>
      </c>
      <c r="CF84" s="13" t="s">
        <v>68</v>
      </c>
      <c r="CG84" s="44" t="str">
        <f t="shared" si="119"/>
        <v>-</v>
      </c>
      <c r="CH84" s="14" t="s">
        <v>68</v>
      </c>
      <c r="CI84" s="14" t="s">
        <v>68</v>
      </c>
      <c r="CJ84" s="14" t="s">
        <v>68</v>
      </c>
      <c r="CK84" s="14" t="s">
        <v>68</v>
      </c>
      <c r="CL84" s="14" t="s">
        <v>68</v>
      </c>
      <c r="CM84" s="14" t="s">
        <v>68</v>
      </c>
      <c r="CN84" s="44" t="str">
        <f t="shared" si="77"/>
        <v>-</v>
      </c>
      <c r="CO84" s="13" t="s">
        <v>68</v>
      </c>
      <c r="CP84" s="13" t="s">
        <v>68</v>
      </c>
      <c r="CQ84" s="13" t="s">
        <v>68</v>
      </c>
      <c r="CR84" s="13" t="s">
        <v>68</v>
      </c>
      <c r="CS84" s="13" t="s">
        <v>68</v>
      </c>
      <c r="CT84" s="13" t="s">
        <v>68</v>
      </c>
      <c r="CU84" s="13" t="str">
        <f t="shared" si="115"/>
        <v>-</v>
      </c>
      <c r="CV84" s="14" t="s">
        <v>68</v>
      </c>
      <c r="CW84" s="14" t="s">
        <v>68</v>
      </c>
      <c r="CX84" s="14" t="s">
        <v>68</v>
      </c>
      <c r="CY84" s="14" t="s">
        <v>68</v>
      </c>
      <c r="CZ84" s="14" t="s">
        <v>68</v>
      </c>
      <c r="DA84" s="14" t="s">
        <v>68</v>
      </c>
      <c r="DB84" s="14" t="str">
        <f t="shared" si="79"/>
        <v>-</v>
      </c>
      <c r="DC84" s="13" t="s">
        <v>68</v>
      </c>
      <c r="DD84" s="13" t="s">
        <v>68</v>
      </c>
      <c r="DE84" s="13" t="s">
        <v>68</v>
      </c>
      <c r="DF84" s="13" t="s">
        <v>68</v>
      </c>
      <c r="DG84" s="13" t="s">
        <v>68</v>
      </c>
      <c r="DH84" s="13" t="s">
        <v>68</v>
      </c>
      <c r="DI84" s="13" t="str">
        <f t="shared" si="116"/>
        <v>-</v>
      </c>
      <c r="DJ84" s="14" t="s">
        <v>68</v>
      </c>
      <c r="DK84" s="14" t="s">
        <v>68</v>
      </c>
      <c r="DL84" s="14" t="s">
        <v>68</v>
      </c>
      <c r="DM84" s="14" t="s">
        <v>68</v>
      </c>
      <c r="DN84" s="14" t="s">
        <v>68</v>
      </c>
      <c r="DO84" s="14" t="s">
        <v>68</v>
      </c>
      <c r="DP84" s="44" t="str">
        <f t="shared" si="81"/>
        <v>-</v>
      </c>
      <c r="DQ84" s="13" t="s">
        <v>68</v>
      </c>
      <c r="DR84" s="13" t="s">
        <v>68</v>
      </c>
      <c r="DS84" s="13" t="s">
        <v>68</v>
      </c>
      <c r="DT84" s="13" t="s">
        <v>68</v>
      </c>
      <c r="DU84" s="13" t="s">
        <v>68</v>
      </c>
      <c r="DV84" s="13" t="s">
        <v>68</v>
      </c>
      <c r="DW84" s="13" t="str">
        <f t="shared" si="82"/>
        <v>-</v>
      </c>
      <c r="DX84" s="14" t="s">
        <v>68</v>
      </c>
      <c r="DY84" s="14" t="s">
        <v>68</v>
      </c>
      <c r="DZ84" s="14" t="s">
        <v>68</v>
      </c>
      <c r="EA84" s="14" t="s">
        <v>68</v>
      </c>
      <c r="EB84" s="14" t="s">
        <v>68</v>
      </c>
      <c r="EC84" s="14" t="s">
        <v>68</v>
      </c>
      <c r="ED84" s="14" t="str">
        <f t="shared" si="83"/>
        <v>-</v>
      </c>
      <c r="EE84" s="13" t="s">
        <v>68</v>
      </c>
      <c r="EF84" s="13" t="s">
        <v>68</v>
      </c>
      <c r="EG84" s="13" t="s">
        <v>68</v>
      </c>
      <c r="EH84" s="13" t="s">
        <v>68</v>
      </c>
      <c r="EI84" s="13" t="s">
        <v>68</v>
      </c>
      <c r="EJ84" s="13" t="s">
        <v>68</v>
      </c>
      <c r="EK84" s="13" t="str">
        <f t="shared" si="84"/>
        <v>-</v>
      </c>
      <c r="EL84" s="14" t="s">
        <v>68</v>
      </c>
      <c r="EM84" s="14" t="s">
        <v>68</v>
      </c>
      <c r="EN84" s="14" t="s">
        <v>68</v>
      </c>
      <c r="EO84" s="14" t="s">
        <v>68</v>
      </c>
      <c r="EP84" s="14" t="s">
        <v>68</v>
      </c>
      <c r="EQ84" s="14" t="s">
        <v>68</v>
      </c>
      <c r="ER84" s="44" t="str">
        <f>IF(COUNTIF(EL84:EQ84,"X")&gt;0,COUNTIF(EL84:EQ84,"X")&amp;" fois par mois","-")</f>
        <v>-</v>
      </c>
      <c r="ES84" s="13" t="s">
        <v>68</v>
      </c>
      <c r="ET84" s="13" t="s">
        <v>68</v>
      </c>
      <c r="EU84" s="13" t="s">
        <v>68</v>
      </c>
      <c r="EV84" s="13" t="s">
        <v>68</v>
      </c>
      <c r="EW84" s="13" t="s">
        <v>68</v>
      </c>
      <c r="EX84" s="13" t="s">
        <v>68</v>
      </c>
      <c r="EY84" s="44" t="str">
        <f t="shared" si="129"/>
        <v>-</v>
      </c>
      <c r="EZ84" s="14" t="s">
        <v>68</v>
      </c>
      <c r="FA84" s="14" t="s">
        <v>68</v>
      </c>
      <c r="FB84" s="14" t="s">
        <v>68</v>
      </c>
      <c r="FC84" s="14" t="s">
        <v>68</v>
      </c>
      <c r="FD84" s="14" t="s">
        <v>68</v>
      </c>
      <c r="FE84" s="14" t="s">
        <v>68</v>
      </c>
      <c r="FF84" s="44" t="str">
        <f t="shared" si="110"/>
        <v>-</v>
      </c>
      <c r="FG84" s="13" t="s">
        <v>68</v>
      </c>
      <c r="FH84" s="13" t="s">
        <v>68</v>
      </c>
      <c r="FI84" s="13" t="s">
        <v>68</v>
      </c>
      <c r="FJ84" s="13" t="s">
        <v>68</v>
      </c>
      <c r="FK84" s="13" t="s">
        <v>68</v>
      </c>
      <c r="FL84" s="13" t="s">
        <v>68</v>
      </c>
      <c r="FM84" s="13" t="str">
        <f t="shared" si="124"/>
        <v>-</v>
      </c>
      <c r="FN84" s="14" t="s">
        <v>69</v>
      </c>
      <c r="FO84" s="14" t="s">
        <v>68</v>
      </c>
      <c r="FP84" s="14" t="s">
        <v>69</v>
      </c>
      <c r="FQ84" s="14" t="s">
        <v>68</v>
      </c>
      <c r="FR84" s="14" t="s">
        <v>69</v>
      </c>
      <c r="FS84" s="14" t="s">
        <v>68</v>
      </c>
      <c r="FT84" s="44" t="str">
        <f t="shared" si="93"/>
        <v>3 fois par semaine</v>
      </c>
      <c r="FU84" s="13" t="s">
        <v>69</v>
      </c>
      <c r="FV84" s="13" t="s">
        <v>68</v>
      </c>
      <c r="FW84" s="13" t="s">
        <v>68</v>
      </c>
      <c r="FX84" s="13" t="s">
        <v>68</v>
      </c>
      <c r="FY84" s="13" t="s">
        <v>68</v>
      </c>
      <c r="FZ84" s="13" t="s">
        <v>68</v>
      </c>
      <c r="GA84" s="44" t="str">
        <f t="shared" si="111"/>
        <v>1 fois par semaine</v>
      </c>
      <c r="GB84" s="14" t="s">
        <v>69</v>
      </c>
      <c r="GC84" s="14" t="s">
        <v>68</v>
      </c>
      <c r="GD84" s="14" t="s">
        <v>68</v>
      </c>
      <c r="GE84" s="14" t="s">
        <v>68</v>
      </c>
      <c r="GF84" s="14" t="s">
        <v>68</v>
      </c>
      <c r="GG84" s="14" t="s">
        <v>68</v>
      </c>
      <c r="GH84" s="14" t="str">
        <f t="shared" si="91"/>
        <v>1 fois par semaine</v>
      </c>
      <c r="GI84" s="13" t="s">
        <v>68</v>
      </c>
      <c r="GJ84" s="13" t="s">
        <v>68</v>
      </c>
      <c r="GK84" s="13" t="s">
        <v>68</v>
      </c>
      <c r="GL84" s="13" t="s">
        <v>68</v>
      </c>
      <c r="GM84" s="13" t="s">
        <v>68</v>
      </c>
      <c r="GN84" s="13" t="s">
        <v>68</v>
      </c>
      <c r="GO84" s="13" t="str">
        <f t="shared" si="94"/>
        <v>-</v>
      </c>
      <c r="GP84" s="14" t="s">
        <v>68</v>
      </c>
      <c r="GQ84" s="14" t="s">
        <v>68</v>
      </c>
      <c r="GR84" s="14" t="s">
        <v>68</v>
      </c>
      <c r="GS84" s="14" t="s">
        <v>68</v>
      </c>
      <c r="GT84" s="14" t="s">
        <v>68</v>
      </c>
      <c r="GU84" s="14" t="s">
        <v>68</v>
      </c>
      <c r="GV84" s="14" t="str">
        <f t="shared" si="99"/>
        <v>-</v>
      </c>
      <c r="GW84" s="13" t="s">
        <v>68</v>
      </c>
      <c r="GX84" s="13" t="s">
        <v>68</v>
      </c>
      <c r="GY84" s="13" t="s">
        <v>68</v>
      </c>
      <c r="GZ84" s="13" t="s">
        <v>68</v>
      </c>
      <c r="HA84" s="13" t="s">
        <v>68</v>
      </c>
      <c r="HB84" s="13" t="s">
        <v>68</v>
      </c>
      <c r="HC84" s="44" t="str">
        <f>IF(COUNTIF(GW84:HB84,"X")&gt;0,COUNTIF(GW84:HB84,"X")&amp;" fois par semaine","-")</f>
        <v>-</v>
      </c>
      <c r="HD84" s="14" t="s">
        <v>68</v>
      </c>
      <c r="HE84" s="14" t="s">
        <v>68</v>
      </c>
      <c r="HF84" s="14" t="s">
        <v>68</v>
      </c>
      <c r="HG84" s="14" t="s">
        <v>68</v>
      </c>
      <c r="HH84" s="14" t="s">
        <v>68</v>
      </c>
      <c r="HI84" s="14" t="s">
        <v>68</v>
      </c>
      <c r="HJ84" s="44" t="str">
        <f t="shared" si="126"/>
        <v>-</v>
      </c>
      <c r="HK84" s="13" t="s">
        <v>68</v>
      </c>
      <c r="HL84" s="13" t="s">
        <v>68</v>
      </c>
      <c r="HM84" s="13" t="s">
        <v>68</v>
      </c>
      <c r="HN84" s="13" t="s">
        <v>68</v>
      </c>
      <c r="HO84" s="13" t="s">
        <v>68</v>
      </c>
      <c r="HP84" s="13" t="s">
        <v>68</v>
      </c>
      <c r="HQ84" s="44" t="str">
        <f t="shared" si="87"/>
        <v>-</v>
      </c>
      <c r="HR84" s="14" t="s">
        <v>68</v>
      </c>
      <c r="HS84" s="14" t="s">
        <v>68</v>
      </c>
      <c r="HT84" s="14" t="s">
        <v>68</v>
      </c>
      <c r="HU84" s="14" t="s">
        <v>68</v>
      </c>
      <c r="HV84" s="14" t="s">
        <v>68</v>
      </c>
      <c r="HW84" s="14" t="s">
        <v>68</v>
      </c>
      <c r="HX84" s="14" t="str">
        <f t="shared" si="118"/>
        <v>-</v>
      </c>
    </row>
    <row r="85" spans="1:233" ht="27.95" customHeight="1" x14ac:dyDescent="0.2">
      <c r="A85" s="16">
        <v>8043</v>
      </c>
      <c r="B85" s="9" t="s">
        <v>79</v>
      </c>
      <c r="C85" s="51" t="s">
        <v>1908</v>
      </c>
      <c r="D85" s="11" t="s">
        <v>96</v>
      </c>
      <c r="E85" s="11" t="s">
        <v>170</v>
      </c>
      <c r="F85" s="11">
        <v>75018</v>
      </c>
      <c r="G85" s="11" t="s">
        <v>29</v>
      </c>
      <c r="H85" s="12">
        <v>60</v>
      </c>
      <c r="I85" s="13" t="s">
        <v>69</v>
      </c>
      <c r="J85" s="13" t="s">
        <v>69</v>
      </c>
      <c r="K85" s="13" t="s">
        <v>69</v>
      </c>
      <c r="L85" s="13" t="s">
        <v>69</v>
      </c>
      <c r="M85" s="13" t="s">
        <v>69</v>
      </c>
      <c r="N85" s="13" t="s">
        <v>68</v>
      </c>
      <c r="O85" s="13" t="str">
        <f t="shared" si="67"/>
        <v>5 fois par semaine</v>
      </c>
      <c r="P85" s="14" t="s">
        <v>69</v>
      </c>
      <c r="Q85" s="14" t="s">
        <v>69</v>
      </c>
      <c r="R85" s="14" t="s">
        <v>69</v>
      </c>
      <c r="S85" s="14" t="s">
        <v>69</v>
      </c>
      <c r="T85" s="14" t="s">
        <v>69</v>
      </c>
      <c r="U85" s="14" t="s">
        <v>68</v>
      </c>
      <c r="V85" s="44" t="str">
        <f t="shared" si="68"/>
        <v>5 fois par semaine</v>
      </c>
      <c r="W85" s="13" t="s">
        <v>69</v>
      </c>
      <c r="X85" s="13" t="s">
        <v>69</v>
      </c>
      <c r="Y85" s="13" t="s">
        <v>69</v>
      </c>
      <c r="Z85" s="13" t="s">
        <v>69</v>
      </c>
      <c r="AA85" s="13" t="s">
        <v>69</v>
      </c>
      <c r="AB85" s="13" t="s">
        <v>68</v>
      </c>
      <c r="AC85" s="13" t="str">
        <f t="shared" si="69"/>
        <v>5 fois par semaine</v>
      </c>
      <c r="AD85" s="14" t="s">
        <v>69</v>
      </c>
      <c r="AE85" s="14" t="s">
        <v>69</v>
      </c>
      <c r="AF85" s="14" t="s">
        <v>69</v>
      </c>
      <c r="AG85" s="14" t="s">
        <v>69</v>
      </c>
      <c r="AH85" s="14" t="s">
        <v>69</v>
      </c>
      <c r="AI85" s="14" t="s">
        <v>68</v>
      </c>
      <c r="AJ85" s="44" t="str">
        <f t="shared" si="70"/>
        <v>5 fois par semaine</v>
      </c>
      <c r="AK85" s="13" t="s">
        <v>69</v>
      </c>
      <c r="AL85" s="13" t="s">
        <v>69</v>
      </c>
      <c r="AM85" s="13" t="s">
        <v>69</v>
      </c>
      <c r="AN85" s="13" t="s">
        <v>69</v>
      </c>
      <c r="AO85" s="13" t="s">
        <v>69</v>
      </c>
      <c r="AP85" s="13" t="s">
        <v>68</v>
      </c>
      <c r="AQ85" s="13" t="str">
        <f t="shared" si="71"/>
        <v>5 fois par semaine</v>
      </c>
      <c r="AR85" s="14" t="s">
        <v>69</v>
      </c>
      <c r="AS85" s="14" t="s">
        <v>69</v>
      </c>
      <c r="AT85" s="14" t="s">
        <v>69</v>
      </c>
      <c r="AU85" s="14" t="s">
        <v>69</v>
      </c>
      <c r="AV85" s="14" t="s">
        <v>69</v>
      </c>
      <c r="AW85" s="14" t="s">
        <v>68</v>
      </c>
      <c r="AX85" s="14" t="str">
        <f t="shared" si="72"/>
        <v>5 fois par semaine</v>
      </c>
      <c r="AY85" s="13" t="s">
        <v>69</v>
      </c>
      <c r="AZ85" s="13" t="s">
        <v>69</v>
      </c>
      <c r="BA85" s="13" t="s">
        <v>69</v>
      </c>
      <c r="BB85" s="13" t="s">
        <v>69</v>
      </c>
      <c r="BC85" s="13" t="s">
        <v>69</v>
      </c>
      <c r="BD85" s="13" t="s">
        <v>68</v>
      </c>
      <c r="BE85" s="13" t="str">
        <f t="shared" si="73"/>
        <v>5 fois par semaine</v>
      </c>
      <c r="BF85" s="14" t="s">
        <v>69</v>
      </c>
      <c r="BG85" s="14" t="s">
        <v>69</v>
      </c>
      <c r="BH85" s="14" t="s">
        <v>69</v>
      </c>
      <c r="BI85" s="14" t="s">
        <v>69</v>
      </c>
      <c r="BJ85" s="14" t="s">
        <v>69</v>
      </c>
      <c r="BK85" s="14" t="s">
        <v>68</v>
      </c>
      <c r="BL85" s="14" t="str">
        <f t="shared" si="74"/>
        <v>5 fois par semaine</v>
      </c>
      <c r="BM85" s="13" t="s">
        <v>69</v>
      </c>
      <c r="BN85" s="13" t="s">
        <v>69</v>
      </c>
      <c r="BO85" s="13" t="s">
        <v>69</v>
      </c>
      <c r="BP85" s="13" t="s">
        <v>69</v>
      </c>
      <c r="BQ85" s="13" t="s">
        <v>69</v>
      </c>
      <c r="BR85" s="13" t="s">
        <v>68</v>
      </c>
      <c r="BS85" s="13" t="str">
        <f t="shared" si="75"/>
        <v>5 fois par semaine</v>
      </c>
      <c r="BT85" s="14" t="s">
        <v>68</v>
      </c>
      <c r="BU85" s="14" t="s">
        <v>68</v>
      </c>
      <c r="BV85" s="14" t="s">
        <v>68</v>
      </c>
      <c r="BW85" s="14" t="s">
        <v>68</v>
      </c>
      <c r="BX85" s="14" t="s">
        <v>68</v>
      </c>
      <c r="BY85" s="14" t="s">
        <v>68</v>
      </c>
      <c r="BZ85" s="14" t="str">
        <f t="shared" si="76"/>
        <v>-</v>
      </c>
      <c r="CA85" s="13" t="s">
        <v>69</v>
      </c>
      <c r="CB85" s="13" t="s">
        <v>68</v>
      </c>
      <c r="CC85" s="13" t="s">
        <v>68</v>
      </c>
      <c r="CD85" s="13" t="s">
        <v>68</v>
      </c>
      <c r="CE85" s="13" t="s">
        <v>68</v>
      </c>
      <c r="CF85" s="13" t="s">
        <v>68</v>
      </c>
      <c r="CG85" s="44" t="str">
        <f t="shared" si="119"/>
        <v>1 fois par mois</v>
      </c>
      <c r="CH85" s="14" t="s">
        <v>68</v>
      </c>
      <c r="CI85" s="14" t="s">
        <v>68</v>
      </c>
      <c r="CJ85" s="14" t="s">
        <v>68</v>
      </c>
      <c r="CK85" s="14" t="s">
        <v>68</v>
      </c>
      <c r="CL85" s="14" t="s">
        <v>68</v>
      </c>
      <c r="CM85" s="14" t="s">
        <v>68</v>
      </c>
      <c r="CN85" s="44" t="str">
        <f t="shared" si="77"/>
        <v>-</v>
      </c>
      <c r="CO85" s="13" t="s">
        <v>68</v>
      </c>
      <c r="CP85" s="13" t="s">
        <v>68</v>
      </c>
      <c r="CQ85" s="13" t="s">
        <v>68</v>
      </c>
      <c r="CR85" s="13" t="s">
        <v>68</v>
      </c>
      <c r="CS85" s="13" t="s">
        <v>68</v>
      </c>
      <c r="CT85" s="13" t="s">
        <v>68</v>
      </c>
      <c r="CU85" s="13" t="str">
        <f t="shared" si="115"/>
        <v>-</v>
      </c>
      <c r="CV85" s="14" t="s">
        <v>68</v>
      </c>
      <c r="CW85" s="14" t="s">
        <v>68</v>
      </c>
      <c r="CX85" s="14" t="s">
        <v>68</v>
      </c>
      <c r="CY85" s="14" t="s">
        <v>68</v>
      </c>
      <c r="CZ85" s="14" t="s">
        <v>68</v>
      </c>
      <c r="DA85" s="14" t="s">
        <v>68</v>
      </c>
      <c r="DB85" s="14" t="str">
        <f t="shared" si="79"/>
        <v>-</v>
      </c>
      <c r="DC85" s="13" t="s">
        <v>68</v>
      </c>
      <c r="DD85" s="13" t="s">
        <v>68</v>
      </c>
      <c r="DE85" s="13" t="s">
        <v>68</v>
      </c>
      <c r="DF85" s="13" t="s">
        <v>68</v>
      </c>
      <c r="DG85" s="13" t="s">
        <v>68</v>
      </c>
      <c r="DH85" s="13" t="s">
        <v>68</v>
      </c>
      <c r="DI85" s="13" t="str">
        <f t="shared" si="116"/>
        <v>-</v>
      </c>
      <c r="DJ85" s="14" t="s">
        <v>69</v>
      </c>
      <c r="DK85" s="14" t="s">
        <v>69</v>
      </c>
      <c r="DL85" s="14" t="s">
        <v>69</v>
      </c>
      <c r="DM85" s="14" t="s">
        <v>69</v>
      </c>
      <c r="DN85" s="14" t="s">
        <v>69</v>
      </c>
      <c r="DO85" s="14" t="s">
        <v>68</v>
      </c>
      <c r="DP85" s="44" t="str">
        <f t="shared" si="81"/>
        <v>5 fois par semaine</v>
      </c>
      <c r="DQ85" s="13" t="s">
        <v>69</v>
      </c>
      <c r="DR85" s="13" t="s">
        <v>69</v>
      </c>
      <c r="DS85" s="13" t="s">
        <v>69</v>
      </c>
      <c r="DT85" s="13" t="s">
        <v>69</v>
      </c>
      <c r="DU85" s="13" t="s">
        <v>69</v>
      </c>
      <c r="DV85" s="13" t="s">
        <v>68</v>
      </c>
      <c r="DW85" s="13" t="str">
        <f t="shared" si="82"/>
        <v>5 fois par semaine</v>
      </c>
      <c r="DX85" s="14" t="s">
        <v>69</v>
      </c>
      <c r="DY85" s="14" t="s">
        <v>69</v>
      </c>
      <c r="DZ85" s="14" t="s">
        <v>69</v>
      </c>
      <c r="EA85" s="14" t="s">
        <v>69</v>
      </c>
      <c r="EB85" s="14" t="s">
        <v>69</v>
      </c>
      <c r="EC85" s="14" t="s">
        <v>68</v>
      </c>
      <c r="ED85" s="14" t="str">
        <f t="shared" si="83"/>
        <v>5 fois par semaine</v>
      </c>
      <c r="EE85" s="13" t="s">
        <v>69</v>
      </c>
      <c r="EF85" s="13" t="s">
        <v>69</v>
      </c>
      <c r="EG85" s="13" t="s">
        <v>69</v>
      </c>
      <c r="EH85" s="13" t="s">
        <v>69</v>
      </c>
      <c r="EI85" s="13" t="s">
        <v>69</v>
      </c>
      <c r="EJ85" s="13" t="s">
        <v>68</v>
      </c>
      <c r="EK85" s="13" t="str">
        <f t="shared" si="84"/>
        <v>5 fois par semaine</v>
      </c>
      <c r="EL85" s="14" t="s">
        <v>69</v>
      </c>
      <c r="EM85" s="14" t="s">
        <v>68</v>
      </c>
      <c r="EN85" s="14" t="s">
        <v>68</v>
      </c>
      <c r="EO85" s="14" t="s">
        <v>68</v>
      </c>
      <c r="EP85" s="14" t="s">
        <v>68</v>
      </c>
      <c r="EQ85" s="14" t="s">
        <v>68</v>
      </c>
      <c r="ER85" s="44" t="str">
        <f t="shared" ref="ER85:ER86" si="130">IF(COUNTIF(EL85:EQ85,"X")&gt;0,COUNTIF(EL85:EQ85,"X")&amp;" fois par mois","-")</f>
        <v>1 fois par mois</v>
      </c>
      <c r="ES85" s="13" t="s">
        <v>68</v>
      </c>
      <c r="ET85" s="13" t="s">
        <v>68</v>
      </c>
      <c r="EU85" s="13" t="s">
        <v>68</v>
      </c>
      <c r="EV85" s="13" t="s">
        <v>68</v>
      </c>
      <c r="EW85" s="13" t="s">
        <v>68</v>
      </c>
      <c r="EX85" s="13" t="s">
        <v>68</v>
      </c>
      <c r="EY85" s="44" t="str">
        <f t="shared" si="129"/>
        <v>-</v>
      </c>
      <c r="EZ85" s="14" t="s">
        <v>68</v>
      </c>
      <c r="FA85" s="14" t="s">
        <v>68</v>
      </c>
      <c r="FB85" s="14" t="s">
        <v>68</v>
      </c>
      <c r="FC85" s="14" t="s">
        <v>68</v>
      </c>
      <c r="FD85" s="14" t="s">
        <v>68</v>
      </c>
      <c r="FE85" s="14" t="s">
        <v>68</v>
      </c>
      <c r="FF85" s="44" t="str">
        <f t="shared" si="110"/>
        <v>-</v>
      </c>
      <c r="FG85" s="13" t="s">
        <v>68</v>
      </c>
      <c r="FH85" s="13" t="s">
        <v>68</v>
      </c>
      <c r="FI85" s="13" t="s">
        <v>68</v>
      </c>
      <c r="FJ85" s="13" t="s">
        <v>68</v>
      </c>
      <c r="FK85" s="13" t="s">
        <v>68</v>
      </c>
      <c r="FL85" s="13" t="s">
        <v>68</v>
      </c>
      <c r="FM85" s="13" t="str">
        <f t="shared" si="124"/>
        <v>-</v>
      </c>
      <c r="FN85" s="14" t="s">
        <v>69</v>
      </c>
      <c r="FO85" s="14" t="s">
        <v>69</v>
      </c>
      <c r="FP85" s="14" t="s">
        <v>69</v>
      </c>
      <c r="FQ85" s="14" t="s">
        <v>69</v>
      </c>
      <c r="FR85" s="14" t="s">
        <v>69</v>
      </c>
      <c r="FS85" s="14" t="s">
        <v>69</v>
      </c>
      <c r="FT85" s="44" t="str">
        <f t="shared" si="93"/>
        <v>6 fois par semaine</v>
      </c>
      <c r="FU85" s="13" t="s">
        <v>69</v>
      </c>
      <c r="FV85" s="13" t="s">
        <v>68</v>
      </c>
      <c r="FW85" s="13" t="s">
        <v>68</v>
      </c>
      <c r="FX85" s="13" t="s">
        <v>68</v>
      </c>
      <c r="FY85" s="13" t="s">
        <v>68</v>
      </c>
      <c r="FZ85" s="13" t="s">
        <v>68</v>
      </c>
      <c r="GA85" s="44" t="str">
        <f t="shared" si="111"/>
        <v>1 fois par semaine</v>
      </c>
      <c r="GB85" s="14" t="s">
        <v>69</v>
      </c>
      <c r="GC85" s="14" t="s">
        <v>68</v>
      </c>
      <c r="GD85" s="14" t="s">
        <v>68</v>
      </c>
      <c r="GE85" s="14" t="s">
        <v>68</v>
      </c>
      <c r="GF85" s="14" t="s">
        <v>68</v>
      </c>
      <c r="GG85" s="14" t="s">
        <v>68</v>
      </c>
      <c r="GH85" s="14" t="str">
        <f t="shared" si="91"/>
        <v>1 fois par semaine</v>
      </c>
      <c r="GI85" s="13" t="s">
        <v>68</v>
      </c>
      <c r="GJ85" s="13" t="s">
        <v>68</v>
      </c>
      <c r="GK85" s="13" t="s">
        <v>68</v>
      </c>
      <c r="GL85" s="13" t="s">
        <v>68</v>
      </c>
      <c r="GM85" s="13" t="s">
        <v>68</v>
      </c>
      <c r="GN85" s="13" t="s">
        <v>68</v>
      </c>
      <c r="GO85" s="13" t="str">
        <f t="shared" si="94"/>
        <v>-</v>
      </c>
      <c r="GP85" s="14" t="s">
        <v>68</v>
      </c>
      <c r="GQ85" s="14" t="s">
        <v>68</v>
      </c>
      <c r="GR85" s="14" t="s">
        <v>68</v>
      </c>
      <c r="GS85" s="14" t="s">
        <v>68</v>
      </c>
      <c r="GT85" s="14" t="s">
        <v>68</v>
      </c>
      <c r="GU85" s="14" t="s">
        <v>68</v>
      </c>
      <c r="GV85" s="14" t="str">
        <f t="shared" si="99"/>
        <v>-</v>
      </c>
      <c r="GW85" s="13" t="s">
        <v>68</v>
      </c>
      <c r="GX85" s="13" t="s">
        <v>68</v>
      </c>
      <c r="GY85" s="13" t="s">
        <v>68</v>
      </c>
      <c r="GZ85" s="13" t="s">
        <v>68</v>
      </c>
      <c r="HA85" s="13" t="s">
        <v>69</v>
      </c>
      <c r="HB85" s="13" t="s">
        <v>68</v>
      </c>
      <c r="HC85" s="44" t="str">
        <f>IF(COUNTIF(GW85:HB85,"X")&gt;0,COUNTIF(GW85:HB85,"X")&amp;" fois par mois","-")</f>
        <v>1 fois par mois</v>
      </c>
      <c r="HD85" s="14" t="s">
        <v>68</v>
      </c>
      <c r="HE85" s="14" t="s">
        <v>68</v>
      </c>
      <c r="HF85" s="14" t="s">
        <v>68</v>
      </c>
      <c r="HG85" s="14" t="s">
        <v>68</v>
      </c>
      <c r="HH85" s="14" t="s">
        <v>69</v>
      </c>
      <c r="HI85" s="14" t="s">
        <v>68</v>
      </c>
      <c r="HJ85" s="44" t="str">
        <f t="shared" si="126"/>
        <v>1 fois par semestre</v>
      </c>
      <c r="HK85" s="13" t="s">
        <v>68</v>
      </c>
      <c r="HL85" s="13" t="s">
        <v>68</v>
      </c>
      <c r="HM85" s="13" t="s">
        <v>68</v>
      </c>
      <c r="HN85" s="13" t="s">
        <v>68</v>
      </c>
      <c r="HO85" s="13" t="s">
        <v>68</v>
      </c>
      <c r="HP85" s="13" t="s">
        <v>68</v>
      </c>
      <c r="HQ85" s="44" t="str">
        <f t="shared" si="87"/>
        <v>-</v>
      </c>
      <c r="HR85" s="14" t="s">
        <v>68</v>
      </c>
      <c r="HS85" s="14" t="s">
        <v>68</v>
      </c>
      <c r="HT85" s="14" t="s">
        <v>68</v>
      </c>
      <c r="HU85" s="14" t="s">
        <v>68</v>
      </c>
      <c r="HV85" s="14" t="s">
        <v>68</v>
      </c>
      <c r="HW85" s="14" t="s">
        <v>68</v>
      </c>
      <c r="HX85" s="14" t="str">
        <f t="shared" si="118"/>
        <v>-</v>
      </c>
    </row>
    <row r="86" spans="1:233" ht="27.95" customHeight="1" x14ac:dyDescent="0.2">
      <c r="A86" s="16">
        <v>8044</v>
      </c>
      <c r="B86" s="9" t="s">
        <v>79</v>
      </c>
      <c r="C86" s="51" t="s">
        <v>1908</v>
      </c>
      <c r="D86" s="11" t="s">
        <v>96</v>
      </c>
      <c r="E86" s="11" t="s">
        <v>171</v>
      </c>
      <c r="F86" s="11">
        <v>75018</v>
      </c>
      <c r="G86" s="11" t="s">
        <v>29</v>
      </c>
      <c r="H86" s="12">
        <v>3</v>
      </c>
      <c r="I86" s="13" t="s">
        <v>69</v>
      </c>
      <c r="J86" s="13" t="s">
        <v>68</v>
      </c>
      <c r="K86" s="13" t="s">
        <v>68</v>
      </c>
      <c r="L86" s="13" t="s">
        <v>69</v>
      </c>
      <c r="M86" s="13" t="s">
        <v>68</v>
      </c>
      <c r="N86" s="13" t="s">
        <v>68</v>
      </c>
      <c r="O86" s="13" t="str">
        <f t="shared" ref="O86:O128" si="131">IF(COUNTIF(I86:N86,"X")&gt;0,COUNTIF(I86:N86,"X")&amp;" fois par semaine","-")</f>
        <v>2 fois par semaine</v>
      </c>
      <c r="P86" s="14" t="s">
        <v>69</v>
      </c>
      <c r="Q86" s="14" t="s">
        <v>68</v>
      </c>
      <c r="R86" s="14" t="s">
        <v>68</v>
      </c>
      <c r="S86" s="14" t="s">
        <v>69</v>
      </c>
      <c r="T86" s="14" t="s">
        <v>68</v>
      </c>
      <c r="U86" s="14" t="s">
        <v>68</v>
      </c>
      <c r="V86" s="44" t="str">
        <f t="shared" ref="V86:V128" si="132">IF(COUNTIF(P86:U86,"X")&gt;0,COUNTIF(P86:U86,"X")&amp;" fois par semaine","-")</f>
        <v>2 fois par semaine</v>
      </c>
      <c r="W86" s="13" t="s">
        <v>69</v>
      </c>
      <c r="X86" s="13" t="s">
        <v>68</v>
      </c>
      <c r="Y86" s="13" t="s">
        <v>68</v>
      </c>
      <c r="Z86" s="13" t="s">
        <v>69</v>
      </c>
      <c r="AA86" s="13" t="s">
        <v>68</v>
      </c>
      <c r="AB86" s="13" t="s">
        <v>68</v>
      </c>
      <c r="AC86" s="13" t="str">
        <f t="shared" ref="AC86:AC128" si="133">IF(COUNTIF(W86:AB86,"X")&gt;0,COUNTIF(W86:AB86,"X")&amp;" fois par semaine","-")</f>
        <v>2 fois par semaine</v>
      </c>
      <c r="AD86" s="14" t="s">
        <v>69</v>
      </c>
      <c r="AE86" s="14" t="s">
        <v>68</v>
      </c>
      <c r="AF86" s="14" t="s">
        <v>68</v>
      </c>
      <c r="AG86" s="14" t="s">
        <v>69</v>
      </c>
      <c r="AH86" s="14" t="s">
        <v>68</v>
      </c>
      <c r="AI86" s="14" t="s">
        <v>68</v>
      </c>
      <c r="AJ86" s="44" t="str">
        <f t="shared" ref="AJ86:AJ128" si="134">IF(COUNTIF(AD86:AI86,"X")&gt;0,COUNTIF(AD86:AI86,"X")&amp;" fois par semaine","-")</f>
        <v>2 fois par semaine</v>
      </c>
      <c r="AK86" s="13" t="s">
        <v>69</v>
      </c>
      <c r="AL86" s="13" t="s">
        <v>68</v>
      </c>
      <c r="AM86" s="13" t="s">
        <v>68</v>
      </c>
      <c r="AN86" s="13" t="s">
        <v>69</v>
      </c>
      <c r="AO86" s="13" t="s">
        <v>68</v>
      </c>
      <c r="AP86" s="13" t="s">
        <v>68</v>
      </c>
      <c r="AQ86" s="13" t="str">
        <f t="shared" ref="AQ86:AQ128" si="135">IF(COUNTIF(AK86:AP86,"X")&gt;0,COUNTIF(AK86:AP86,"X")&amp;" fois par semaine","-")</f>
        <v>2 fois par semaine</v>
      </c>
      <c r="AR86" s="14" t="s">
        <v>69</v>
      </c>
      <c r="AS86" s="14" t="s">
        <v>68</v>
      </c>
      <c r="AT86" s="14" t="s">
        <v>68</v>
      </c>
      <c r="AU86" s="14" t="s">
        <v>69</v>
      </c>
      <c r="AV86" s="14" t="s">
        <v>68</v>
      </c>
      <c r="AW86" s="14" t="s">
        <v>68</v>
      </c>
      <c r="AX86" s="14" t="str">
        <f t="shared" ref="AX86:AX128" si="136">IF(COUNTIF(AR86:AW86,"X")&gt;0,COUNTIF(AR86:AW86,"X")&amp;" fois par semaine","-")</f>
        <v>2 fois par semaine</v>
      </c>
      <c r="AY86" s="13" t="s">
        <v>69</v>
      </c>
      <c r="AZ86" s="13" t="s">
        <v>68</v>
      </c>
      <c r="BA86" s="13" t="s">
        <v>68</v>
      </c>
      <c r="BB86" s="13" t="s">
        <v>69</v>
      </c>
      <c r="BC86" s="13" t="s">
        <v>68</v>
      </c>
      <c r="BD86" s="13" t="s">
        <v>68</v>
      </c>
      <c r="BE86" s="13" t="str">
        <f t="shared" ref="BE86:BE128" si="137">IF(COUNTIF(AY86:BD86,"X")&gt;0,COUNTIF(AY86:BD86,"X")&amp;" fois par semaine","-")</f>
        <v>2 fois par semaine</v>
      </c>
      <c r="BF86" s="14" t="s">
        <v>69</v>
      </c>
      <c r="BG86" s="14" t="s">
        <v>68</v>
      </c>
      <c r="BH86" s="14" t="s">
        <v>68</v>
      </c>
      <c r="BI86" s="14" t="s">
        <v>69</v>
      </c>
      <c r="BJ86" s="14" t="s">
        <v>68</v>
      </c>
      <c r="BK86" s="14" t="s">
        <v>68</v>
      </c>
      <c r="BL86" s="14" t="str">
        <f t="shared" ref="BL86:BL128" si="138">IF(COUNTIF(BF86:BK86,"X")&gt;0,COUNTIF(BF86:BK86,"X")&amp;" fois par semaine","-")</f>
        <v>2 fois par semaine</v>
      </c>
      <c r="BM86" s="13" t="s">
        <v>69</v>
      </c>
      <c r="BN86" s="13" t="s">
        <v>68</v>
      </c>
      <c r="BO86" s="13" t="s">
        <v>68</v>
      </c>
      <c r="BP86" s="13" t="s">
        <v>69</v>
      </c>
      <c r="BQ86" s="13" t="s">
        <v>68</v>
      </c>
      <c r="BR86" s="13" t="s">
        <v>68</v>
      </c>
      <c r="BS86" s="13" t="str">
        <f t="shared" ref="BS86:BS128" si="139">IF(COUNTIF(BM86:BR86,"X")&gt;0,COUNTIF(BM86:BR86,"X")&amp;" fois par semaine","-")</f>
        <v>2 fois par semaine</v>
      </c>
      <c r="BT86" s="14" t="s">
        <v>68</v>
      </c>
      <c r="BU86" s="14" t="s">
        <v>68</v>
      </c>
      <c r="BV86" s="14" t="s">
        <v>68</v>
      </c>
      <c r="BW86" s="14" t="s">
        <v>68</v>
      </c>
      <c r="BX86" s="14" t="s">
        <v>68</v>
      </c>
      <c r="BY86" s="14" t="s">
        <v>68</v>
      </c>
      <c r="BZ86" s="14" t="str">
        <f t="shared" ref="BZ86:BZ128" si="140">IF(COUNTIF(BT86:BY86,"X")&gt;0,COUNTIF(BT86:BY86,"X")&amp;" fois par semaine","-")</f>
        <v>-</v>
      </c>
      <c r="CA86" s="13" t="s">
        <v>69</v>
      </c>
      <c r="CB86" s="13" t="s">
        <v>68</v>
      </c>
      <c r="CC86" s="13" t="s">
        <v>68</v>
      </c>
      <c r="CD86" s="13" t="s">
        <v>68</v>
      </c>
      <c r="CE86" s="13" t="s">
        <v>68</v>
      </c>
      <c r="CF86" s="13" t="s">
        <v>68</v>
      </c>
      <c r="CG86" s="44" t="str">
        <f t="shared" si="119"/>
        <v>1 fois par mois</v>
      </c>
      <c r="CH86" s="14" t="s">
        <v>69</v>
      </c>
      <c r="CI86" s="14" t="s">
        <v>68</v>
      </c>
      <c r="CJ86" s="14" t="s">
        <v>68</v>
      </c>
      <c r="CK86" s="14" t="s">
        <v>68</v>
      </c>
      <c r="CL86" s="14" t="s">
        <v>68</v>
      </c>
      <c r="CM86" s="14" t="s">
        <v>68</v>
      </c>
      <c r="CN86" s="44" t="str">
        <f t="shared" ref="CN86:CN128" si="141">IF(COUNTIF(CH86:CM86,"X")&gt;0,COUNTIF(CH86:CM86,"X")&amp;" fois par semaine","-")</f>
        <v>1 fois par semaine</v>
      </c>
      <c r="CO86" s="13" t="s">
        <v>69</v>
      </c>
      <c r="CP86" s="13" t="s">
        <v>68</v>
      </c>
      <c r="CQ86" s="13" t="s">
        <v>68</v>
      </c>
      <c r="CR86" s="13" t="s">
        <v>68</v>
      </c>
      <c r="CS86" s="13" t="s">
        <v>68</v>
      </c>
      <c r="CT86" s="13" t="s">
        <v>68</v>
      </c>
      <c r="CU86" s="13" t="str">
        <f t="shared" si="115"/>
        <v>1 fois par semaine</v>
      </c>
      <c r="CV86" s="14" t="s">
        <v>69</v>
      </c>
      <c r="CW86" s="14" t="s">
        <v>68</v>
      </c>
      <c r="CX86" s="14" t="s">
        <v>68</v>
      </c>
      <c r="CY86" s="14" t="s">
        <v>68</v>
      </c>
      <c r="CZ86" s="14" t="s">
        <v>68</v>
      </c>
      <c r="DA86" s="14" t="s">
        <v>68</v>
      </c>
      <c r="DB86" s="14" t="str">
        <f t="shared" ref="DB86:DB128" si="142">IF(COUNTIF(CV86:DA86,"X")&gt;0,COUNTIF(CV86:DA86,"X")&amp;" fois par semaine","-")</f>
        <v>1 fois par semaine</v>
      </c>
      <c r="DC86" s="13" t="s">
        <v>69</v>
      </c>
      <c r="DD86" s="13" t="s">
        <v>68</v>
      </c>
      <c r="DE86" s="13" t="s">
        <v>68</v>
      </c>
      <c r="DF86" s="13" t="s">
        <v>68</v>
      </c>
      <c r="DG86" s="13" t="s">
        <v>68</v>
      </c>
      <c r="DH86" s="13" t="s">
        <v>68</v>
      </c>
      <c r="DI86" s="13" t="str">
        <f t="shared" si="116"/>
        <v>1 fois par semaine</v>
      </c>
      <c r="DJ86" s="14" t="s">
        <v>69</v>
      </c>
      <c r="DK86" s="14" t="s">
        <v>68</v>
      </c>
      <c r="DL86" s="14" t="s">
        <v>68</v>
      </c>
      <c r="DM86" s="14" t="s">
        <v>69</v>
      </c>
      <c r="DN86" s="14" t="s">
        <v>68</v>
      </c>
      <c r="DO86" s="14" t="s">
        <v>68</v>
      </c>
      <c r="DP86" s="44" t="str">
        <f t="shared" ref="DP86:DP128" si="143">IF(COUNTIF(DJ86:DO86,"X")&gt;0,COUNTIF(DJ86:DO86,"X")&amp;" fois par semaine","-")</f>
        <v>2 fois par semaine</v>
      </c>
      <c r="DQ86" s="13" t="s">
        <v>69</v>
      </c>
      <c r="DR86" s="13" t="s">
        <v>68</v>
      </c>
      <c r="DS86" s="13" t="s">
        <v>68</v>
      </c>
      <c r="DT86" s="13" t="s">
        <v>69</v>
      </c>
      <c r="DU86" s="13" t="s">
        <v>68</v>
      </c>
      <c r="DV86" s="13" t="s">
        <v>68</v>
      </c>
      <c r="DW86" s="13" t="str">
        <f t="shared" ref="DW86:DW128" si="144">IF(COUNTIF(DQ86:DV86,"X")&gt;0,COUNTIF(DQ86:DV86,"X")&amp;" fois par semaine","-")</f>
        <v>2 fois par semaine</v>
      </c>
      <c r="DX86" s="14" t="s">
        <v>69</v>
      </c>
      <c r="DY86" s="14" t="s">
        <v>68</v>
      </c>
      <c r="DZ86" s="14" t="s">
        <v>68</v>
      </c>
      <c r="EA86" s="14" t="s">
        <v>69</v>
      </c>
      <c r="EB86" s="14" t="s">
        <v>68</v>
      </c>
      <c r="EC86" s="14" t="s">
        <v>68</v>
      </c>
      <c r="ED86" s="14" t="str">
        <f t="shared" ref="ED86:ED128" si="145">IF(COUNTIF(DX86:EC86,"X")&gt;0,COUNTIF(DX86:EC86,"X")&amp;" fois par semaine","-")</f>
        <v>2 fois par semaine</v>
      </c>
      <c r="EE86" s="13" t="s">
        <v>69</v>
      </c>
      <c r="EF86" s="13" t="s">
        <v>68</v>
      </c>
      <c r="EG86" s="13" t="s">
        <v>68</v>
      </c>
      <c r="EH86" s="13" t="s">
        <v>69</v>
      </c>
      <c r="EI86" s="13" t="s">
        <v>68</v>
      </c>
      <c r="EJ86" s="13" t="s">
        <v>68</v>
      </c>
      <c r="EK86" s="13" t="str">
        <f t="shared" ref="EK86:EK128" si="146">IF(COUNTIF(EE86:EJ86,"X")&gt;0,COUNTIF(EE86:EJ86,"X")&amp;" fois par semaine","-")</f>
        <v>2 fois par semaine</v>
      </c>
      <c r="EL86" s="14" t="s">
        <v>69</v>
      </c>
      <c r="EM86" s="14" t="s">
        <v>68</v>
      </c>
      <c r="EN86" s="14" t="s">
        <v>68</v>
      </c>
      <c r="EO86" s="14" t="s">
        <v>68</v>
      </c>
      <c r="EP86" s="14" t="s">
        <v>68</v>
      </c>
      <c r="EQ86" s="14" t="s">
        <v>68</v>
      </c>
      <c r="ER86" s="44" t="str">
        <f t="shared" si="130"/>
        <v>1 fois par mois</v>
      </c>
      <c r="ES86" s="13" t="s">
        <v>68</v>
      </c>
      <c r="ET86" s="13" t="s">
        <v>68</v>
      </c>
      <c r="EU86" s="13" t="s">
        <v>68</v>
      </c>
      <c r="EV86" s="13" t="s">
        <v>68</v>
      </c>
      <c r="EW86" s="13" t="s">
        <v>68</v>
      </c>
      <c r="EX86" s="13" t="s">
        <v>68</v>
      </c>
      <c r="EY86" s="44" t="str">
        <f t="shared" si="129"/>
        <v>-</v>
      </c>
      <c r="EZ86" s="14" t="s">
        <v>68</v>
      </c>
      <c r="FA86" s="14" t="s">
        <v>68</v>
      </c>
      <c r="FB86" s="14" t="s">
        <v>68</v>
      </c>
      <c r="FC86" s="14" t="s">
        <v>68</v>
      </c>
      <c r="FD86" s="14" t="s">
        <v>68</v>
      </c>
      <c r="FE86" s="14" t="s">
        <v>68</v>
      </c>
      <c r="FF86" s="44" t="str">
        <f t="shared" si="110"/>
        <v>-</v>
      </c>
      <c r="FG86" s="13" t="s">
        <v>68</v>
      </c>
      <c r="FH86" s="13" t="s">
        <v>68</v>
      </c>
      <c r="FI86" s="13" t="s">
        <v>68</v>
      </c>
      <c r="FJ86" s="13" t="s">
        <v>68</v>
      </c>
      <c r="FK86" s="13" t="s">
        <v>68</v>
      </c>
      <c r="FL86" s="13" t="s">
        <v>68</v>
      </c>
      <c r="FM86" s="13" t="str">
        <f t="shared" si="124"/>
        <v>-</v>
      </c>
      <c r="FN86" s="14" t="s">
        <v>69</v>
      </c>
      <c r="FO86" s="14" t="s">
        <v>68</v>
      </c>
      <c r="FP86" s="14" t="s">
        <v>68</v>
      </c>
      <c r="FQ86" s="14" t="s">
        <v>69</v>
      </c>
      <c r="FR86" s="14" t="s">
        <v>68</v>
      </c>
      <c r="FS86" s="14" t="s">
        <v>68</v>
      </c>
      <c r="FT86" s="44" t="str">
        <f t="shared" si="93"/>
        <v>2 fois par semaine</v>
      </c>
      <c r="FU86" s="13" t="s">
        <v>69</v>
      </c>
      <c r="FV86" s="13" t="s">
        <v>68</v>
      </c>
      <c r="FW86" s="13" t="s">
        <v>68</v>
      </c>
      <c r="FX86" s="13" t="s">
        <v>68</v>
      </c>
      <c r="FY86" s="13" t="s">
        <v>68</v>
      </c>
      <c r="FZ86" s="13" t="s">
        <v>68</v>
      </c>
      <c r="GA86" s="44" t="str">
        <f t="shared" si="111"/>
        <v>1 fois par semaine</v>
      </c>
      <c r="GB86" s="14" t="s">
        <v>69</v>
      </c>
      <c r="GC86" s="14" t="s">
        <v>68</v>
      </c>
      <c r="GD86" s="14" t="s">
        <v>68</v>
      </c>
      <c r="GE86" s="14" t="s">
        <v>68</v>
      </c>
      <c r="GF86" s="14" t="s">
        <v>68</v>
      </c>
      <c r="GG86" s="14" t="s">
        <v>68</v>
      </c>
      <c r="GH86" s="14" t="str">
        <f t="shared" si="91"/>
        <v>1 fois par semaine</v>
      </c>
      <c r="GI86" s="13" t="s">
        <v>68</v>
      </c>
      <c r="GJ86" s="13" t="s">
        <v>68</v>
      </c>
      <c r="GK86" s="13" t="s">
        <v>68</v>
      </c>
      <c r="GL86" s="13" t="s">
        <v>68</v>
      </c>
      <c r="GM86" s="13" t="s">
        <v>68</v>
      </c>
      <c r="GN86" s="13" t="s">
        <v>68</v>
      </c>
      <c r="GO86" s="13" t="str">
        <f t="shared" si="94"/>
        <v>-</v>
      </c>
      <c r="GP86" s="14" t="s">
        <v>68</v>
      </c>
      <c r="GQ86" s="14" t="s">
        <v>68</v>
      </c>
      <c r="GR86" s="14" t="s">
        <v>68</v>
      </c>
      <c r="GS86" s="14" t="s">
        <v>68</v>
      </c>
      <c r="GT86" s="14" t="s">
        <v>68</v>
      </c>
      <c r="GU86" s="14" t="s">
        <v>68</v>
      </c>
      <c r="GV86" s="14" t="str">
        <f t="shared" si="99"/>
        <v>-</v>
      </c>
      <c r="GW86" s="13" t="s">
        <v>68</v>
      </c>
      <c r="GX86" s="13" t="s">
        <v>68</v>
      </c>
      <c r="GY86" s="13" t="s">
        <v>68</v>
      </c>
      <c r="GZ86" s="13" t="s">
        <v>68</v>
      </c>
      <c r="HA86" s="13" t="s">
        <v>68</v>
      </c>
      <c r="HB86" s="13" t="s">
        <v>68</v>
      </c>
      <c r="HC86" s="44" t="str">
        <f t="shared" ref="HC86" si="147">IF(COUNTIF(GW86:HB86,"X")&gt;0,COUNTIF(GW86:HB86,"X")&amp;" fois par semaine","-")</f>
        <v>-</v>
      </c>
      <c r="HD86" s="14" t="s">
        <v>68</v>
      </c>
      <c r="HE86" s="14" t="s">
        <v>68</v>
      </c>
      <c r="HF86" s="14" t="s">
        <v>68</v>
      </c>
      <c r="HG86" s="14" t="s">
        <v>68</v>
      </c>
      <c r="HH86" s="14" t="s">
        <v>68</v>
      </c>
      <c r="HI86" s="14" t="s">
        <v>68</v>
      </c>
      <c r="HJ86" s="44" t="str">
        <f t="shared" si="126"/>
        <v>-</v>
      </c>
      <c r="HK86" s="13" t="s">
        <v>68</v>
      </c>
      <c r="HL86" s="13" t="s">
        <v>68</v>
      </c>
      <c r="HM86" s="13" t="s">
        <v>68</v>
      </c>
      <c r="HN86" s="13" t="s">
        <v>68</v>
      </c>
      <c r="HO86" s="13" t="s">
        <v>68</v>
      </c>
      <c r="HP86" s="13" t="s">
        <v>68</v>
      </c>
      <c r="HQ86" s="44" t="str">
        <f t="shared" ref="HQ86:HQ97" si="148">IF(COUNTIF(HK86:HP86,"X")&gt;0,COUNTIF(HK86:HP86,"X")&amp;" fois par semaine","-")</f>
        <v>-</v>
      </c>
      <c r="HR86" s="14" t="s">
        <v>68</v>
      </c>
      <c r="HS86" s="14" t="s">
        <v>68</v>
      </c>
      <c r="HT86" s="14" t="s">
        <v>68</v>
      </c>
      <c r="HU86" s="14" t="s">
        <v>68</v>
      </c>
      <c r="HV86" s="14" t="s">
        <v>68</v>
      </c>
      <c r="HW86" s="14" t="s">
        <v>68</v>
      </c>
      <c r="HX86" s="14" t="str">
        <f t="shared" si="118"/>
        <v>-</v>
      </c>
    </row>
    <row r="87" spans="1:233" ht="27.95" customHeight="1" x14ac:dyDescent="0.2">
      <c r="A87" s="8">
        <v>8046</v>
      </c>
      <c r="B87" s="9" t="s">
        <v>76</v>
      </c>
      <c r="C87" s="10" t="s">
        <v>77</v>
      </c>
      <c r="D87" s="11" t="s">
        <v>96</v>
      </c>
      <c r="E87" s="11" t="s">
        <v>172</v>
      </c>
      <c r="F87" s="11">
        <v>75012</v>
      </c>
      <c r="G87" s="11" t="s">
        <v>29</v>
      </c>
      <c r="H87" s="12">
        <v>73</v>
      </c>
      <c r="I87" s="13" t="s">
        <v>68</v>
      </c>
      <c r="J87" s="13" t="s">
        <v>68</v>
      </c>
      <c r="K87" s="13" t="s">
        <v>68</v>
      </c>
      <c r="L87" s="13" t="s">
        <v>68</v>
      </c>
      <c r="M87" s="13" t="s">
        <v>68</v>
      </c>
      <c r="N87" s="13" t="s">
        <v>68</v>
      </c>
      <c r="O87" s="13" t="str">
        <f t="shared" si="131"/>
        <v>-</v>
      </c>
      <c r="P87" s="14" t="s">
        <v>68</v>
      </c>
      <c r="Q87" s="14" t="s">
        <v>68</v>
      </c>
      <c r="R87" s="14" t="s">
        <v>68</v>
      </c>
      <c r="S87" s="14" t="s">
        <v>68</v>
      </c>
      <c r="T87" s="14" t="s">
        <v>68</v>
      </c>
      <c r="U87" s="14" t="s">
        <v>68</v>
      </c>
      <c r="V87" s="44" t="str">
        <f t="shared" si="132"/>
        <v>-</v>
      </c>
      <c r="W87" s="13" t="s">
        <v>68</v>
      </c>
      <c r="X87" s="13" t="s">
        <v>68</v>
      </c>
      <c r="Y87" s="13" t="s">
        <v>68</v>
      </c>
      <c r="Z87" s="13" t="s">
        <v>68</v>
      </c>
      <c r="AA87" s="13" t="s">
        <v>68</v>
      </c>
      <c r="AB87" s="13" t="s">
        <v>68</v>
      </c>
      <c r="AC87" s="13" t="str">
        <f t="shared" si="133"/>
        <v>-</v>
      </c>
      <c r="AD87" s="14" t="s">
        <v>68</v>
      </c>
      <c r="AE87" s="14" t="s">
        <v>68</v>
      </c>
      <c r="AF87" s="14" t="s">
        <v>68</v>
      </c>
      <c r="AG87" s="14" t="s">
        <v>68</v>
      </c>
      <c r="AH87" s="14" t="s">
        <v>68</v>
      </c>
      <c r="AI87" s="14" t="s">
        <v>68</v>
      </c>
      <c r="AJ87" s="44" t="str">
        <f t="shared" si="134"/>
        <v>-</v>
      </c>
      <c r="AK87" s="13" t="s">
        <v>68</v>
      </c>
      <c r="AL87" s="13" t="s">
        <v>68</v>
      </c>
      <c r="AM87" s="13" t="s">
        <v>68</v>
      </c>
      <c r="AN87" s="13" t="s">
        <v>68</v>
      </c>
      <c r="AO87" s="13" t="s">
        <v>68</v>
      </c>
      <c r="AP87" s="13" t="s">
        <v>68</v>
      </c>
      <c r="AQ87" s="13" t="str">
        <f t="shared" si="135"/>
        <v>-</v>
      </c>
      <c r="AR87" s="14" t="s">
        <v>68</v>
      </c>
      <c r="AS87" s="14" t="s">
        <v>68</v>
      </c>
      <c r="AT87" s="14" t="s">
        <v>68</v>
      </c>
      <c r="AU87" s="14" t="s">
        <v>68</v>
      </c>
      <c r="AV87" s="14" t="s">
        <v>68</v>
      </c>
      <c r="AW87" s="14" t="s">
        <v>68</v>
      </c>
      <c r="AX87" s="14" t="str">
        <f t="shared" si="136"/>
        <v>-</v>
      </c>
      <c r="AY87" s="13" t="s">
        <v>68</v>
      </c>
      <c r="AZ87" s="13" t="s">
        <v>68</v>
      </c>
      <c r="BA87" s="13" t="s">
        <v>68</v>
      </c>
      <c r="BB87" s="13" t="s">
        <v>68</v>
      </c>
      <c r="BC87" s="13" t="s">
        <v>68</v>
      </c>
      <c r="BD87" s="13" t="s">
        <v>68</v>
      </c>
      <c r="BE87" s="13" t="str">
        <f t="shared" si="137"/>
        <v>-</v>
      </c>
      <c r="BF87" s="14" t="s">
        <v>68</v>
      </c>
      <c r="BG87" s="14" t="s">
        <v>68</v>
      </c>
      <c r="BH87" s="14" t="s">
        <v>68</v>
      </c>
      <c r="BI87" s="14" t="s">
        <v>68</v>
      </c>
      <c r="BJ87" s="14" t="s">
        <v>68</v>
      </c>
      <c r="BK87" s="14" t="s">
        <v>68</v>
      </c>
      <c r="BL87" s="14" t="str">
        <f t="shared" si="138"/>
        <v>-</v>
      </c>
      <c r="BM87" s="13" t="s">
        <v>68</v>
      </c>
      <c r="BN87" s="13" t="s">
        <v>68</v>
      </c>
      <c r="BO87" s="13" t="s">
        <v>68</v>
      </c>
      <c r="BP87" s="13" t="s">
        <v>68</v>
      </c>
      <c r="BQ87" s="13" t="s">
        <v>68</v>
      </c>
      <c r="BR87" s="13" t="s">
        <v>68</v>
      </c>
      <c r="BS87" s="13" t="str">
        <f t="shared" si="139"/>
        <v>-</v>
      </c>
      <c r="BT87" s="14" t="s">
        <v>68</v>
      </c>
      <c r="BU87" s="14" t="s">
        <v>68</v>
      </c>
      <c r="BV87" s="14" t="s">
        <v>68</v>
      </c>
      <c r="BW87" s="14" t="s">
        <v>68</v>
      </c>
      <c r="BX87" s="14" t="s">
        <v>68</v>
      </c>
      <c r="BY87" s="14" t="s">
        <v>68</v>
      </c>
      <c r="BZ87" s="14" t="str">
        <f t="shared" si="140"/>
        <v>-</v>
      </c>
      <c r="CA87" s="13" t="s">
        <v>68</v>
      </c>
      <c r="CB87" s="13" t="s">
        <v>68</v>
      </c>
      <c r="CC87" s="13" t="s">
        <v>68</v>
      </c>
      <c r="CD87" s="13" t="s">
        <v>68</v>
      </c>
      <c r="CE87" s="13" t="s">
        <v>68</v>
      </c>
      <c r="CF87" s="13" t="s">
        <v>68</v>
      </c>
      <c r="CG87" s="44" t="str">
        <f t="shared" si="119"/>
        <v>-</v>
      </c>
      <c r="CH87" s="14" t="s">
        <v>68</v>
      </c>
      <c r="CI87" s="14" t="s">
        <v>68</v>
      </c>
      <c r="CJ87" s="14" t="s">
        <v>68</v>
      </c>
      <c r="CK87" s="14" t="s">
        <v>68</v>
      </c>
      <c r="CL87" s="14" t="s">
        <v>68</v>
      </c>
      <c r="CM87" s="14" t="s">
        <v>68</v>
      </c>
      <c r="CN87" s="44" t="str">
        <f t="shared" si="141"/>
        <v>-</v>
      </c>
      <c r="CO87" s="13" t="s">
        <v>68</v>
      </c>
      <c r="CP87" s="13" t="s">
        <v>68</v>
      </c>
      <c r="CQ87" s="13" t="s">
        <v>68</v>
      </c>
      <c r="CR87" s="13" t="s">
        <v>68</v>
      </c>
      <c r="CS87" s="13" t="s">
        <v>68</v>
      </c>
      <c r="CT87" s="13" t="s">
        <v>68</v>
      </c>
      <c r="CU87" s="13" t="str">
        <f t="shared" si="115"/>
        <v>-</v>
      </c>
      <c r="CV87" s="14" t="s">
        <v>68</v>
      </c>
      <c r="CW87" s="14" t="s">
        <v>68</v>
      </c>
      <c r="CX87" s="14" t="s">
        <v>68</v>
      </c>
      <c r="CY87" s="14" t="s">
        <v>68</v>
      </c>
      <c r="CZ87" s="14" t="s">
        <v>68</v>
      </c>
      <c r="DA87" s="14" t="s">
        <v>68</v>
      </c>
      <c r="DB87" s="14" t="str">
        <f t="shared" si="142"/>
        <v>-</v>
      </c>
      <c r="DC87" s="13" t="s">
        <v>68</v>
      </c>
      <c r="DD87" s="13" t="s">
        <v>68</v>
      </c>
      <c r="DE87" s="13" t="s">
        <v>68</v>
      </c>
      <c r="DF87" s="13" t="s">
        <v>68</v>
      </c>
      <c r="DG87" s="13" t="s">
        <v>68</v>
      </c>
      <c r="DH87" s="13" t="s">
        <v>68</v>
      </c>
      <c r="DI87" s="13" t="str">
        <f t="shared" si="116"/>
        <v>-</v>
      </c>
      <c r="DJ87" s="14" t="s">
        <v>68</v>
      </c>
      <c r="DK87" s="14" t="s">
        <v>68</v>
      </c>
      <c r="DL87" s="14" t="s">
        <v>68</v>
      </c>
      <c r="DM87" s="14" t="s">
        <v>68</v>
      </c>
      <c r="DN87" s="14" t="s">
        <v>68</v>
      </c>
      <c r="DO87" s="14" t="s">
        <v>68</v>
      </c>
      <c r="DP87" s="44" t="str">
        <f t="shared" si="143"/>
        <v>-</v>
      </c>
      <c r="DQ87" s="13" t="s">
        <v>68</v>
      </c>
      <c r="DR87" s="13" t="s">
        <v>68</v>
      </c>
      <c r="DS87" s="13" t="s">
        <v>68</v>
      </c>
      <c r="DT87" s="13" t="s">
        <v>68</v>
      </c>
      <c r="DU87" s="13" t="s">
        <v>68</v>
      </c>
      <c r="DV87" s="13" t="s">
        <v>68</v>
      </c>
      <c r="DW87" s="13" t="str">
        <f t="shared" si="144"/>
        <v>-</v>
      </c>
      <c r="DX87" s="14" t="s">
        <v>68</v>
      </c>
      <c r="DY87" s="14" t="s">
        <v>68</v>
      </c>
      <c r="DZ87" s="14" t="s">
        <v>68</v>
      </c>
      <c r="EA87" s="14" t="s">
        <v>68</v>
      </c>
      <c r="EB87" s="14" t="s">
        <v>68</v>
      </c>
      <c r="EC87" s="14" t="s">
        <v>68</v>
      </c>
      <c r="ED87" s="14" t="str">
        <f t="shared" si="145"/>
        <v>-</v>
      </c>
      <c r="EE87" s="13" t="s">
        <v>68</v>
      </c>
      <c r="EF87" s="13" t="s">
        <v>68</v>
      </c>
      <c r="EG87" s="13" t="s">
        <v>68</v>
      </c>
      <c r="EH87" s="13" t="s">
        <v>68</v>
      </c>
      <c r="EI87" s="13" t="s">
        <v>68</v>
      </c>
      <c r="EJ87" s="13" t="s">
        <v>68</v>
      </c>
      <c r="EK87" s="13" t="str">
        <f t="shared" si="146"/>
        <v>-</v>
      </c>
      <c r="EL87" s="14" t="s">
        <v>68</v>
      </c>
      <c r="EM87" s="14" t="s">
        <v>68</v>
      </c>
      <c r="EN87" s="14" t="s">
        <v>68</v>
      </c>
      <c r="EO87" s="14" t="s">
        <v>68</v>
      </c>
      <c r="EP87" s="14" t="s">
        <v>68</v>
      </c>
      <c r="EQ87" s="14" t="s">
        <v>68</v>
      </c>
      <c r="ER87" s="44" t="str">
        <f>IF(COUNTIF(EL87:EQ87,"X")&gt;0,COUNTIF(EL87:EQ87,"X")&amp;" fois par mois","-")</f>
        <v>-</v>
      </c>
      <c r="ES87" s="13" t="s">
        <v>68</v>
      </c>
      <c r="ET87" s="13" t="s">
        <v>68</v>
      </c>
      <c r="EU87" s="13" t="s">
        <v>68</v>
      </c>
      <c r="EV87" s="13" t="s">
        <v>68</v>
      </c>
      <c r="EW87" s="13" t="s">
        <v>68</v>
      </c>
      <c r="EX87" s="13" t="s">
        <v>68</v>
      </c>
      <c r="EY87" s="44" t="str">
        <f t="shared" si="129"/>
        <v>-</v>
      </c>
      <c r="EZ87" s="14" t="s">
        <v>68</v>
      </c>
      <c r="FA87" s="14" t="s">
        <v>68</v>
      </c>
      <c r="FB87" s="14" t="s">
        <v>68</v>
      </c>
      <c r="FC87" s="14" t="s">
        <v>68</v>
      </c>
      <c r="FD87" s="14" t="s">
        <v>68</v>
      </c>
      <c r="FE87" s="14" t="s">
        <v>68</v>
      </c>
      <c r="FF87" s="44" t="str">
        <f t="shared" si="110"/>
        <v>-</v>
      </c>
      <c r="FG87" s="13" t="s">
        <v>68</v>
      </c>
      <c r="FH87" s="13" t="s">
        <v>68</v>
      </c>
      <c r="FI87" s="13" t="s">
        <v>68</v>
      </c>
      <c r="FJ87" s="13" t="s">
        <v>68</v>
      </c>
      <c r="FK87" s="13" t="s">
        <v>68</v>
      </c>
      <c r="FL87" s="13" t="s">
        <v>68</v>
      </c>
      <c r="FM87" s="13" t="str">
        <f t="shared" si="124"/>
        <v>-</v>
      </c>
      <c r="FN87" s="14" t="s">
        <v>69</v>
      </c>
      <c r="FO87" s="14" t="s">
        <v>69</v>
      </c>
      <c r="FP87" s="14" t="s">
        <v>69</v>
      </c>
      <c r="FQ87" s="14" t="s">
        <v>69</v>
      </c>
      <c r="FR87" s="14" t="s">
        <v>69</v>
      </c>
      <c r="FS87" s="14" t="s">
        <v>69</v>
      </c>
      <c r="FT87" s="44" t="str">
        <f t="shared" si="93"/>
        <v>6 fois par semaine</v>
      </c>
      <c r="FU87" s="13" t="s">
        <v>69</v>
      </c>
      <c r="FV87" s="13" t="s">
        <v>68</v>
      </c>
      <c r="FW87" s="13" t="s">
        <v>68</v>
      </c>
      <c r="FX87" s="13" t="s">
        <v>68</v>
      </c>
      <c r="FY87" s="13" t="s">
        <v>68</v>
      </c>
      <c r="FZ87" s="13" t="s">
        <v>68</v>
      </c>
      <c r="GA87" s="44" t="str">
        <f t="shared" si="111"/>
        <v>1 fois par semaine</v>
      </c>
      <c r="GB87" s="14" t="s">
        <v>69</v>
      </c>
      <c r="GC87" s="14" t="s">
        <v>68</v>
      </c>
      <c r="GD87" s="14" t="s">
        <v>68</v>
      </c>
      <c r="GE87" s="14" t="s">
        <v>68</v>
      </c>
      <c r="GF87" s="14" t="s">
        <v>68</v>
      </c>
      <c r="GG87" s="14" t="s">
        <v>68</v>
      </c>
      <c r="GH87" s="14" t="str">
        <f t="shared" si="91"/>
        <v>1 fois par semaine</v>
      </c>
      <c r="GI87" s="13" t="s">
        <v>68</v>
      </c>
      <c r="GJ87" s="13" t="s">
        <v>68</v>
      </c>
      <c r="GK87" s="13" t="s">
        <v>68</v>
      </c>
      <c r="GL87" s="13" t="s">
        <v>68</v>
      </c>
      <c r="GM87" s="13" t="s">
        <v>68</v>
      </c>
      <c r="GN87" s="13" t="s">
        <v>68</v>
      </c>
      <c r="GO87" s="13" t="str">
        <f t="shared" si="94"/>
        <v>-</v>
      </c>
      <c r="GP87" s="14" t="s">
        <v>68</v>
      </c>
      <c r="GQ87" s="14" t="s">
        <v>68</v>
      </c>
      <c r="GR87" s="14" t="s">
        <v>69</v>
      </c>
      <c r="GS87" s="14" t="s">
        <v>68</v>
      </c>
      <c r="GT87" s="14" t="s">
        <v>68</v>
      </c>
      <c r="GU87" s="14" t="s">
        <v>69</v>
      </c>
      <c r="GV87" s="14" t="str">
        <f t="shared" ref="GV87:GV92" si="149">IF(COUNTIF(GP87:GU87,"X")&gt;0,COUNTIF(GP87:GU87,"X")&amp;" fois par semaine","-")</f>
        <v>2 fois par semaine</v>
      </c>
      <c r="GW87" s="13" t="s">
        <v>68</v>
      </c>
      <c r="GX87" s="13" t="s">
        <v>68</v>
      </c>
      <c r="GY87" s="13" t="s">
        <v>68</v>
      </c>
      <c r="GZ87" s="13" t="s">
        <v>68</v>
      </c>
      <c r="HA87" s="13" t="s">
        <v>69</v>
      </c>
      <c r="HB87" s="13" t="s">
        <v>68</v>
      </c>
      <c r="HC87" s="44" t="str">
        <f>IF(COUNTIF(GW87:HB87,"X")&gt;0,COUNTIF(GW87:HB87,"X")&amp;" fois par mois","-")</f>
        <v>1 fois par mois</v>
      </c>
      <c r="HD87" s="14" t="s">
        <v>68</v>
      </c>
      <c r="HE87" s="14" t="s">
        <v>68</v>
      </c>
      <c r="HF87" s="14" t="s">
        <v>68</v>
      </c>
      <c r="HG87" s="14" t="s">
        <v>68</v>
      </c>
      <c r="HH87" s="14" t="s">
        <v>69</v>
      </c>
      <c r="HI87" s="14" t="s">
        <v>68</v>
      </c>
      <c r="HJ87" s="44" t="str">
        <f t="shared" si="126"/>
        <v>1 fois par semestre</v>
      </c>
      <c r="HK87" s="13" t="s">
        <v>68</v>
      </c>
      <c r="HL87" s="13" t="s">
        <v>68</v>
      </c>
      <c r="HM87" s="13" t="s">
        <v>68</v>
      </c>
      <c r="HN87" s="13" t="s">
        <v>68</v>
      </c>
      <c r="HO87" s="13" t="s">
        <v>68</v>
      </c>
      <c r="HP87" s="13" t="s">
        <v>68</v>
      </c>
      <c r="HQ87" s="44" t="str">
        <f t="shared" si="148"/>
        <v>-</v>
      </c>
      <c r="HR87" s="14" t="s">
        <v>68</v>
      </c>
      <c r="HS87" s="14" t="s">
        <v>68</v>
      </c>
      <c r="HT87" s="14" t="s">
        <v>68</v>
      </c>
      <c r="HU87" s="14" t="s">
        <v>68</v>
      </c>
      <c r="HV87" s="14" t="s">
        <v>68</v>
      </c>
      <c r="HW87" s="14" t="s">
        <v>68</v>
      </c>
      <c r="HX87" s="14" t="str">
        <f t="shared" si="118"/>
        <v>-</v>
      </c>
    </row>
    <row r="88" spans="1:233" ht="27.95" customHeight="1" x14ac:dyDescent="0.2">
      <c r="A88" s="16">
        <v>8048</v>
      </c>
      <c r="B88" s="9" t="s">
        <v>74</v>
      </c>
      <c r="C88" s="51" t="s">
        <v>1908</v>
      </c>
      <c r="D88" s="11" t="s">
        <v>96</v>
      </c>
      <c r="E88" s="18" t="s">
        <v>173</v>
      </c>
      <c r="F88" s="18">
        <v>75016</v>
      </c>
      <c r="G88" s="18" t="s">
        <v>29</v>
      </c>
      <c r="H88" s="12">
        <v>22</v>
      </c>
      <c r="I88" s="13" t="s">
        <v>69</v>
      </c>
      <c r="J88" s="13" t="s">
        <v>68</v>
      </c>
      <c r="K88" s="13" t="s">
        <v>69</v>
      </c>
      <c r="L88" s="13" t="s">
        <v>68</v>
      </c>
      <c r="M88" s="13" t="s">
        <v>69</v>
      </c>
      <c r="N88" s="13" t="s">
        <v>68</v>
      </c>
      <c r="O88" s="13" t="str">
        <f t="shared" si="131"/>
        <v>3 fois par semaine</v>
      </c>
      <c r="P88" s="14" t="s">
        <v>69</v>
      </c>
      <c r="Q88" s="14" t="s">
        <v>68</v>
      </c>
      <c r="R88" s="14" t="s">
        <v>69</v>
      </c>
      <c r="S88" s="14" t="s">
        <v>68</v>
      </c>
      <c r="T88" s="14" t="s">
        <v>69</v>
      </c>
      <c r="U88" s="14" t="s">
        <v>68</v>
      </c>
      <c r="V88" s="44" t="str">
        <f t="shared" si="132"/>
        <v>3 fois par semaine</v>
      </c>
      <c r="W88" s="13" t="s">
        <v>69</v>
      </c>
      <c r="X88" s="13" t="s">
        <v>68</v>
      </c>
      <c r="Y88" s="13" t="s">
        <v>69</v>
      </c>
      <c r="Z88" s="13" t="s">
        <v>68</v>
      </c>
      <c r="AA88" s="13" t="s">
        <v>69</v>
      </c>
      <c r="AB88" s="13" t="s">
        <v>68</v>
      </c>
      <c r="AC88" s="13" t="str">
        <f t="shared" si="133"/>
        <v>3 fois par semaine</v>
      </c>
      <c r="AD88" s="14" t="s">
        <v>69</v>
      </c>
      <c r="AE88" s="14" t="s">
        <v>68</v>
      </c>
      <c r="AF88" s="14" t="s">
        <v>69</v>
      </c>
      <c r="AG88" s="14" t="s">
        <v>68</v>
      </c>
      <c r="AH88" s="14" t="s">
        <v>69</v>
      </c>
      <c r="AI88" s="14" t="s">
        <v>68</v>
      </c>
      <c r="AJ88" s="44" t="str">
        <f t="shared" si="134"/>
        <v>3 fois par semaine</v>
      </c>
      <c r="AK88" s="13" t="s">
        <v>69</v>
      </c>
      <c r="AL88" s="13" t="s">
        <v>68</v>
      </c>
      <c r="AM88" s="13" t="s">
        <v>69</v>
      </c>
      <c r="AN88" s="13" t="s">
        <v>68</v>
      </c>
      <c r="AO88" s="13" t="s">
        <v>69</v>
      </c>
      <c r="AP88" s="13" t="s">
        <v>68</v>
      </c>
      <c r="AQ88" s="13" t="str">
        <f t="shared" si="135"/>
        <v>3 fois par semaine</v>
      </c>
      <c r="AR88" s="14" t="s">
        <v>69</v>
      </c>
      <c r="AS88" s="14" t="s">
        <v>68</v>
      </c>
      <c r="AT88" s="14" t="s">
        <v>69</v>
      </c>
      <c r="AU88" s="14" t="s">
        <v>68</v>
      </c>
      <c r="AV88" s="14" t="s">
        <v>69</v>
      </c>
      <c r="AW88" s="14" t="s">
        <v>68</v>
      </c>
      <c r="AX88" s="14" t="str">
        <f t="shared" si="136"/>
        <v>3 fois par semaine</v>
      </c>
      <c r="AY88" s="13" t="s">
        <v>69</v>
      </c>
      <c r="AZ88" s="13" t="s">
        <v>68</v>
      </c>
      <c r="BA88" s="13" t="s">
        <v>69</v>
      </c>
      <c r="BB88" s="13" t="s">
        <v>68</v>
      </c>
      <c r="BC88" s="13" t="s">
        <v>69</v>
      </c>
      <c r="BD88" s="13" t="s">
        <v>68</v>
      </c>
      <c r="BE88" s="13" t="str">
        <f t="shared" si="137"/>
        <v>3 fois par semaine</v>
      </c>
      <c r="BF88" s="14" t="s">
        <v>69</v>
      </c>
      <c r="BG88" s="14" t="s">
        <v>68</v>
      </c>
      <c r="BH88" s="14" t="s">
        <v>69</v>
      </c>
      <c r="BI88" s="14" t="s">
        <v>68</v>
      </c>
      <c r="BJ88" s="14" t="s">
        <v>69</v>
      </c>
      <c r="BK88" s="14" t="s">
        <v>68</v>
      </c>
      <c r="BL88" s="14" t="str">
        <f t="shared" si="138"/>
        <v>3 fois par semaine</v>
      </c>
      <c r="BM88" s="13" t="s">
        <v>69</v>
      </c>
      <c r="BN88" s="13" t="s">
        <v>68</v>
      </c>
      <c r="BO88" s="13" t="s">
        <v>69</v>
      </c>
      <c r="BP88" s="13" t="s">
        <v>68</v>
      </c>
      <c r="BQ88" s="13" t="s">
        <v>69</v>
      </c>
      <c r="BR88" s="13" t="s">
        <v>68</v>
      </c>
      <c r="BS88" s="13" t="str">
        <f t="shared" si="139"/>
        <v>3 fois par semaine</v>
      </c>
      <c r="BT88" s="14" t="s">
        <v>68</v>
      </c>
      <c r="BU88" s="14" t="s">
        <v>68</v>
      </c>
      <c r="BV88" s="14" t="s">
        <v>68</v>
      </c>
      <c r="BW88" s="14" t="s">
        <v>68</v>
      </c>
      <c r="BX88" s="14" t="s">
        <v>68</v>
      </c>
      <c r="BY88" s="14" t="s">
        <v>68</v>
      </c>
      <c r="BZ88" s="14" t="str">
        <f t="shared" si="140"/>
        <v>-</v>
      </c>
      <c r="CA88" s="13" t="s">
        <v>69</v>
      </c>
      <c r="CB88" s="13" t="s">
        <v>68</v>
      </c>
      <c r="CC88" s="13" t="s">
        <v>68</v>
      </c>
      <c r="CD88" s="13" t="s">
        <v>68</v>
      </c>
      <c r="CE88" s="13" t="s">
        <v>68</v>
      </c>
      <c r="CF88" s="13" t="s">
        <v>68</v>
      </c>
      <c r="CG88" s="44" t="str">
        <f t="shared" si="119"/>
        <v>1 fois par mois</v>
      </c>
      <c r="CH88" s="14" t="s">
        <v>68</v>
      </c>
      <c r="CI88" s="14" t="s">
        <v>68</v>
      </c>
      <c r="CJ88" s="14" t="s">
        <v>68</v>
      </c>
      <c r="CK88" s="14" t="s">
        <v>68</v>
      </c>
      <c r="CL88" s="14" t="s">
        <v>68</v>
      </c>
      <c r="CM88" s="14" t="s">
        <v>68</v>
      </c>
      <c r="CN88" s="44" t="str">
        <f t="shared" si="141"/>
        <v>-</v>
      </c>
      <c r="CO88" s="13" t="s">
        <v>68</v>
      </c>
      <c r="CP88" s="13" t="s">
        <v>68</v>
      </c>
      <c r="CQ88" s="13" t="s">
        <v>68</v>
      </c>
      <c r="CR88" s="13" t="s">
        <v>68</v>
      </c>
      <c r="CS88" s="13" t="s">
        <v>68</v>
      </c>
      <c r="CT88" s="13" t="s">
        <v>68</v>
      </c>
      <c r="CU88" s="13" t="str">
        <f t="shared" si="115"/>
        <v>-</v>
      </c>
      <c r="CV88" s="14" t="s">
        <v>68</v>
      </c>
      <c r="CW88" s="14" t="s">
        <v>68</v>
      </c>
      <c r="CX88" s="14" t="s">
        <v>68</v>
      </c>
      <c r="CY88" s="14" t="s">
        <v>68</v>
      </c>
      <c r="CZ88" s="14" t="s">
        <v>68</v>
      </c>
      <c r="DA88" s="14" t="s">
        <v>68</v>
      </c>
      <c r="DB88" s="14" t="str">
        <f t="shared" si="142"/>
        <v>-</v>
      </c>
      <c r="DC88" s="13" t="s">
        <v>68</v>
      </c>
      <c r="DD88" s="13" t="s">
        <v>68</v>
      </c>
      <c r="DE88" s="13" t="s">
        <v>68</v>
      </c>
      <c r="DF88" s="13" t="s">
        <v>68</v>
      </c>
      <c r="DG88" s="13" t="s">
        <v>68</v>
      </c>
      <c r="DH88" s="13" t="s">
        <v>68</v>
      </c>
      <c r="DI88" s="13" t="str">
        <f t="shared" si="116"/>
        <v>-</v>
      </c>
      <c r="DJ88" s="14" t="s">
        <v>69</v>
      </c>
      <c r="DK88" s="14" t="s">
        <v>68</v>
      </c>
      <c r="DL88" s="14" t="s">
        <v>69</v>
      </c>
      <c r="DM88" s="14" t="s">
        <v>68</v>
      </c>
      <c r="DN88" s="14" t="s">
        <v>69</v>
      </c>
      <c r="DO88" s="14" t="s">
        <v>68</v>
      </c>
      <c r="DP88" s="44" t="str">
        <f t="shared" si="143"/>
        <v>3 fois par semaine</v>
      </c>
      <c r="DQ88" s="13" t="s">
        <v>69</v>
      </c>
      <c r="DR88" s="13" t="s">
        <v>68</v>
      </c>
      <c r="DS88" s="13" t="s">
        <v>69</v>
      </c>
      <c r="DT88" s="13" t="s">
        <v>68</v>
      </c>
      <c r="DU88" s="13" t="s">
        <v>69</v>
      </c>
      <c r="DV88" s="13" t="s">
        <v>68</v>
      </c>
      <c r="DW88" s="13" t="str">
        <f t="shared" si="144"/>
        <v>3 fois par semaine</v>
      </c>
      <c r="DX88" s="14" t="s">
        <v>69</v>
      </c>
      <c r="DY88" s="14" t="s">
        <v>68</v>
      </c>
      <c r="DZ88" s="14" t="s">
        <v>69</v>
      </c>
      <c r="EA88" s="14" t="s">
        <v>68</v>
      </c>
      <c r="EB88" s="14" t="s">
        <v>69</v>
      </c>
      <c r="EC88" s="14" t="s">
        <v>68</v>
      </c>
      <c r="ED88" s="14" t="str">
        <f t="shared" si="145"/>
        <v>3 fois par semaine</v>
      </c>
      <c r="EE88" s="13" t="s">
        <v>69</v>
      </c>
      <c r="EF88" s="13" t="s">
        <v>68</v>
      </c>
      <c r="EG88" s="13" t="s">
        <v>69</v>
      </c>
      <c r="EH88" s="13" t="s">
        <v>68</v>
      </c>
      <c r="EI88" s="13" t="s">
        <v>69</v>
      </c>
      <c r="EJ88" s="13" t="s">
        <v>68</v>
      </c>
      <c r="EK88" s="13" t="str">
        <f t="shared" si="146"/>
        <v>3 fois par semaine</v>
      </c>
      <c r="EL88" s="14" t="s">
        <v>69</v>
      </c>
      <c r="EM88" s="14" t="s">
        <v>68</v>
      </c>
      <c r="EN88" s="14" t="s">
        <v>68</v>
      </c>
      <c r="EO88" s="14" t="s">
        <v>68</v>
      </c>
      <c r="EP88" s="14" t="s">
        <v>68</v>
      </c>
      <c r="EQ88" s="14" t="s">
        <v>68</v>
      </c>
      <c r="ER88" s="44" t="str">
        <f t="shared" ref="ER88:ER89" si="150">IF(COUNTIF(EL88:EQ88,"X")&gt;0,COUNTIF(EL88:EQ88,"X")&amp;" fois par mois","-")</f>
        <v>1 fois par mois</v>
      </c>
      <c r="ES88" s="13" t="s">
        <v>69</v>
      </c>
      <c r="ET88" s="13" t="s">
        <v>68</v>
      </c>
      <c r="EU88" s="13" t="s">
        <v>68</v>
      </c>
      <c r="EV88" s="13" t="s">
        <v>68</v>
      </c>
      <c r="EW88" s="13" t="s">
        <v>68</v>
      </c>
      <c r="EX88" s="13" t="s">
        <v>68</v>
      </c>
      <c r="EY88" s="44" t="str">
        <f t="shared" ref="EY88" si="151">IF(COUNTIF(ES88:EX88,"X")&gt;0,COUNTIF(ES88:EX88,"X")&amp;" fois par mois","-")</f>
        <v>1 fois par mois</v>
      </c>
      <c r="EZ88" s="14" t="s">
        <v>68</v>
      </c>
      <c r="FA88" s="14" t="s">
        <v>68</v>
      </c>
      <c r="FB88" s="14" t="s">
        <v>68</v>
      </c>
      <c r="FC88" s="14" t="s">
        <v>68</v>
      </c>
      <c r="FD88" s="14" t="s">
        <v>68</v>
      </c>
      <c r="FE88" s="14" t="s">
        <v>68</v>
      </c>
      <c r="FF88" s="44" t="str">
        <f t="shared" si="110"/>
        <v>-</v>
      </c>
      <c r="FG88" s="13" t="s">
        <v>68</v>
      </c>
      <c r="FH88" s="13" t="s">
        <v>68</v>
      </c>
      <c r="FI88" s="13" t="s">
        <v>68</v>
      </c>
      <c r="FJ88" s="13" t="s">
        <v>68</v>
      </c>
      <c r="FK88" s="13" t="s">
        <v>68</v>
      </c>
      <c r="FL88" s="13" t="s">
        <v>68</v>
      </c>
      <c r="FM88" s="13" t="str">
        <f t="shared" si="124"/>
        <v>-</v>
      </c>
      <c r="FN88" s="14" t="s">
        <v>69</v>
      </c>
      <c r="FO88" s="14" t="s">
        <v>69</v>
      </c>
      <c r="FP88" s="14" t="s">
        <v>69</v>
      </c>
      <c r="FQ88" s="14" t="s">
        <v>69</v>
      </c>
      <c r="FR88" s="14" t="s">
        <v>69</v>
      </c>
      <c r="FS88" s="14" t="s">
        <v>68</v>
      </c>
      <c r="FT88" s="44" t="str">
        <f t="shared" si="93"/>
        <v>5 fois par semaine</v>
      </c>
      <c r="FU88" s="13" t="s">
        <v>69</v>
      </c>
      <c r="FV88" s="13" t="s">
        <v>68</v>
      </c>
      <c r="FW88" s="13" t="s">
        <v>68</v>
      </c>
      <c r="FX88" s="13" t="s">
        <v>68</v>
      </c>
      <c r="FY88" s="13" t="s">
        <v>68</v>
      </c>
      <c r="FZ88" s="13" t="s">
        <v>68</v>
      </c>
      <c r="GA88" s="44" t="str">
        <f t="shared" si="111"/>
        <v>1 fois par semaine</v>
      </c>
      <c r="GB88" s="14" t="s">
        <v>69</v>
      </c>
      <c r="GC88" s="14" t="s">
        <v>68</v>
      </c>
      <c r="GD88" s="14" t="s">
        <v>68</v>
      </c>
      <c r="GE88" s="14" t="s">
        <v>68</v>
      </c>
      <c r="GF88" s="14" t="s">
        <v>68</v>
      </c>
      <c r="GG88" s="14" t="s">
        <v>68</v>
      </c>
      <c r="GH88" s="14" t="str">
        <f t="shared" si="91"/>
        <v>1 fois par semaine</v>
      </c>
      <c r="GI88" s="13" t="s">
        <v>68</v>
      </c>
      <c r="GJ88" s="13" t="s">
        <v>68</v>
      </c>
      <c r="GK88" s="13" t="s">
        <v>68</v>
      </c>
      <c r="GL88" s="13" t="s">
        <v>68</v>
      </c>
      <c r="GM88" s="13" t="s">
        <v>68</v>
      </c>
      <c r="GN88" s="13" t="s">
        <v>68</v>
      </c>
      <c r="GO88" s="13" t="str">
        <f t="shared" si="94"/>
        <v>-</v>
      </c>
      <c r="GP88" s="14" t="s">
        <v>68</v>
      </c>
      <c r="GQ88" s="14" t="s">
        <v>68</v>
      </c>
      <c r="GR88" s="14" t="s">
        <v>68</v>
      </c>
      <c r="GS88" s="14" t="s">
        <v>68</v>
      </c>
      <c r="GT88" s="14" t="s">
        <v>68</v>
      </c>
      <c r="GU88" s="14" t="s">
        <v>68</v>
      </c>
      <c r="GV88" s="14" t="str">
        <f t="shared" si="149"/>
        <v>-</v>
      </c>
      <c r="GW88" s="13" t="s">
        <v>68</v>
      </c>
      <c r="GX88" s="13" t="s">
        <v>68</v>
      </c>
      <c r="GY88" s="13" t="s">
        <v>68</v>
      </c>
      <c r="GZ88" s="13" t="s">
        <v>68</v>
      </c>
      <c r="HA88" s="13" t="s">
        <v>68</v>
      </c>
      <c r="HB88" s="13" t="s">
        <v>68</v>
      </c>
      <c r="HC88" s="44" t="str">
        <f>IF(COUNTIF(GW88:HB88,"X")&gt;0,COUNTIF(GW88:HB88,"X")&amp;" fois par semaine","-")</f>
        <v>-</v>
      </c>
      <c r="HD88" s="14" t="s">
        <v>68</v>
      </c>
      <c r="HE88" s="14" t="s">
        <v>68</v>
      </c>
      <c r="HF88" s="14" t="s">
        <v>68</v>
      </c>
      <c r="HG88" s="14" t="s">
        <v>68</v>
      </c>
      <c r="HH88" s="14" t="s">
        <v>68</v>
      </c>
      <c r="HI88" s="14" t="s">
        <v>68</v>
      </c>
      <c r="HJ88" s="44" t="str">
        <f t="shared" si="126"/>
        <v>-</v>
      </c>
      <c r="HK88" s="13" t="s">
        <v>68</v>
      </c>
      <c r="HL88" s="13" t="s">
        <v>68</v>
      </c>
      <c r="HM88" s="13" t="s">
        <v>68</v>
      </c>
      <c r="HN88" s="13" t="s">
        <v>68</v>
      </c>
      <c r="HO88" s="13" t="s">
        <v>68</v>
      </c>
      <c r="HP88" s="13" t="s">
        <v>68</v>
      </c>
      <c r="HQ88" s="44" t="str">
        <f t="shared" si="148"/>
        <v>-</v>
      </c>
      <c r="HR88" s="14" t="s">
        <v>68</v>
      </c>
      <c r="HS88" s="14" t="s">
        <v>68</v>
      </c>
      <c r="HT88" s="14" t="s">
        <v>68</v>
      </c>
      <c r="HU88" s="14" t="s">
        <v>68</v>
      </c>
      <c r="HV88" s="14" t="s">
        <v>68</v>
      </c>
      <c r="HW88" s="14" t="s">
        <v>68</v>
      </c>
      <c r="HX88" s="14" t="str">
        <f t="shared" si="118"/>
        <v>-</v>
      </c>
    </row>
    <row r="89" spans="1:233" ht="27.95" customHeight="1" x14ac:dyDescent="0.2">
      <c r="A89" s="16">
        <v>8049</v>
      </c>
      <c r="B89" s="9" t="s">
        <v>79</v>
      </c>
      <c r="C89" s="51" t="s">
        <v>1908</v>
      </c>
      <c r="D89" s="11" t="s">
        <v>96</v>
      </c>
      <c r="E89" s="11" t="s">
        <v>174</v>
      </c>
      <c r="F89" s="11">
        <v>75018</v>
      </c>
      <c r="G89" s="11" t="s">
        <v>29</v>
      </c>
      <c r="H89" s="12">
        <v>11</v>
      </c>
      <c r="I89" s="13" t="s">
        <v>69</v>
      </c>
      <c r="J89" s="13" t="s">
        <v>68</v>
      </c>
      <c r="K89" s="13" t="s">
        <v>69</v>
      </c>
      <c r="L89" s="13" t="s">
        <v>68</v>
      </c>
      <c r="M89" s="13" t="s">
        <v>69</v>
      </c>
      <c r="N89" s="13" t="s">
        <v>68</v>
      </c>
      <c r="O89" s="13" t="str">
        <f t="shared" si="131"/>
        <v>3 fois par semaine</v>
      </c>
      <c r="P89" s="14" t="s">
        <v>69</v>
      </c>
      <c r="Q89" s="14" t="s">
        <v>68</v>
      </c>
      <c r="R89" s="14" t="s">
        <v>69</v>
      </c>
      <c r="S89" s="14" t="s">
        <v>68</v>
      </c>
      <c r="T89" s="14" t="s">
        <v>69</v>
      </c>
      <c r="U89" s="14" t="s">
        <v>68</v>
      </c>
      <c r="V89" s="44" t="str">
        <f t="shared" si="132"/>
        <v>3 fois par semaine</v>
      </c>
      <c r="W89" s="13" t="s">
        <v>69</v>
      </c>
      <c r="X89" s="13" t="s">
        <v>68</v>
      </c>
      <c r="Y89" s="13" t="s">
        <v>69</v>
      </c>
      <c r="Z89" s="13" t="s">
        <v>68</v>
      </c>
      <c r="AA89" s="13" t="s">
        <v>69</v>
      </c>
      <c r="AB89" s="13" t="s">
        <v>68</v>
      </c>
      <c r="AC89" s="13" t="str">
        <f t="shared" si="133"/>
        <v>3 fois par semaine</v>
      </c>
      <c r="AD89" s="14" t="s">
        <v>69</v>
      </c>
      <c r="AE89" s="14" t="s">
        <v>68</v>
      </c>
      <c r="AF89" s="14" t="s">
        <v>69</v>
      </c>
      <c r="AG89" s="14" t="s">
        <v>68</v>
      </c>
      <c r="AH89" s="14" t="s">
        <v>69</v>
      </c>
      <c r="AI89" s="14" t="s">
        <v>68</v>
      </c>
      <c r="AJ89" s="44" t="str">
        <f t="shared" si="134"/>
        <v>3 fois par semaine</v>
      </c>
      <c r="AK89" s="13" t="s">
        <v>69</v>
      </c>
      <c r="AL89" s="13" t="s">
        <v>68</v>
      </c>
      <c r="AM89" s="13" t="s">
        <v>69</v>
      </c>
      <c r="AN89" s="13" t="s">
        <v>68</v>
      </c>
      <c r="AO89" s="13" t="s">
        <v>69</v>
      </c>
      <c r="AP89" s="13" t="s">
        <v>68</v>
      </c>
      <c r="AQ89" s="13" t="str">
        <f t="shared" si="135"/>
        <v>3 fois par semaine</v>
      </c>
      <c r="AR89" s="14" t="s">
        <v>69</v>
      </c>
      <c r="AS89" s="14" t="s">
        <v>68</v>
      </c>
      <c r="AT89" s="14" t="s">
        <v>69</v>
      </c>
      <c r="AU89" s="14" t="s">
        <v>68</v>
      </c>
      <c r="AV89" s="14" t="s">
        <v>69</v>
      </c>
      <c r="AW89" s="14" t="s">
        <v>68</v>
      </c>
      <c r="AX89" s="14" t="str">
        <f t="shared" si="136"/>
        <v>3 fois par semaine</v>
      </c>
      <c r="AY89" s="13" t="s">
        <v>69</v>
      </c>
      <c r="AZ89" s="13" t="s">
        <v>68</v>
      </c>
      <c r="BA89" s="13" t="s">
        <v>69</v>
      </c>
      <c r="BB89" s="13" t="s">
        <v>68</v>
      </c>
      <c r="BC89" s="13" t="s">
        <v>69</v>
      </c>
      <c r="BD89" s="13" t="s">
        <v>68</v>
      </c>
      <c r="BE89" s="13" t="str">
        <f t="shared" si="137"/>
        <v>3 fois par semaine</v>
      </c>
      <c r="BF89" s="14" t="s">
        <v>69</v>
      </c>
      <c r="BG89" s="14" t="s">
        <v>68</v>
      </c>
      <c r="BH89" s="14" t="s">
        <v>69</v>
      </c>
      <c r="BI89" s="14" t="s">
        <v>68</v>
      </c>
      <c r="BJ89" s="14" t="s">
        <v>69</v>
      </c>
      <c r="BK89" s="14" t="s">
        <v>68</v>
      </c>
      <c r="BL89" s="14" t="str">
        <f t="shared" si="138"/>
        <v>3 fois par semaine</v>
      </c>
      <c r="BM89" s="13" t="s">
        <v>69</v>
      </c>
      <c r="BN89" s="13" t="s">
        <v>68</v>
      </c>
      <c r="BO89" s="13" t="s">
        <v>69</v>
      </c>
      <c r="BP89" s="13" t="s">
        <v>68</v>
      </c>
      <c r="BQ89" s="13" t="s">
        <v>69</v>
      </c>
      <c r="BR89" s="13" t="s">
        <v>68</v>
      </c>
      <c r="BS89" s="13" t="str">
        <f t="shared" si="139"/>
        <v>3 fois par semaine</v>
      </c>
      <c r="BT89" s="14" t="s">
        <v>68</v>
      </c>
      <c r="BU89" s="14" t="s">
        <v>68</v>
      </c>
      <c r="BV89" s="14" t="s">
        <v>68</v>
      </c>
      <c r="BW89" s="14" t="s">
        <v>68</v>
      </c>
      <c r="BX89" s="14" t="s">
        <v>68</v>
      </c>
      <c r="BY89" s="14" t="s">
        <v>68</v>
      </c>
      <c r="BZ89" s="14" t="str">
        <f t="shared" si="140"/>
        <v>-</v>
      </c>
      <c r="CA89" s="13" t="s">
        <v>69</v>
      </c>
      <c r="CB89" s="13" t="s">
        <v>68</v>
      </c>
      <c r="CC89" s="13" t="s">
        <v>68</v>
      </c>
      <c r="CD89" s="13" t="s">
        <v>68</v>
      </c>
      <c r="CE89" s="13" t="s">
        <v>68</v>
      </c>
      <c r="CF89" s="13" t="s">
        <v>68</v>
      </c>
      <c r="CG89" s="44" t="str">
        <f t="shared" si="119"/>
        <v>1 fois par mois</v>
      </c>
      <c r="CH89" s="14" t="s">
        <v>68</v>
      </c>
      <c r="CI89" s="14" t="s">
        <v>68</v>
      </c>
      <c r="CJ89" s="14" t="s">
        <v>68</v>
      </c>
      <c r="CK89" s="14" t="s">
        <v>68</v>
      </c>
      <c r="CL89" s="14" t="s">
        <v>68</v>
      </c>
      <c r="CM89" s="14" t="s">
        <v>68</v>
      </c>
      <c r="CN89" s="44" t="str">
        <f t="shared" si="141"/>
        <v>-</v>
      </c>
      <c r="CO89" s="13" t="s">
        <v>68</v>
      </c>
      <c r="CP89" s="13" t="s">
        <v>68</v>
      </c>
      <c r="CQ89" s="13" t="s">
        <v>68</v>
      </c>
      <c r="CR89" s="13" t="s">
        <v>68</v>
      </c>
      <c r="CS89" s="13" t="s">
        <v>68</v>
      </c>
      <c r="CT89" s="13" t="s">
        <v>68</v>
      </c>
      <c r="CU89" s="13" t="str">
        <f t="shared" si="115"/>
        <v>-</v>
      </c>
      <c r="CV89" s="14" t="s">
        <v>68</v>
      </c>
      <c r="CW89" s="14" t="s">
        <v>68</v>
      </c>
      <c r="CX89" s="14" t="s">
        <v>68</v>
      </c>
      <c r="CY89" s="14" t="s">
        <v>68</v>
      </c>
      <c r="CZ89" s="14" t="s">
        <v>68</v>
      </c>
      <c r="DA89" s="14" t="s">
        <v>68</v>
      </c>
      <c r="DB89" s="14" t="str">
        <f t="shared" si="142"/>
        <v>-</v>
      </c>
      <c r="DC89" s="13" t="s">
        <v>68</v>
      </c>
      <c r="DD89" s="13" t="s">
        <v>68</v>
      </c>
      <c r="DE89" s="13" t="s">
        <v>68</v>
      </c>
      <c r="DF89" s="13" t="s">
        <v>68</v>
      </c>
      <c r="DG89" s="13" t="s">
        <v>68</v>
      </c>
      <c r="DH89" s="13" t="s">
        <v>68</v>
      </c>
      <c r="DI89" s="13" t="str">
        <f t="shared" si="116"/>
        <v>-</v>
      </c>
      <c r="DJ89" s="14" t="s">
        <v>69</v>
      </c>
      <c r="DK89" s="14" t="s">
        <v>68</v>
      </c>
      <c r="DL89" s="14" t="s">
        <v>69</v>
      </c>
      <c r="DM89" s="14" t="s">
        <v>68</v>
      </c>
      <c r="DN89" s="14" t="s">
        <v>69</v>
      </c>
      <c r="DO89" s="14" t="s">
        <v>68</v>
      </c>
      <c r="DP89" s="44" t="str">
        <f t="shared" si="143"/>
        <v>3 fois par semaine</v>
      </c>
      <c r="DQ89" s="13" t="s">
        <v>69</v>
      </c>
      <c r="DR89" s="13" t="s">
        <v>68</v>
      </c>
      <c r="DS89" s="13" t="s">
        <v>69</v>
      </c>
      <c r="DT89" s="13" t="s">
        <v>68</v>
      </c>
      <c r="DU89" s="13" t="s">
        <v>69</v>
      </c>
      <c r="DV89" s="13" t="s">
        <v>68</v>
      </c>
      <c r="DW89" s="13" t="str">
        <f t="shared" si="144"/>
        <v>3 fois par semaine</v>
      </c>
      <c r="DX89" s="14" t="s">
        <v>69</v>
      </c>
      <c r="DY89" s="14" t="s">
        <v>68</v>
      </c>
      <c r="DZ89" s="14" t="s">
        <v>69</v>
      </c>
      <c r="EA89" s="14" t="s">
        <v>68</v>
      </c>
      <c r="EB89" s="14" t="s">
        <v>69</v>
      </c>
      <c r="EC89" s="14" t="s">
        <v>68</v>
      </c>
      <c r="ED89" s="14" t="str">
        <f t="shared" si="145"/>
        <v>3 fois par semaine</v>
      </c>
      <c r="EE89" s="13" t="s">
        <v>69</v>
      </c>
      <c r="EF89" s="13" t="s">
        <v>68</v>
      </c>
      <c r="EG89" s="13" t="s">
        <v>69</v>
      </c>
      <c r="EH89" s="13" t="s">
        <v>68</v>
      </c>
      <c r="EI89" s="13" t="s">
        <v>69</v>
      </c>
      <c r="EJ89" s="13" t="s">
        <v>68</v>
      </c>
      <c r="EK89" s="13" t="str">
        <f t="shared" si="146"/>
        <v>3 fois par semaine</v>
      </c>
      <c r="EL89" s="14" t="s">
        <v>69</v>
      </c>
      <c r="EM89" s="14" t="s">
        <v>68</v>
      </c>
      <c r="EN89" s="14" t="s">
        <v>68</v>
      </c>
      <c r="EO89" s="14" t="s">
        <v>68</v>
      </c>
      <c r="EP89" s="14" t="s">
        <v>68</v>
      </c>
      <c r="EQ89" s="14" t="s">
        <v>68</v>
      </c>
      <c r="ER89" s="44" t="str">
        <f t="shared" si="150"/>
        <v>1 fois par mois</v>
      </c>
      <c r="ES89" s="13" t="s">
        <v>68</v>
      </c>
      <c r="ET89" s="13" t="s">
        <v>68</v>
      </c>
      <c r="EU89" s="13" t="s">
        <v>68</v>
      </c>
      <c r="EV89" s="13" t="s">
        <v>68</v>
      </c>
      <c r="EW89" s="13" t="s">
        <v>68</v>
      </c>
      <c r="EX89" s="13" t="s">
        <v>68</v>
      </c>
      <c r="EY89" s="44" t="str">
        <f t="shared" ref="EY89:EY96" si="152">IF(COUNTIF(ES89:EX89,"X")&gt;0,COUNTIF(ES89:EX89,"X")&amp;" fois par mois","-")</f>
        <v>-</v>
      </c>
      <c r="EZ89" s="14" t="s">
        <v>68</v>
      </c>
      <c r="FA89" s="14" t="s">
        <v>68</v>
      </c>
      <c r="FB89" s="14" t="s">
        <v>68</v>
      </c>
      <c r="FC89" s="14" t="s">
        <v>68</v>
      </c>
      <c r="FD89" s="14" t="s">
        <v>68</v>
      </c>
      <c r="FE89" s="14" t="s">
        <v>68</v>
      </c>
      <c r="FF89" s="44" t="str">
        <f t="shared" si="110"/>
        <v>-</v>
      </c>
      <c r="FG89" s="13" t="s">
        <v>68</v>
      </c>
      <c r="FH89" s="13" t="s">
        <v>68</v>
      </c>
      <c r="FI89" s="13" t="s">
        <v>68</v>
      </c>
      <c r="FJ89" s="13" t="s">
        <v>68</v>
      </c>
      <c r="FK89" s="13" t="s">
        <v>68</v>
      </c>
      <c r="FL89" s="13" t="s">
        <v>68</v>
      </c>
      <c r="FM89" s="13" t="str">
        <f t="shared" si="124"/>
        <v>-</v>
      </c>
      <c r="FN89" s="14" t="s">
        <v>69</v>
      </c>
      <c r="FO89" s="14" t="s">
        <v>68</v>
      </c>
      <c r="FP89" s="14" t="s">
        <v>69</v>
      </c>
      <c r="FQ89" s="14" t="s">
        <v>68</v>
      </c>
      <c r="FR89" s="14" t="s">
        <v>69</v>
      </c>
      <c r="FS89" s="14" t="s">
        <v>68</v>
      </c>
      <c r="FT89" s="44" t="str">
        <f t="shared" si="93"/>
        <v>3 fois par semaine</v>
      </c>
      <c r="FU89" s="13" t="s">
        <v>69</v>
      </c>
      <c r="FV89" s="13" t="s">
        <v>68</v>
      </c>
      <c r="FW89" s="13" t="s">
        <v>68</v>
      </c>
      <c r="FX89" s="13" t="s">
        <v>68</v>
      </c>
      <c r="FY89" s="13" t="s">
        <v>68</v>
      </c>
      <c r="FZ89" s="13" t="s">
        <v>68</v>
      </c>
      <c r="GA89" s="44" t="str">
        <f t="shared" si="111"/>
        <v>1 fois par semaine</v>
      </c>
      <c r="GB89" s="14" t="s">
        <v>69</v>
      </c>
      <c r="GC89" s="14" t="s">
        <v>68</v>
      </c>
      <c r="GD89" s="14" t="s">
        <v>68</v>
      </c>
      <c r="GE89" s="14" t="s">
        <v>68</v>
      </c>
      <c r="GF89" s="14" t="s">
        <v>68</v>
      </c>
      <c r="GG89" s="14" t="s">
        <v>68</v>
      </c>
      <c r="GH89" s="14" t="str">
        <f t="shared" si="91"/>
        <v>1 fois par semaine</v>
      </c>
      <c r="GI89" s="13" t="s">
        <v>68</v>
      </c>
      <c r="GJ89" s="13" t="s">
        <v>68</v>
      </c>
      <c r="GK89" s="13" t="s">
        <v>68</v>
      </c>
      <c r="GL89" s="13" t="s">
        <v>68</v>
      </c>
      <c r="GM89" s="13" t="s">
        <v>68</v>
      </c>
      <c r="GN89" s="13" t="s">
        <v>68</v>
      </c>
      <c r="GO89" s="13" t="str">
        <f t="shared" si="94"/>
        <v>-</v>
      </c>
      <c r="GP89" s="14" t="s">
        <v>68</v>
      </c>
      <c r="GQ89" s="14" t="s">
        <v>68</v>
      </c>
      <c r="GR89" s="14" t="s">
        <v>68</v>
      </c>
      <c r="GS89" s="14" t="s">
        <v>68</v>
      </c>
      <c r="GT89" s="14" t="s">
        <v>68</v>
      </c>
      <c r="GU89" s="14" t="s">
        <v>68</v>
      </c>
      <c r="GV89" s="14" t="str">
        <f t="shared" si="149"/>
        <v>-</v>
      </c>
      <c r="GW89" s="13" t="s">
        <v>68</v>
      </c>
      <c r="GX89" s="13" t="s">
        <v>68</v>
      </c>
      <c r="GY89" s="13" t="s">
        <v>68</v>
      </c>
      <c r="GZ89" s="13" t="s">
        <v>68</v>
      </c>
      <c r="HA89" s="13" t="s">
        <v>69</v>
      </c>
      <c r="HB89" s="13" t="s">
        <v>68</v>
      </c>
      <c r="HC89" s="44" t="str">
        <f>IF(COUNTIF(GW89:HB89,"X")&gt;0,COUNTIF(GW89:HB89,"X")&amp;" fois par mois","-")</f>
        <v>1 fois par mois</v>
      </c>
      <c r="HD89" s="14" t="s">
        <v>68</v>
      </c>
      <c r="HE89" s="14" t="s">
        <v>68</v>
      </c>
      <c r="HF89" s="14" t="s">
        <v>68</v>
      </c>
      <c r="HG89" s="14" t="s">
        <v>68</v>
      </c>
      <c r="HH89" s="14" t="s">
        <v>69</v>
      </c>
      <c r="HI89" s="14" t="s">
        <v>68</v>
      </c>
      <c r="HJ89" s="44" t="str">
        <f t="shared" si="126"/>
        <v>1 fois par semestre</v>
      </c>
      <c r="HK89" s="13" t="s">
        <v>68</v>
      </c>
      <c r="HL89" s="13" t="s">
        <v>68</v>
      </c>
      <c r="HM89" s="13" t="s">
        <v>68</v>
      </c>
      <c r="HN89" s="13" t="s">
        <v>68</v>
      </c>
      <c r="HO89" s="13" t="s">
        <v>68</v>
      </c>
      <c r="HP89" s="13" t="s">
        <v>68</v>
      </c>
      <c r="HQ89" s="44" t="str">
        <f t="shared" si="148"/>
        <v>-</v>
      </c>
      <c r="HR89" s="14" t="s">
        <v>68</v>
      </c>
      <c r="HS89" s="14" t="s">
        <v>68</v>
      </c>
      <c r="HT89" s="14" t="s">
        <v>68</v>
      </c>
      <c r="HU89" s="14" t="s">
        <v>68</v>
      </c>
      <c r="HV89" s="14" t="s">
        <v>68</v>
      </c>
      <c r="HW89" s="14" t="s">
        <v>68</v>
      </c>
      <c r="HX89" s="14" t="str">
        <f t="shared" si="118"/>
        <v>-</v>
      </c>
    </row>
    <row r="90" spans="1:233" ht="27.95" customHeight="1" x14ac:dyDescent="0.2">
      <c r="A90" s="8">
        <v>8051</v>
      </c>
      <c r="B90" s="9" t="s">
        <v>66</v>
      </c>
      <c r="C90" s="50" t="s">
        <v>1906</v>
      </c>
      <c r="D90" s="11" t="s">
        <v>96</v>
      </c>
      <c r="E90" s="11" t="s">
        <v>31</v>
      </c>
      <c r="F90" s="11">
        <v>75010</v>
      </c>
      <c r="G90" s="11" t="s">
        <v>29</v>
      </c>
      <c r="H90" s="12">
        <v>22</v>
      </c>
      <c r="I90" s="13" t="s">
        <v>68</v>
      </c>
      <c r="J90" s="13" t="s">
        <v>68</v>
      </c>
      <c r="K90" s="13" t="s">
        <v>68</v>
      </c>
      <c r="L90" s="13" t="s">
        <v>68</v>
      </c>
      <c r="M90" s="13" t="s">
        <v>68</v>
      </c>
      <c r="N90" s="13" t="s">
        <v>68</v>
      </c>
      <c r="O90" s="13" t="str">
        <f t="shared" si="131"/>
        <v>-</v>
      </c>
      <c r="P90" s="14" t="s">
        <v>68</v>
      </c>
      <c r="Q90" s="14" t="s">
        <v>68</v>
      </c>
      <c r="R90" s="14" t="s">
        <v>68</v>
      </c>
      <c r="S90" s="14" t="s">
        <v>68</v>
      </c>
      <c r="T90" s="14" t="s">
        <v>68</v>
      </c>
      <c r="U90" s="14" t="s">
        <v>68</v>
      </c>
      <c r="V90" s="44" t="str">
        <f t="shared" si="132"/>
        <v>-</v>
      </c>
      <c r="W90" s="13" t="s">
        <v>68</v>
      </c>
      <c r="X90" s="13" t="s">
        <v>68</v>
      </c>
      <c r="Y90" s="13" t="s">
        <v>68</v>
      </c>
      <c r="Z90" s="13" t="s">
        <v>68</v>
      </c>
      <c r="AA90" s="13" t="s">
        <v>68</v>
      </c>
      <c r="AB90" s="13" t="s">
        <v>68</v>
      </c>
      <c r="AC90" s="13" t="str">
        <f t="shared" si="133"/>
        <v>-</v>
      </c>
      <c r="AD90" s="14" t="s">
        <v>68</v>
      </c>
      <c r="AE90" s="14" t="s">
        <v>68</v>
      </c>
      <c r="AF90" s="14" t="s">
        <v>68</v>
      </c>
      <c r="AG90" s="14" t="s">
        <v>68</v>
      </c>
      <c r="AH90" s="14" t="s">
        <v>68</v>
      </c>
      <c r="AI90" s="14" t="s">
        <v>68</v>
      </c>
      <c r="AJ90" s="44" t="str">
        <f t="shared" si="134"/>
        <v>-</v>
      </c>
      <c r="AK90" s="13" t="s">
        <v>68</v>
      </c>
      <c r="AL90" s="13" t="s">
        <v>68</v>
      </c>
      <c r="AM90" s="13" t="s">
        <v>68</v>
      </c>
      <c r="AN90" s="13" t="s">
        <v>68</v>
      </c>
      <c r="AO90" s="13" t="s">
        <v>68</v>
      </c>
      <c r="AP90" s="13" t="s">
        <v>68</v>
      </c>
      <c r="AQ90" s="13" t="str">
        <f t="shared" si="135"/>
        <v>-</v>
      </c>
      <c r="AR90" s="14" t="s">
        <v>68</v>
      </c>
      <c r="AS90" s="14" t="s">
        <v>68</v>
      </c>
      <c r="AT90" s="14" t="s">
        <v>68</v>
      </c>
      <c r="AU90" s="14" t="s">
        <v>68</v>
      </c>
      <c r="AV90" s="14" t="s">
        <v>68</v>
      </c>
      <c r="AW90" s="14" t="s">
        <v>68</v>
      </c>
      <c r="AX90" s="14" t="str">
        <f t="shared" si="136"/>
        <v>-</v>
      </c>
      <c r="AY90" s="13" t="s">
        <v>68</v>
      </c>
      <c r="AZ90" s="13" t="s">
        <v>68</v>
      </c>
      <c r="BA90" s="13" t="s">
        <v>68</v>
      </c>
      <c r="BB90" s="13" t="s">
        <v>68</v>
      </c>
      <c r="BC90" s="13" t="s">
        <v>68</v>
      </c>
      <c r="BD90" s="13" t="s">
        <v>68</v>
      </c>
      <c r="BE90" s="13" t="str">
        <f t="shared" si="137"/>
        <v>-</v>
      </c>
      <c r="BF90" s="14" t="s">
        <v>68</v>
      </c>
      <c r="BG90" s="14" t="s">
        <v>68</v>
      </c>
      <c r="BH90" s="14" t="s">
        <v>68</v>
      </c>
      <c r="BI90" s="14" t="s">
        <v>68</v>
      </c>
      <c r="BJ90" s="14" t="s">
        <v>68</v>
      </c>
      <c r="BK90" s="14" t="s">
        <v>68</v>
      </c>
      <c r="BL90" s="14" t="str">
        <f t="shared" si="138"/>
        <v>-</v>
      </c>
      <c r="BM90" s="13" t="s">
        <v>68</v>
      </c>
      <c r="BN90" s="13" t="s">
        <v>68</v>
      </c>
      <c r="BO90" s="13" t="s">
        <v>68</v>
      </c>
      <c r="BP90" s="13" t="s">
        <v>68</v>
      </c>
      <c r="BQ90" s="13" t="s">
        <v>68</v>
      </c>
      <c r="BR90" s="13" t="s">
        <v>68</v>
      </c>
      <c r="BS90" s="13" t="str">
        <f t="shared" si="139"/>
        <v>-</v>
      </c>
      <c r="BT90" s="14" t="s">
        <v>68</v>
      </c>
      <c r="BU90" s="14" t="s">
        <v>68</v>
      </c>
      <c r="BV90" s="14" t="s">
        <v>68</v>
      </c>
      <c r="BW90" s="14" t="s">
        <v>68</v>
      </c>
      <c r="BX90" s="14" t="s">
        <v>68</v>
      </c>
      <c r="BY90" s="14" t="s">
        <v>68</v>
      </c>
      <c r="BZ90" s="14" t="str">
        <f t="shared" si="140"/>
        <v>-</v>
      </c>
      <c r="CA90" s="13" t="s">
        <v>68</v>
      </c>
      <c r="CB90" s="13" t="s">
        <v>68</v>
      </c>
      <c r="CC90" s="13" t="s">
        <v>68</v>
      </c>
      <c r="CD90" s="13" t="s">
        <v>68</v>
      </c>
      <c r="CE90" s="13" t="s">
        <v>68</v>
      </c>
      <c r="CF90" s="13" t="s">
        <v>68</v>
      </c>
      <c r="CG90" s="44" t="str">
        <f t="shared" si="119"/>
        <v>-</v>
      </c>
      <c r="CH90" s="14" t="s">
        <v>68</v>
      </c>
      <c r="CI90" s="14" t="s">
        <v>68</v>
      </c>
      <c r="CJ90" s="14" t="s">
        <v>68</v>
      </c>
      <c r="CK90" s="14" t="s">
        <v>68</v>
      </c>
      <c r="CL90" s="14" t="s">
        <v>68</v>
      </c>
      <c r="CM90" s="14" t="s">
        <v>68</v>
      </c>
      <c r="CN90" s="44" t="str">
        <f t="shared" si="141"/>
        <v>-</v>
      </c>
      <c r="CO90" s="13" t="s">
        <v>68</v>
      </c>
      <c r="CP90" s="13" t="s">
        <v>68</v>
      </c>
      <c r="CQ90" s="13" t="s">
        <v>68</v>
      </c>
      <c r="CR90" s="13" t="s">
        <v>68</v>
      </c>
      <c r="CS90" s="13" t="s">
        <v>68</v>
      </c>
      <c r="CT90" s="13" t="s">
        <v>68</v>
      </c>
      <c r="CU90" s="13" t="str">
        <f t="shared" si="115"/>
        <v>-</v>
      </c>
      <c r="CV90" s="14" t="s">
        <v>68</v>
      </c>
      <c r="CW90" s="14" t="s">
        <v>68</v>
      </c>
      <c r="CX90" s="14" t="s">
        <v>68</v>
      </c>
      <c r="CY90" s="14" t="s">
        <v>68</v>
      </c>
      <c r="CZ90" s="14" t="s">
        <v>68</v>
      </c>
      <c r="DA90" s="14" t="s">
        <v>68</v>
      </c>
      <c r="DB90" s="14" t="str">
        <f t="shared" si="142"/>
        <v>-</v>
      </c>
      <c r="DC90" s="13" t="s">
        <v>68</v>
      </c>
      <c r="DD90" s="13" t="s">
        <v>68</v>
      </c>
      <c r="DE90" s="13" t="s">
        <v>68</v>
      </c>
      <c r="DF90" s="13" t="s">
        <v>68</v>
      </c>
      <c r="DG90" s="13" t="s">
        <v>68</v>
      </c>
      <c r="DH90" s="13" t="s">
        <v>68</v>
      </c>
      <c r="DI90" s="13" t="str">
        <f t="shared" si="116"/>
        <v>-</v>
      </c>
      <c r="DJ90" s="14" t="s">
        <v>68</v>
      </c>
      <c r="DK90" s="14" t="s">
        <v>68</v>
      </c>
      <c r="DL90" s="14" t="s">
        <v>68</v>
      </c>
      <c r="DM90" s="14" t="s">
        <v>68</v>
      </c>
      <c r="DN90" s="14" t="s">
        <v>68</v>
      </c>
      <c r="DO90" s="14" t="s">
        <v>68</v>
      </c>
      <c r="DP90" s="44" t="str">
        <f t="shared" si="143"/>
        <v>-</v>
      </c>
      <c r="DQ90" s="13" t="s">
        <v>68</v>
      </c>
      <c r="DR90" s="13" t="s">
        <v>68</v>
      </c>
      <c r="DS90" s="13" t="s">
        <v>68</v>
      </c>
      <c r="DT90" s="13" t="s">
        <v>68</v>
      </c>
      <c r="DU90" s="13" t="s">
        <v>68</v>
      </c>
      <c r="DV90" s="13" t="s">
        <v>68</v>
      </c>
      <c r="DW90" s="13" t="str">
        <f t="shared" si="144"/>
        <v>-</v>
      </c>
      <c r="DX90" s="14" t="s">
        <v>68</v>
      </c>
      <c r="DY90" s="14" t="s">
        <v>68</v>
      </c>
      <c r="DZ90" s="14" t="s">
        <v>68</v>
      </c>
      <c r="EA90" s="14" t="s">
        <v>68</v>
      </c>
      <c r="EB90" s="14" t="s">
        <v>68</v>
      </c>
      <c r="EC90" s="14" t="s">
        <v>68</v>
      </c>
      <c r="ED90" s="14" t="str">
        <f t="shared" si="145"/>
        <v>-</v>
      </c>
      <c r="EE90" s="13" t="s">
        <v>68</v>
      </c>
      <c r="EF90" s="13" t="s">
        <v>68</v>
      </c>
      <c r="EG90" s="13" t="s">
        <v>68</v>
      </c>
      <c r="EH90" s="13" t="s">
        <v>68</v>
      </c>
      <c r="EI90" s="13" t="s">
        <v>68</v>
      </c>
      <c r="EJ90" s="13" t="s">
        <v>68</v>
      </c>
      <c r="EK90" s="13" t="str">
        <f t="shared" si="146"/>
        <v>-</v>
      </c>
      <c r="EL90" s="14" t="s">
        <v>68</v>
      </c>
      <c r="EM90" s="14" t="s">
        <v>68</v>
      </c>
      <c r="EN90" s="14" t="s">
        <v>68</v>
      </c>
      <c r="EO90" s="14" t="s">
        <v>68</v>
      </c>
      <c r="EP90" s="14" t="s">
        <v>68</v>
      </c>
      <c r="EQ90" s="14" t="s">
        <v>68</v>
      </c>
      <c r="ER90" s="44" t="str">
        <f>IF(COUNTIF(EL90:EQ90,"X")&gt;0,COUNTIF(EL90:EQ90,"X")&amp;" fois par mois","-")</f>
        <v>-</v>
      </c>
      <c r="ES90" s="13" t="s">
        <v>68</v>
      </c>
      <c r="ET90" s="13" t="s">
        <v>68</v>
      </c>
      <c r="EU90" s="13" t="s">
        <v>68</v>
      </c>
      <c r="EV90" s="13" t="s">
        <v>68</v>
      </c>
      <c r="EW90" s="13" t="s">
        <v>68</v>
      </c>
      <c r="EX90" s="13" t="s">
        <v>68</v>
      </c>
      <c r="EY90" s="44" t="str">
        <f t="shared" si="152"/>
        <v>-</v>
      </c>
      <c r="EZ90" s="14" t="s">
        <v>68</v>
      </c>
      <c r="FA90" s="14" t="s">
        <v>68</v>
      </c>
      <c r="FB90" s="14" t="s">
        <v>68</v>
      </c>
      <c r="FC90" s="14" t="s">
        <v>68</v>
      </c>
      <c r="FD90" s="14" t="s">
        <v>68</v>
      </c>
      <c r="FE90" s="14" t="s">
        <v>68</v>
      </c>
      <c r="FF90" s="44" t="str">
        <f t="shared" si="110"/>
        <v>-</v>
      </c>
      <c r="FG90" s="13" t="s">
        <v>68</v>
      </c>
      <c r="FH90" s="13" t="s">
        <v>68</v>
      </c>
      <c r="FI90" s="13" t="s">
        <v>68</v>
      </c>
      <c r="FJ90" s="13" t="s">
        <v>68</v>
      </c>
      <c r="FK90" s="13" t="s">
        <v>68</v>
      </c>
      <c r="FL90" s="13" t="s">
        <v>68</v>
      </c>
      <c r="FM90" s="13" t="str">
        <f t="shared" si="124"/>
        <v>-</v>
      </c>
      <c r="FN90" s="14" t="s">
        <v>69</v>
      </c>
      <c r="FO90" s="14" t="s">
        <v>69</v>
      </c>
      <c r="FP90" s="14" t="s">
        <v>69</v>
      </c>
      <c r="FQ90" s="14" t="s">
        <v>69</v>
      </c>
      <c r="FR90" s="14" t="s">
        <v>69</v>
      </c>
      <c r="FS90" s="14" t="s">
        <v>68</v>
      </c>
      <c r="FT90" s="44" t="str">
        <f t="shared" si="93"/>
        <v>5 fois par semaine</v>
      </c>
      <c r="FU90" s="13" t="s">
        <v>69</v>
      </c>
      <c r="FV90" s="13" t="s">
        <v>68</v>
      </c>
      <c r="FW90" s="13" t="s">
        <v>68</v>
      </c>
      <c r="FX90" s="13" t="s">
        <v>68</v>
      </c>
      <c r="FY90" s="13" t="s">
        <v>68</v>
      </c>
      <c r="FZ90" s="13" t="s">
        <v>68</v>
      </c>
      <c r="GA90" s="44" t="str">
        <f t="shared" si="111"/>
        <v>1 fois par semaine</v>
      </c>
      <c r="GB90" s="14" t="s">
        <v>69</v>
      </c>
      <c r="GC90" s="14" t="s">
        <v>68</v>
      </c>
      <c r="GD90" s="14" t="s">
        <v>68</v>
      </c>
      <c r="GE90" s="14" t="s">
        <v>68</v>
      </c>
      <c r="GF90" s="14" t="s">
        <v>68</v>
      </c>
      <c r="GG90" s="14" t="s">
        <v>68</v>
      </c>
      <c r="GH90" s="14" t="str">
        <f t="shared" si="91"/>
        <v>1 fois par semaine</v>
      </c>
      <c r="GI90" s="13" t="s">
        <v>68</v>
      </c>
      <c r="GJ90" s="13" t="s">
        <v>68</v>
      </c>
      <c r="GK90" s="13" t="s">
        <v>68</v>
      </c>
      <c r="GL90" s="13" t="s">
        <v>68</v>
      </c>
      <c r="GM90" s="13" t="s">
        <v>68</v>
      </c>
      <c r="GN90" s="13" t="s">
        <v>68</v>
      </c>
      <c r="GO90" s="13" t="str">
        <f t="shared" si="94"/>
        <v>-</v>
      </c>
      <c r="GP90" s="14" t="s">
        <v>68</v>
      </c>
      <c r="GQ90" s="14" t="s">
        <v>68</v>
      </c>
      <c r="GR90" s="14" t="s">
        <v>68</v>
      </c>
      <c r="GS90" s="14" t="s">
        <v>68</v>
      </c>
      <c r="GT90" s="14" t="s">
        <v>68</v>
      </c>
      <c r="GU90" s="14" t="s">
        <v>68</v>
      </c>
      <c r="GV90" s="14" t="str">
        <f t="shared" si="149"/>
        <v>-</v>
      </c>
      <c r="GW90" s="13" t="s">
        <v>68</v>
      </c>
      <c r="GX90" s="13" t="s">
        <v>68</v>
      </c>
      <c r="GY90" s="13" t="s">
        <v>68</v>
      </c>
      <c r="GZ90" s="13" t="s">
        <v>68</v>
      </c>
      <c r="HA90" s="13" t="s">
        <v>68</v>
      </c>
      <c r="HB90" s="13" t="s">
        <v>68</v>
      </c>
      <c r="HC90" s="44" t="str">
        <f t="shared" ref="HC90:HC92" si="153">IF(COUNTIF(GW90:HB90,"X")&gt;0,COUNTIF(GW90:HB90,"X")&amp;" fois par semaine","-")</f>
        <v>-</v>
      </c>
      <c r="HD90" s="14" t="s">
        <v>68</v>
      </c>
      <c r="HE90" s="14" t="s">
        <v>68</v>
      </c>
      <c r="HF90" s="14" t="s">
        <v>68</v>
      </c>
      <c r="HG90" s="14" t="s">
        <v>68</v>
      </c>
      <c r="HH90" s="14" t="s">
        <v>68</v>
      </c>
      <c r="HI90" s="14" t="s">
        <v>68</v>
      </c>
      <c r="HJ90" s="44" t="str">
        <f t="shared" si="126"/>
        <v>-</v>
      </c>
      <c r="HK90" s="13" t="s">
        <v>68</v>
      </c>
      <c r="HL90" s="13" t="s">
        <v>68</v>
      </c>
      <c r="HM90" s="13" t="s">
        <v>68</v>
      </c>
      <c r="HN90" s="13" t="s">
        <v>68</v>
      </c>
      <c r="HO90" s="13" t="s">
        <v>68</v>
      </c>
      <c r="HP90" s="13" t="s">
        <v>68</v>
      </c>
      <c r="HQ90" s="44" t="str">
        <f t="shared" si="148"/>
        <v>-</v>
      </c>
      <c r="HR90" s="14" t="s">
        <v>68</v>
      </c>
      <c r="HS90" s="14" t="s">
        <v>68</v>
      </c>
      <c r="HT90" s="14" t="s">
        <v>68</v>
      </c>
      <c r="HU90" s="14" t="s">
        <v>68</v>
      </c>
      <c r="HV90" s="14" t="s">
        <v>68</v>
      </c>
      <c r="HW90" s="14" t="s">
        <v>68</v>
      </c>
      <c r="HX90" s="14" t="str">
        <f t="shared" si="118"/>
        <v>-</v>
      </c>
    </row>
    <row r="91" spans="1:233" ht="27.95" customHeight="1" x14ac:dyDescent="0.2">
      <c r="A91" s="16">
        <v>8052</v>
      </c>
      <c r="B91" s="9" t="s">
        <v>79</v>
      </c>
      <c r="C91" s="51" t="s">
        <v>1908</v>
      </c>
      <c r="D91" s="11" t="s">
        <v>96</v>
      </c>
      <c r="E91" s="11" t="s">
        <v>175</v>
      </c>
      <c r="F91" s="11">
        <v>75018</v>
      </c>
      <c r="G91" s="11" t="s">
        <v>29</v>
      </c>
      <c r="H91" s="12">
        <v>61</v>
      </c>
      <c r="I91" s="13" t="s">
        <v>68</v>
      </c>
      <c r="J91" s="13" t="s">
        <v>68</v>
      </c>
      <c r="K91" s="13" t="s">
        <v>68</v>
      </c>
      <c r="L91" s="13" t="s">
        <v>68</v>
      </c>
      <c r="M91" s="13" t="s">
        <v>68</v>
      </c>
      <c r="N91" s="13" t="s">
        <v>68</v>
      </c>
      <c r="O91" s="13" t="str">
        <f t="shared" si="131"/>
        <v>-</v>
      </c>
      <c r="P91" s="14" t="s">
        <v>68</v>
      </c>
      <c r="Q91" s="14" t="s">
        <v>68</v>
      </c>
      <c r="R91" s="14" t="s">
        <v>68</v>
      </c>
      <c r="S91" s="14" t="s">
        <v>68</v>
      </c>
      <c r="T91" s="14" t="s">
        <v>68</v>
      </c>
      <c r="U91" s="14" t="s">
        <v>68</v>
      </c>
      <c r="V91" s="44" t="str">
        <f t="shared" si="132"/>
        <v>-</v>
      </c>
      <c r="W91" s="13" t="s">
        <v>68</v>
      </c>
      <c r="X91" s="13" t="s">
        <v>68</v>
      </c>
      <c r="Y91" s="13" t="s">
        <v>68</v>
      </c>
      <c r="Z91" s="13" t="s">
        <v>68</v>
      </c>
      <c r="AA91" s="13" t="s">
        <v>68</v>
      </c>
      <c r="AB91" s="13" t="s">
        <v>68</v>
      </c>
      <c r="AC91" s="13" t="str">
        <f t="shared" si="133"/>
        <v>-</v>
      </c>
      <c r="AD91" s="14" t="s">
        <v>68</v>
      </c>
      <c r="AE91" s="14" t="s">
        <v>68</v>
      </c>
      <c r="AF91" s="14" t="s">
        <v>68</v>
      </c>
      <c r="AG91" s="14" t="s">
        <v>68</v>
      </c>
      <c r="AH91" s="14" t="s">
        <v>68</v>
      </c>
      <c r="AI91" s="14" t="s">
        <v>68</v>
      </c>
      <c r="AJ91" s="44" t="str">
        <f t="shared" si="134"/>
        <v>-</v>
      </c>
      <c r="AK91" s="13" t="s">
        <v>68</v>
      </c>
      <c r="AL91" s="13" t="s">
        <v>68</v>
      </c>
      <c r="AM91" s="13" t="s">
        <v>68</v>
      </c>
      <c r="AN91" s="13" t="s">
        <v>68</v>
      </c>
      <c r="AO91" s="13" t="s">
        <v>68</v>
      </c>
      <c r="AP91" s="13" t="s">
        <v>68</v>
      </c>
      <c r="AQ91" s="13" t="str">
        <f t="shared" si="135"/>
        <v>-</v>
      </c>
      <c r="AR91" s="14" t="s">
        <v>68</v>
      </c>
      <c r="AS91" s="14" t="s">
        <v>68</v>
      </c>
      <c r="AT91" s="14" t="s">
        <v>68</v>
      </c>
      <c r="AU91" s="14" t="s">
        <v>68</v>
      </c>
      <c r="AV91" s="14" t="s">
        <v>68</v>
      </c>
      <c r="AW91" s="14" t="s">
        <v>68</v>
      </c>
      <c r="AX91" s="14" t="str">
        <f t="shared" si="136"/>
        <v>-</v>
      </c>
      <c r="AY91" s="13" t="s">
        <v>68</v>
      </c>
      <c r="AZ91" s="13" t="s">
        <v>68</v>
      </c>
      <c r="BA91" s="13" t="s">
        <v>68</v>
      </c>
      <c r="BB91" s="13" t="s">
        <v>68</v>
      </c>
      <c r="BC91" s="13" t="s">
        <v>68</v>
      </c>
      <c r="BD91" s="13" t="s">
        <v>68</v>
      </c>
      <c r="BE91" s="13" t="str">
        <f t="shared" si="137"/>
        <v>-</v>
      </c>
      <c r="BF91" s="14" t="s">
        <v>68</v>
      </c>
      <c r="BG91" s="14" t="s">
        <v>68</v>
      </c>
      <c r="BH91" s="14" t="s">
        <v>68</v>
      </c>
      <c r="BI91" s="14" t="s">
        <v>68</v>
      </c>
      <c r="BJ91" s="14" t="s">
        <v>68</v>
      </c>
      <c r="BK91" s="14" t="s">
        <v>68</v>
      </c>
      <c r="BL91" s="14" t="str">
        <f t="shared" si="138"/>
        <v>-</v>
      </c>
      <c r="BM91" s="13" t="s">
        <v>68</v>
      </c>
      <c r="BN91" s="13" t="s">
        <v>68</v>
      </c>
      <c r="BO91" s="13" t="s">
        <v>68</v>
      </c>
      <c r="BP91" s="13" t="s">
        <v>68</v>
      </c>
      <c r="BQ91" s="13" t="s">
        <v>68</v>
      </c>
      <c r="BR91" s="13" t="s">
        <v>68</v>
      </c>
      <c r="BS91" s="13" t="str">
        <f t="shared" si="139"/>
        <v>-</v>
      </c>
      <c r="BT91" s="14" t="s">
        <v>68</v>
      </c>
      <c r="BU91" s="14" t="s">
        <v>68</v>
      </c>
      <c r="BV91" s="14" t="s">
        <v>68</v>
      </c>
      <c r="BW91" s="14" t="s">
        <v>68</v>
      </c>
      <c r="BX91" s="14" t="s">
        <v>68</v>
      </c>
      <c r="BY91" s="14" t="s">
        <v>68</v>
      </c>
      <c r="BZ91" s="14" t="str">
        <f t="shared" si="140"/>
        <v>-</v>
      </c>
      <c r="CA91" s="13" t="s">
        <v>68</v>
      </c>
      <c r="CB91" s="13" t="s">
        <v>68</v>
      </c>
      <c r="CC91" s="13" t="s">
        <v>68</v>
      </c>
      <c r="CD91" s="13" t="s">
        <v>68</v>
      </c>
      <c r="CE91" s="13" t="s">
        <v>68</v>
      </c>
      <c r="CF91" s="13" t="s">
        <v>68</v>
      </c>
      <c r="CG91" s="44" t="str">
        <f t="shared" si="119"/>
        <v>-</v>
      </c>
      <c r="CH91" s="14" t="s">
        <v>68</v>
      </c>
      <c r="CI91" s="14" t="s">
        <v>68</v>
      </c>
      <c r="CJ91" s="14" t="s">
        <v>68</v>
      </c>
      <c r="CK91" s="14" t="s">
        <v>68</v>
      </c>
      <c r="CL91" s="14" t="s">
        <v>68</v>
      </c>
      <c r="CM91" s="14" t="s">
        <v>68</v>
      </c>
      <c r="CN91" s="44" t="str">
        <f t="shared" si="141"/>
        <v>-</v>
      </c>
      <c r="CO91" s="13" t="s">
        <v>68</v>
      </c>
      <c r="CP91" s="13" t="s">
        <v>68</v>
      </c>
      <c r="CQ91" s="13" t="s">
        <v>68</v>
      </c>
      <c r="CR91" s="13" t="s">
        <v>68</v>
      </c>
      <c r="CS91" s="13" t="s">
        <v>68</v>
      </c>
      <c r="CT91" s="13" t="s">
        <v>68</v>
      </c>
      <c r="CU91" s="13" t="str">
        <f t="shared" si="115"/>
        <v>-</v>
      </c>
      <c r="CV91" s="14" t="s">
        <v>68</v>
      </c>
      <c r="CW91" s="14" t="s">
        <v>68</v>
      </c>
      <c r="CX91" s="14" t="s">
        <v>68</v>
      </c>
      <c r="CY91" s="14" t="s">
        <v>68</v>
      </c>
      <c r="CZ91" s="14" t="s">
        <v>68</v>
      </c>
      <c r="DA91" s="14" t="s">
        <v>68</v>
      </c>
      <c r="DB91" s="14" t="str">
        <f t="shared" si="142"/>
        <v>-</v>
      </c>
      <c r="DC91" s="13" t="s">
        <v>68</v>
      </c>
      <c r="DD91" s="13" t="s">
        <v>68</v>
      </c>
      <c r="DE91" s="13" t="s">
        <v>68</v>
      </c>
      <c r="DF91" s="13" t="s">
        <v>68</v>
      </c>
      <c r="DG91" s="13" t="s">
        <v>68</v>
      </c>
      <c r="DH91" s="13" t="s">
        <v>68</v>
      </c>
      <c r="DI91" s="13" t="str">
        <f t="shared" si="116"/>
        <v>-</v>
      </c>
      <c r="DJ91" s="14" t="s">
        <v>68</v>
      </c>
      <c r="DK91" s="14" t="s">
        <v>68</v>
      </c>
      <c r="DL91" s="14" t="s">
        <v>68</v>
      </c>
      <c r="DM91" s="14" t="s">
        <v>68</v>
      </c>
      <c r="DN91" s="14" t="s">
        <v>68</v>
      </c>
      <c r="DO91" s="14" t="s">
        <v>68</v>
      </c>
      <c r="DP91" s="44" t="str">
        <f t="shared" si="143"/>
        <v>-</v>
      </c>
      <c r="DQ91" s="13" t="s">
        <v>68</v>
      </c>
      <c r="DR91" s="13" t="s">
        <v>68</v>
      </c>
      <c r="DS91" s="13" t="s">
        <v>68</v>
      </c>
      <c r="DT91" s="13" t="s">
        <v>68</v>
      </c>
      <c r="DU91" s="13" t="s">
        <v>68</v>
      </c>
      <c r="DV91" s="13" t="s">
        <v>68</v>
      </c>
      <c r="DW91" s="13" t="str">
        <f t="shared" si="144"/>
        <v>-</v>
      </c>
      <c r="DX91" s="14" t="s">
        <v>68</v>
      </c>
      <c r="DY91" s="14" t="s">
        <v>68</v>
      </c>
      <c r="DZ91" s="14" t="s">
        <v>68</v>
      </c>
      <c r="EA91" s="14" t="s">
        <v>68</v>
      </c>
      <c r="EB91" s="14" t="s">
        <v>68</v>
      </c>
      <c r="EC91" s="14" t="s">
        <v>68</v>
      </c>
      <c r="ED91" s="14" t="str">
        <f t="shared" si="145"/>
        <v>-</v>
      </c>
      <c r="EE91" s="13" t="s">
        <v>68</v>
      </c>
      <c r="EF91" s="13" t="s">
        <v>68</v>
      </c>
      <c r="EG91" s="13" t="s">
        <v>68</v>
      </c>
      <c r="EH91" s="13" t="s">
        <v>68</v>
      </c>
      <c r="EI91" s="13" t="s">
        <v>68</v>
      </c>
      <c r="EJ91" s="13" t="s">
        <v>68</v>
      </c>
      <c r="EK91" s="13" t="str">
        <f t="shared" si="146"/>
        <v>-</v>
      </c>
      <c r="EL91" s="14" t="s">
        <v>68</v>
      </c>
      <c r="EM91" s="14" t="s">
        <v>68</v>
      </c>
      <c r="EN91" s="14" t="s">
        <v>68</v>
      </c>
      <c r="EO91" s="14" t="s">
        <v>68</v>
      </c>
      <c r="EP91" s="14" t="s">
        <v>68</v>
      </c>
      <c r="EQ91" s="14" t="s">
        <v>68</v>
      </c>
      <c r="ER91" s="44" t="str">
        <f>IF(COUNTIF(EL91:EQ91,"X")&gt;0,COUNTIF(EL91:EQ91,"X")&amp;" fois par mois","-")</f>
        <v>-</v>
      </c>
      <c r="ES91" s="13" t="s">
        <v>68</v>
      </c>
      <c r="ET91" s="13" t="s">
        <v>68</v>
      </c>
      <c r="EU91" s="13" t="s">
        <v>68</v>
      </c>
      <c r="EV91" s="13" t="s">
        <v>68</v>
      </c>
      <c r="EW91" s="13" t="s">
        <v>68</v>
      </c>
      <c r="EX91" s="13" t="s">
        <v>68</v>
      </c>
      <c r="EY91" s="44" t="str">
        <f t="shared" si="152"/>
        <v>-</v>
      </c>
      <c r="EZ91" s="14" t="s">
        <v>68</v>
      </c>
      <c r="FA91" s="14" t="s">
        <v>68</v>
      </c>
      <c r="FB91" s="14" t="s">
        <v>68</v>
      </c>
      <c r="FC91" s="14" t="s">
        <v>68</v>
      </c>
      <c r="FD91" s="14" t="s">
        <v>68</v>
      </c>
      <c r="FE91" s="14" t="s">
        <v>68</v>
      </c>
      <c r="FF91" s="44" t="str">
        <f t="shared" si="110"/>
        <v>-</v>
      </c>
      <c r="FG91" s="13" t="s">
        <v>68</v>
      </c>
      <c r="FH91" s="13" t="s">
        <v>68</v>
      </c>
      <c r="FI91" s="13" t="s">
        <v>68</v>
      </c>
      <c r="FJ91" s="13" t="s">
        <v>68</v>
      </c>
      <c r="FK91" s="13" t="s">
        <v>68</v>
      </c>
      <c r="FL91" s="13" t="s">
        <v>68</v>
      </c>
      <c r="FM91" s="13" t="str">
        <f t="shared" si="124"/>
        <v>-</v>
      </c>
      <c r="FN91" s="14" t="s">
        <v>68</v>
      </c>
      <c r="FO91" s="14" t="s">
        <v>68</v>
      </c>
      <c r="FP91" s="14" t="s">
        <v>68</v>
      </c>
      <c r="FQ91" s="14" t="s">
        <v>68</v>
      </c>
      <c r="FR91" s="14" t="s">
        <v>68</v>
      </c>
      <c r="FS91" s="14" t="s">
        <v>69</v>
      </c>
      <c r="FT91" s="44" t="str">
        <f t="shared" si="93"/>
        <v>1 fois par semaine</v>
      </c>
      <c r="FU91" s="13" t="s">
        <v>68</v>
      </c>
      <c r="FV91" s="13" t="s">
        <v>68</v>
      </c>
      <c r="FW91" s="13" t="s">
        <v>68</v>
      </c>
      <c r="FX91" s="13" t="s">
        <v>68</v>
      </c>
      <c r="FY91" s="13" t="s">
        <v>68</v>
      </c>
      <c r="FZ91" s="13" t="s">
        <v>68</v>
      </c>
      <c r="GA91" s="44" t="str">
        <f t="shared" si="111"/>
        <v>-</v>
      </c>
      <c r="GB91" s="14" t="s">
        <v>68</v>
      </c>
      <c r="GC91" s="14" t="s">
        <v>68</v>
      </c>
      <c r="GD91" s="14" t="s">
        <v>68</v>
      </c>
      <c r="GE91" s="14" t="s">
        <v>68</v>
      </c>
      <c r="GF91" s="14" t="s">
        <v>68</v>
      </c>
      <c r="GG91" s="14" t="s">
        <v>68</v>
      </c>
      <c r="GH91" s="14" t="str">
        <f t="shared" si="91"/>
        <v>-</v>
      </c>
      <c r="GI91" s="13" t="s">
        <v>68</v>
      </c>
      <c r="GJ91" s="13" t="s">
        <v>68</v>
      </c>
      <c r="GK91" s="13" t="s">
        <v>68</v>
      </c>
      <c r="GL91" s="13" t="s">
        <v>68</v>
      </c>
      <c r="GM91" s="13" t="s">
        <v>68</v>
      </c>
      <c r="GN91" s="13" t="s">
        <v>68</v>
      </c>
      <c r="GO91" s="13" t="str">
        <f t="shared" si="94"/>
        <v>-</v>
      </c>
      <c r="GP91" s="14" t="s">
        <v>68</v>
      </c>
      <c r="GQ91" s="14" t="s">
        <v>68</v>
      </c>
      <c r="GR91" s="14" t="s">
        <v>68</v>
      </c>
      <c r="GS91" s="14" t="s">
        <v>68</v>
      </c>
      <c r="GT91" s="14" t="s">
        <v>68</v>
      </c>
      <c r="GU91" s="14" t="s">
        <v>68</v>
      </c>
      <c r="GV91" s="14" t="str">
        <f t="shared" si="149"/>
        <v>-</v>
      </c>
      <c r="GW91" s="13" t="s">
        <v>68</v>
      </c>
      <c r="GX91" s="13" t="s">
        <v>68</v>
      </c>
      <c r="GY91" s="13" t="s">
        <v>68</v>
      </c>
      <c r="GZ91" s="13" t="s">
        <v>68</v>
      </c>
      <c r="HA91" s="13" t="s">
        <v>68</v>
      </c>
      <c r="HB91" s="13" t="s">
        <v>68</v>
      </c>
      <c r="HC91" s="44" t="str">
        <f t="shared" si="153"/>
        <v>-</v>
      </c>
      <c r="HD91" s="14" t="s">
        <v>68</v>
      </c>
      <c r="HE91" s="14" t="s">
        <v>68</v>
      </c>
      <c r="HF91" s="14" t="s">
        <v>68</v>
      </c>
      <c r="HG91" s="14" t="s">
        <v>68</v>
      </c>
      <c r="HH91" s="14" t="s">
        <v>68</v>
      </c>
      <c r="HI91" s="14" t="s">
        <v>68</v>
      </c>
      <c r="HJ91" s="44" t="str">
        <f t="shared" si="126"/>
        <v>-</v>
      </c>
      <c r="HK91" s="13" t="s">
        <v>68</v>
      </c>
      <c r="HL91" s="13" t="s">
        <v>68</v>
      </c>
      <c r="HM91" s="13" t="s">
        <v>68</v>
      </c>
      <c r="HN91" s="13" t="s">
        <v>68</v>
      </c>
      <c r="HO91" s="13" t="s">
        <v>68</v>
      </c>
      <c r="HP91" s="13" t="s">
        <v>68</v>
      </c>
      <c r="HQ91" s="44" t="str">
        <f t="shared" si="148"/>
        <v>-</v>
      </c>
      <c r="HR91" s="14" t="s">
        <v>68</v>
      </c>
      <c r="HS91" s="14" t="s">
        <v>68</v>
      </c>
      <c r="HT91" s="14" t="s">
        <v>68</v>
      </c>
      <c r="HU91" s="14" t="s">
        <v>68</v>
      </c>
      <c r="HV91" s="14" t="s">
        <v>68</v>
      </c>
      <c r="HW91" s="14" t="s">
        <v>68</v>
      </c>
      <c r="HX91" s="14" t="str">
        <f t="shared" si="118"/>
        <v>-</v>
      </c>
    </row>
    <row r="92" spans="1:233" ht="27.95" customHeight="1" x14ac:dyDescent="0.2">
      <c r="A92" s="16">
        <v>8053</v>
      </c>
      <c r="B92" s="9" t="s">
        <v>79</v>
      </c>
      <c r="C92" s="51" t="s">
        <v>1908</v>
      </c>
      <c r="D92" s="11" t="s">
        <v>96</v>
      </c>
      <c r="E92" s="11" t="s">
        <v>176</v>
      </c>
      <c r="F92" s="11">
        <v>75018</v>
      </c>
      <c r="G92" s="11" t="s">
        <v>29</v>
      </c>
      <c r="H92" s="12">
        <v>9</v>
      </c>
      <c r="I92" s="13" t="s">
        <v>69</v>
      </c>
      <c r="J92" s="13" t="s">
        <v>68</v>
      </c>
      <c r="K92" s="13" t="s">
        <v>68</v>
      </c>
      <c r="L92" s="13" t="s">
        <v>69</v>
      </c>
      <c r="M92" s="13" t="s">
        <v>68</v>
      </c>
      <c r="N92" s="13" t="s">
        <v>68</v>
      </c>
      <c r="O92" s="13" t="str">
        <f t="shared" si="131"/>
        <v>2 fois par semaine</v>
      </c>
      <c r="P92" s="14" t="s">
        <v>69</v>
      </c>
      <c r="Q92" s="14" t="s">
        <v>68</v>
      </c>
      <c r="R92" s="14" t="s">
        <v>68</v>
      </c>
      <c r="S92" s="14" t="s">
        <v>69</v>
      </c>
      <c r="T92" s="14" t="s">
        <v>68</v>
      </c>
      <c r="U92" s="14" t="s">
        <v>68</v>
      </c>
      <c r="V92" s="44" t="str">
        <f t="shared" si="132"/>
        <v>2 fois par semaine</v>
      </c>
      <c r="W92" s="13" t="s">
        <v>69</v>
      </c>
      <c r="X92" s="13" t="s">
        <v>68</v>
      </c>
      <c r="Y92" s="13" t="s">
        <v>68</v>
      </c>
      <c r="Z92" s="13" t="s">
        <v>69</v>
      </c>
      <c r="AA92" s="13" t="s">
        <v>68</v>
      </c>
      <c r="AB92" s="13" t="s">
        <v>68</v>
      </c>
      <c r="AC92" s="13" t="str">
        <f t="shared" si="133"/>
        <v>2 fois par semaine</v>
      </c>
      <c r="AD92" s="14" t="s">
        <v>69</v>
      </c>
      <c r="AE92" s="14" t="s">
        <v>68</v>
      </c>
      <c r="AF92" s="14" t="s">
        <v>68</v>
      </c>
      <c r="AG92" s="14" t="s">
        <v>69</v>
      </c>
      <c r="AH92" s="14" t="s">
        <v>68</v>
      </c>
      <c r="AI92" s="14" t="s">
        <v>68</v>
      </c>
      <c r="AJ92" s="44" t="str">
        <f t="shared" si="134"/>
        <v>2 fois par semaine</v>
      </c>
      <c r="AK92" s="13" t="s">
        <v>69</v>
      </c>
      <c r="AL92" s="13" t="s">
        <v>68</v>
      </c>
      <c r="AM92" s="13" t="s">
        <v>68</v>
      </c>
      <c r="AN92" s="13" t="s">
        <v>69</v>
      </c>
      <c r="AO92" s="13" t="s">
        <v>68</v>
      </c>
      <c r="AP92" s="13" t="s">
        <v>68</v>
      </c>
      <c r="AQ92" s="13" t="str">
        <f t="shared" si="135"/>
        <v>2 fois par semaine</v>
      </c>
      <c r="AR92" s="14" t="s">
        <v>69</v>
      </c>
      <c r="AS92" s="14" t="s">
        <v>68</v>
      </c>
      <c r="AT92" s="14" t="s">
        <v>68</v>
      </c>
      <c r="AU92" s="14" t="s">
        <v>69</v>
      </c>
      <c r="AV92" s="14" t="s">
        <v>68</v>
      </c>
      <c r="AW92" s="14" t="s">
        <v>68</v>
      </c>
      <c r="AX92" s="14" t="str">
        <f t="shared" si="136"/>
        <v>2 fois par semaine</v>
      </c>
      <c r="AY92" s="13" t="s">
        <v>69</v>
      </c>
      <c r="AZ92" s="13" t="s">
        <v>68</v>
      </c>
      <c r="BA92" s="13" t="s">
        <v>68</v>
      </c>
      <c r="BB92" s="13" t="s">
        <v>69</v>
      </c>
      <c r="BC92" s="13" t="s">
        <v>68</v>
      </c>
      <c r="BD92" s="13" t="s">
        <v>68</v>
      </c>
      <c r="BE92" s="13" t="str">
        <f t="shared" si="137"/>
        <v>2 fois par semaine</v>
      </c>
      <c r="BF92" s="14" t="s">
        <v>69</v>
      </c>
      <c r="BG92" s="14" t="s">
        <v>68</v>
      </c>
      <c r="BH92" s="14" t="s">
        <v>68</v>
      </c>
      <c r="BI92" s="14" t="s">
        <v>69</v>
      </c>
      <c r="BJ92" s="14" t="s">
        <v>68</v>
      </c>
      <c r="BK92" s="14" t="s">
        <v>68</v>
      </c>
      <c r="BL92" s="14" t="str">
        <f t="shared" si="138"/>
        <v>2 fois par semaine</v>
      </c>
      <c r="BM92" s="13" t="s">
        <v>69</v>
      </c>
      <c r="BN92" s="13" t="s">
        <v>68</v>
      </c>
      <c r="BO92" s="13" t="s">
        <v>68</v>
      </c>
      <c r="BP92" s="13" t="s">
        <v>69</v>
      </c>
      <c r="BQ92" s="13" t="s">
        <v>68</v>
      </c>
      <c r="BR92" s="13" t="s">
        <v>68</v>
      </c>
      <c r="BS92" s="13" t="str">
        <f t="shared" si="139"/>
        <v>2 fois par semaine</v>
      </c>
      <c r="BT92" s="14" t="s">
        <v>68</v>
      </c>
      <c r="BU92" s="14" t="s">
        <v>68</v>
      </c>
      <c r="BV92" s="14" t="s">
        <v>68</v>
      </c>
      <c r="BW92" s="14" t="s">
        <v>68</v>
      </c>
      <c r="BX92" s="14" t="s">
        <v>68</v>
      </c>
      <c r="BY92" s="14" t="s">
        <v>68</v>
      </c>
      <c r="BZ92" s="14" t="str">
        <f t="shared" si="140"/>
        <v>-</v>
      </c>
      <c r="CA92" s="13" t="s">
        <v>69</v>
      </c>
      <c r="CB92" s="13" t="s">
        <v>68</v>
      </c>
      <c r="CC92" s="13" t="s">
        <v>68</v>
      </c>
      <c r="CD92" s="13" t="s">
        <v>68</v>
      </c>
      <c r="CE92" s="13" t="s">
        <v>68</v>
      </c>
      <c r="CF92" s="13" t="s">
        <v>68</v>
      </c>
      <c r="CG92" s="44" t="str">
        <f t="shared" si="119"/>
        <v>1 fois par mois</v>
      </c>
      <c r="CH92" s="14" t="s">
        <v>69</v>
      </c>
      <c r="CI92" s="14" t="s">
        <v>68</v>
      </c>
      <c r="CJ92" s="14" t="s">
        <v>68</v>
      </c>
      <c r="CK92" s="14" t="s">
        <v>68</v>
      </c>
      <c r="CL92" s="14" t="s">
        <v>68</v>
      </c>
      <c r="CM92" s="14" t="s">
        <v>68</v>
      </c>
      <c r="CN92" s="44" t="str">
        <f t="shared" si="141"/>
        <v>1 fois par semaine</v>
      </c>
      <c r="CO92" s="13" t="s">
        <v>69</v>
      </c>
      <c r="CP92" s="13" t="s">
        <v>68</v>
      </c>
      <c r="CQ92" s="13" t="s">
        <v>68</v>
      </c>
      <c r="CR92" s="13" t="s">
        <v>68</v>
      </c>
      <c r="CS92" s="13" t="s">
        <v>68</v>
      </c>
      <c r="CT92" s="13" t="s">
        <v>68</v>
      </c>
      <c r="CU92" s="13" t="str">
        <f t="shared" si="115"/>
        <v>1 fois par semaine</v>
      </c>
      <c r="CV92" s="14" t="s">
        <v>69</v>
      </c>
      <c r="CW92" s="14" t="s">
        <v>68</v>
      </c>
      <c r="CX92" s="14" t="s">
        <v>68</v>
      </c>
      <c r="CY92" s="14" t="s">
        <v>68</v>
      </c>
      <c r="CZ92" s="14" t="s">
        <v>68</v>
      </c>
      <c r="DA92" s="14" t="s">
        <v>68</v>
      </c>
      <c r="DB92" s="14" t="str">
        <f t="shared" si="142"/>
        <v>1 fois par semaine</v>
      </c>
      <c r="DC92" s="13" t="s">
        <v>69</v>
      </c>
      <c r="DD92" s="13" t="s">
        <v>68</v>
      </c>
      <c r="DE92" s="13" t="s">
        <v>68</v>
      </c>
      <c r="DF92" s="13" t="s">
        <v>68</v>
      </c>
      <c r="DG92" s="13" t="s">
        <v>68</v>
      </c>
      <c r="DH92" s="13" t="s">
        <v>68</v>
      </c>
      <c r="DI92" s="13" t="str">
        <f t="shared" si="116"/>
        <v>1 fois par semaine</v>
      </c>
      <c r="DJ92" s="14" t="s">
        <v>69</v>
      </c>
      <c r="DK92" s="14" t="s">
        <v>68</v>
      </c>
      <c r="DL92" s="14" t="s">
        <v>68</v>
      </c>
      <c r="DM92" s="14" t="s">
        <v>69</v>
      </c>
      <c r="DN92" s="14" t="s">
        <v>68</v>
      </c>
      <c r="DO92" s="14" t="s">
        <v>68</v>
      </c>
      <c r="DP92" s="44" t="str">
        <f t="shared" si="143"/>
        <v>2 fois par semaine</v>
      </c>
      <c r="DQ92" s="13" t="s">
        <v>69</v>
      </c>
      <c r="DR92" s="13" t="s">
        <v>68</v>
      </c>
      <c r="DS92" s="13" t="s">
        <v>68</v>
      </c>
      <c r="DT92" s="13" t="s">
        <v>69</v>
      </c>
      <c r="DU92" s="13" t="s">
        <v>68</v>
      </c>
      <c r="DV92" s="13" t="s">
        <v>68</v>
      </c>
      <c r="DW92" s="13" t="str">
        <f t="shared" si="144"/>
        <v>2 fois par semaine</v>
      </c>
      <c r="DX92" s="14" t="s">
        <v>69</v>
      </c>
      <c r="DY92" s="14" t="s">
        <v>68</v>
      </c>
      <c r="DZ92" s="14" t="s">
        <v>68</v>
      </c>
      <c r="EA92" s="14" t="s">
        <v>69</v>
      </c>
      <c r="EB92" s="14" t="s">
        <v>68</v>
      </c>
      <c r="EC92" s="14" t="s">
        <v>68</v>
      </c>
      <c r="ED92" s="14" t="str">
        <f t="shared" si="145"/>
        <v>2 fois par semaine</v>
      </c>
      <c r="EE92" s="13" t="s">
        <v>69</v>
      </c>
      <c r="EF92" s="13" t="s">
        <v>68</v>
      </c>
      <c r="EG92" s="13" t="s">
        <v>68</v>
      </c>
      <c r="EH92" s="13" t="s">
        <v>69</v>
      </c>
      <c r="EI92" s="13" t="s">
        <v>68</v>
      </c>
      <c r="EJ92" s="13" t="s">
        <v>68</v>
      </c>
      <c r="EK92" s="13" t="str">
        <f t="shared" si="146"/>
        <v>2 fois par semaine</v>
      </c>
      <c r="EL92" s="14" t="s">
        <v>69</v>
      </c>
      <c r="EM92" s="14" t="s">
        <v>68</v>
      </c>
      <c r="EN92" s="14" t="s">
        <v>68</v>
      </c>
      <c r="EO92" s="14" t="s">
        <v>68</v>
      </c>
      <c r="EP92" s="14" t="s">
        <v>68</v>
      </c>
      <c r="EQ92" s="14" t="s">
        <v>68</v>
      </c>
      <c r="ER92" s="44" t="str">
        <f t="shared" ref="ER92" si="154">IF(COUNTIF(EL92:EQ92,"X")&gt;0,COUNTIF(EL92:EQ92,"X")&amp;" fois par mois","-")</f>
        <v>1 fois par mois</v>
      </c>
      <c r="ES92" s="13" t="s">
        <v>68</v>
      </c>
      <c r="ET92" s="13" t="s">
        <v>68</v>
      </c>
      <c r="EU92" s="13" t="s">
        <v>68</v>
      </c>
      <c r="EV92" s="13" t="s">
        <v>68</v>
      </c>
      <c r="EW92" s="13" t="s">
        <v>68</v>
      </c>
      <c r="EX92" s="13" t="s">
        <v>68</v>
      </c>
      <c r="EY92" s="44" t="str">
        <f t="shared" si="152"/>
        <v>-</v>
      </c>
      <c r="EZ92" s="14" t="s">
        <v>68</v>
      </c>
      <c r="FA92" s="14" t="s">
        <v>68</v>
      </c>
      <c r="FB92" s="14" t="s">
        <v>68</v>
      </c>
      <c r="FC92" s="14" t="s">
        <v>68</v>
      </c>
      <c r="FD92" s="14" t="s">
        <v>68</v>
      </c>
      <c r="FE92" s="14" t="s">
        <v>68</v>
      </c>
      <c r="FF92" s="44" t="str">
        <f t="shared" si="110"/>
        <v>-</v>
      </c>
      <c r="FG92" s="13" t="s">
        <v>68</v>
      </c>
      <c r="FH92" s="13" t="s">
        <v>68</v>
      </c>
      <c r="FI92" s="13" t="s">
        <v>68</v>
      </c>
      <c r="FJ92" s="13" t="s">
        <v>68</v>
      </c>
      <c r="FK92" s="13" t="s">
        <v>68</v>
      </c>
      <c r="FL92" s="13" t="s">
        <v>68</v>
      </c>
      <c r="FM92" s="13" t="str">
        <f t="shared" si="124"/>
        <v>-</v>
      </c>
      <c r="FN92" s="14" t="s">
        <v>69</v>
      </c>
      <c r="FO92" s="14" t="s">
        <v>68</v>
      </c>
      <c r="FP92" s="14" t="s">
        <v>68</v>
      </c>
      <c r="FQ92" s="14" t="s">
        <v>69</v>
      </c>
      <c r="FR92" s="14" t="s">
        <v>68</v>
      </c>
      <c r="FS92" s="14" t="s">
        <v>68</v>
      </c>
      <c r="FT92" s="44" t="str">
        <f t="shared" si="93"/>
        <v>2 fois par semaine</v>
      </c>
      <c r="FU92" s="13" t="s">
        <v>69</v>
      </c>
      <c r="FV92" s="13" t="s">
        <v>68</v>
      </c>
      <c r="FW92" s="13" t="s">
        <v>68</v>
      </c>
      <c r="FX92" s="13" t="s">
        <v>68</v>
      </c>
      <c r="FY92" s="13" t="s">
        <v>68</v>
      </c>
      <c r="FZ92" s="13" t="s">
        <v>68</v>
      </c>
      <c r="GA92" s="44" t="str">
        <f t="shared" si="111"/>
        <v>1 fois par semaine</v>
      </c>
      <c r="GB92" s="14" t="s">
        <v>69</v>
      </c>
      <c r="GC92" s="14" t="s">
        <v>68</v>
      </c>
      <c r="GD92" s="14" t="s">
        <v>68</v>
      </c>
      <c r="GE92" s="14" t="s">
        <v>68</v>
      </c>
      <c r="GF92" s="14" t="s">
        <v>68</v>
      </c>
      <c r="GG92" s="14" t="s">
        <v>68</v>
      </c>
      <c r="GH92" s="14" t="str">
        <f t="shared" ref="GH92:GH133" si="155">IF(COUNTIF(GB92:GG92,"X")&gt;0,COUNTIF(GB92:GG92,"X")&amp;" fois par semaine","-")</f>
        <v>1 fois par semaine</v>
      </c>
      <c r="GI92" s="13" t="s">
        <v>68</v>
      </c>
      <c r="GJ92" s="13" t="s">
        <v>68</v>
      </c>
      <c r="GK92" s="13" t="s">
        <v>68</v>
      </c>
      <c r="GL92" s="13" t="s">
        <v>68</v>
      </c>
      <c r="GM92" s="13" t="s">
        <v>68</v>
      </c>
      <c r="GN92" s="13" t="s">
        <v>68</v>
      </c>
      <c r="GO92" s="13" t="str">
        <f t="shared" si="94"/>
        <v>-</v>
      </c>
      <c r="GP92" s="14" t="s">
        <v>68</v>
      </c>
      <c r="GQ92" s="14" t="s">
        <v>68</v>
      </c>
      <c r="GR92" s="14" t="s">
        <v>68</v>
      </c>
      <c r="GS92" s="14" t="s">
        <v>68</v>
      </c>
      <c r="GT92" s="14" t="s">
        <v>68</v>
      </c>
      <c r="GU92" s="14" t="s">
        <v>68</v>
      </c>
      <c r="GV92" s="14" t="str">
        <f t="shared" si="149"/>
        <v>-</v>
      </c>
      <c r="GW92" s="13" t="s">
        <v>68</v>
      </c>
      <c r="GX92" s="13" t="s">
        <v>68</v>
      </c>
      <c r="GY92" s="13" t="s">
        <v>68</v>
      </c>
      <c r="GZ92" s="13" t="s">
        <v>68</v>
      </c>
      <c r="HA92" s="13" t="s">
        <v>68</v>
      </c>
      <c r="HB92" s="13" t="s">
        <v>68</v>
      </c>
      <c r="HC92" s="44" t="str">
        <f t="shared" si="153"/>
        <v>-</v>
      </c>
      <c r="HD92" s="14" t="s">
        <v>68</v>
      </c>
      <c r="HE92" s="14" t="s">
        <v>68</v>
      </c>
      <c r="HF92" s="14" t="s">
        <v>68</v>
      </c>
      <c r="HG92" s="14" t="s">
        <v>68</v>
      </c>
      <c r="HH92" s="14" t="s">
        <v>68</v>
      </c>
      <c r="HI92" s="14" t="s">
        <v>68</v>
      </c>
      <c r="HJ92" s="44" t="str">
        <f t="shared" si="126"/>
        <v>-</v>
      </c>
      <c r="HK92" s="13" t="s">
        <v>68</v>
      </c>
      <c r="HL92" s="13" t="s">
        <v>68</v>
      </c>
      <c r="HM92" s="13" t="s">
        <v>68</v>
      </c>
      <c r="HN92" s="13" t="s">
        <v>68</v>
      </c>
      <c r="HO92" s="13" t="s">
        <v>68</v>
      </c>
      <c r="HP92" s="13" t="s">
        <v>68</v>
      </c>
      <c r="HQ92" s="44" t="str">
        <f t="shared" si="148"/>
        <v>-</v>
      </c>
      <c r="HR92" s="14" t="s">
        <v>68</v>
      </c>
      <c r="HS92" s="14" t="s">
        <v>68</v>
      </c>
      <c r="HT92" s="14" t="s">
        <v>68</v>
      </c>
      <c r="HU92" s="14" t="s">
        <v>68</v>
      </c>
      <c r="HV92" s="14" t="s">
        <v>68</v>
      </c>
      <c r="HW92" s="14" t="s">
        <v>68</v>
      </c>
      <c r="HX92" s="14" t="str">
        <f t="shared" si="118"/>
        <v>-</v>
      </c>
    </row>
    <row r="93" spans="1:233" ht="27.95" customHeight="1" x14ac:dyDescent="0.2">
      <c r="A93" s="16">
        <v>8056</v>
      </c>
      <c r="B93" s="9" t="s">
        <v>74</v>
      </c>
      <c r="C93" s="51" t="s">
        <v>1908</v>
      </c>
      <c r="D93" s="11" t="s">
        <v>96</v>
      </c>
      <c r="E93" s="18" t="s">
        <v>177</v>
      </c>
      <c r="F93" s="18">
        <v>75014</v>
      </c>
      <c r="G93" s="18" t="s">
        <v>29</v>
      </c>
      <c r="H93" s="12">
        <v>27</v>
      </c>
      <c r="I93" s="13" t="s">
        <v>68</v>
      </c>
      <c r="J93" s="13" t="s">
        <v>68</v>
      </c>
      <c r="K93" s="13" t="s">
        <v>68</v>
      </c>
      <c r="L93" s="13" t="s">
        <v>68</v>
      </c>
      <c r="M93" s="13" t="s">
        <v>68</v>
      </c>
      <c r="N93" s="13" t="s">
        <v>68</v>
      </c>
      <c r="O93" s="13" t="str">
        <f t="shared" si="131"/>
        <v>-</v>
      </c>
      <c r="P93" s="14" t="s">
        <v>68</v>
      </c>
      <c r="Q93" s="14" t="s">
        <v>68</v>
      </c>
      <c r="R93" s="14" t="s">
        <v>68</v>
      </c>
      <c r="S93" s="14" t="s">
        <v>68</v>
      </c>
      <c r="T93" s="14" t="s">
        <v>68</v>
      </c>
      <c r="U93" s="14" t="s">
        <v>68</v>
      </c>
      <c r="V93" s="44" t="str">
        <f t="shared" si="132"/>
        <v>-</v>
      </c>
      <c r="W93" s="13" t="s">
        <v>68</v>
      </c>
      <c r="X93" s="13" t="s">
        <v>68</v>
      </c>
      <c r="Y93" s="13" t="s">
        <v>68</v>
      </c>
      <c r="Z93" s="13" t="s">
        <v>68</v>
      </c>
      <c r="AA93" s="13" t="s">
        <v>68</v>
      </c>
      <c r="AB93" s="13" t="s">
        <v>68</v>
      </c>
      <c r="AC93" s="13" t="str">
        <f t="shared" si="133"/>
        <v>-</v>
      </c>
      <c r="AD93" s="14" t="s">
        <v>68</v>
      </c>
      <c r="AE93" s="14" t="s">
        <v>68</v>
      </c>
      <c r="AF93" s="14" t="s">
        <v>68</v>
      </c>
      <c r="AG93" s="14" t="s">
        <v>68</v>
      </c>
      <c r="AH93" s="14" t="s">
        <v>68</v>
      </c>
      <c r="AI93" s="14" t="s">
        <v>68</v>
      </c>
      <c r="AJ93" s="44" t="str">
        <f t="shared" si="134"/>
        <v>-</v>
      </c>
      <c r="AK93" s="13" t="s">
        <v>68</v>
      </c>
      <c r="AL93" s="13" t="s">
        <v>68</v>
      </c>
      <c r="AM93" s="13" t="s">
        <v>68</v>
      </c>
      <c r="AN93" s="13" t="s">
        <v>68</v>
      </c>
      <c r="AO93" s="13" t="s">
        <v>68</v>
      </c>
      <c r="AP93" s="13" t="s">
        <v>68</v>
      </c>
      <c r="AQ93" s="13" t="str">
        <f t="shared" si="135"/>
        <v>-</v>
      </c>
      <c r="AR93" s="14" t="s">
        <v>68</v>
      </c>
      <c r="AS93" s="14" t="s">
        <v>68</v>
      </c>
      <c r="AT93" s="14" t="s">
        <v>68</v>
      </c>
      <c r="AU93" s="14" t="s">
        <v>68</v>
      </c>
      <c r="AV93" s="14" t="s">
        <v>68</v>
      </c>
      <c r="AW93" s="14" t="s">
        <v>68</v>
      </c>
      <c r="AX93" s="14" t="str">
        <f t="shared" si="136"/>
        <v>-</v>
      </c>
      <c r="AY93" s="13" t="s">
        <v>68</v>
      </c>
      <c r="AZ93" s="13" t="s">
        <v>68</v>
      </c>
      <c r="BA93" s="13" t="s">
        <v>68</v>
      </c>
      <c r="BB93" s="13" t="s">
        <v>68</v>
      </c>
      <c r="BC93" s="13" t="s">
        <v>68</v>
      </c>
      <c r="BD93" s="13" t="s">
        <v>68</v>
      </c>
      <c r="BE93" s="13" t="str">
        <f t="shared" si="137"/>
        <v>-</v>
      </c>
      <c r="BF93" s="14" t="s">
        <v>68</v>
      </c>
      <c r="BG93" s="14" t="s">
        <v>68</v>
      </c>
      <c r="BH93" s="14" t="s">
        <v>68</v>
      </c>
      <c r="BI93" s="14" t="s">
        <v>68</v>
      </c>
      <c r="BJ93" s="14" t="s">
        <v>68</v>
      </c>
      <c r="BK93" s="14" t="s">
        <v>68</v>
      </c>
      <c r="BL93" s="14" t="str">
        <f t="shared" si="138"/>
        <v>-</v>
      </c>
      <c r="BM93" s="13" t="s">
        <v>68</v>
      </c>
      <c r="BN93" s="13" t="s">
        <v>68</v>
      </c>
      <c r="BO93" s="13" t="s">
        <v>68</v>
      </c>
      <c r="BP93" s="13" t="s">
        <v>68</v>
      </c>
      <c r="BQ93" s="13" t="s">
        <v>68</v>
      </c>
      <c r="BR93" s="13" t="s">
        <v>68</v>
      </c>
      <c r="BS93" s="13" t="str">
        <f t="shared" si="139"/>
        <v>-</v>
      </c>
      <c r="BT93" s="14" t="s">
        <v>68</v>
      </c>
      <c r="BU93" s="14" t="s">
        <v>68</v>
      </c>
      <c r="BV93" s="14" t="s">
        <v>68</v>
      </c>
      <c r="BW93" s="14" t="s">
        <v>68</v>
      </c>
      <c r="BX93" s="14" t="s">
        <v>68</v>
      </c>
      <c r="BY93" s="14" t="s">
        <v>68</v>
      </c>
      <c r="BZ93" s="14" t="str">
        <f t="shared" si="140"/>
        <v>-</v>
      </c>
      <c r="CA93" s="13" t="s">
        <v>68</v>
      </c>
      <c r="CB93" s="13" t="s">
        <v>68</v>
      </c>
      <c r="CC93" s="13" t="s">
        <v>68</v>
      </c>
      <c r="CD93" s="13" t="s">
        <v>68</v>
      </c>
      <c r="CE93" s="13" t="s">
        <v>68</v>
      </c>
      <c r="CF93" s="13" t="s">
        <v>68</v>
      </c>
      <c r="CG93" s="44" t="str">
        <f t="shared" si="119"/>
        <v>-</v>
      </c>
      <c r="CH93" s="14" t="s">
        <v>68</v>
      </c>
      <c r="CI93" s="14" t="s">
        <v>68</v>
      </c>
      <c r="CJ93" s="14" t="s">
        <v>68</v>
      </c>
      <c r="CK93" s="14" t="s">
        <v>68</v>
      </c>
      <c r="CL93" s="14" t="s">
        <v>68</v>
      </c>
      <c r="CM93" s="14" t="s">
        <v>68</v>
      </c>
      <c r="CN93" s="44" t="str">
        <f t="shared" si="141"/>
        <v>-</v>
      </c>
      <c r="CO93" s="13" t="s">
        <v>68</v>
      </c>
      <c r="CP93" s="13" t="s">
        <v>68</v>
      </c>
      <c r="CQ93" s="13" t="s">
        <v>68</v>
      </c>
      <c r="CR93" s="13" t="s">
        <v>68</v>
      </c>
      <c r="CS93" s="13" t="s">
        <v>68</v>
      </c>
      <c r="CT93" s="13" t="s">
        <v>68</v>
      </c>
      <c r="CU93" s="13" t="str">
        <f t="shared" si="115"/>
        <v>-</v>
      </c>
      <c r="CV93" s="14" t="s">
        <v>68</v>
      </c>
      <c r="CW93" s="14" t="s">
        <v>68</v>
      </c>
      <c r="CX93" s="14" t="s">
        <v>68</v>
      </c>
      <c r="CY93" s="14" t="s">
        <v>68</v>
      </c>
      <c r="CZ93" s="14" t="s">
        <v>68</v>
      </c>
      <c r="DA93" s="14" t="s">
        <v>68</v>
      </c>
      <c r="DB93" s="14" t="str">
        <f t="shared" si="142"/>
        <v>-</v>
      </c>
      <c r="DC93" s="13" t="s">
        <v>68</v>
      </c>
      <c r="DD93" s="13" t="s">
        <v>68</v>
      </c>
      <c r="DE93" s="13" t="s">
        <v>68</v>
      </c>
      <c r="DF93" s="13" t="s">
        <v>68</v>
      </c>
      <c r="DG93" s="13" t="s">
        <v>68</v>
      </c>
      <c r="DH93" s="13" t="s">
        <v>68</v>
      </c>
      <c r="DI93" s="13" t="str">
        <f t="shared" si="116"/>
        <v>-</v>
      </c>
      <c r="DJ93" s="14" t="s">
        <v>68</v>
      </c>
      <c r="DK93" s="14" t="s">
        <v>68</v>
      </c>
      <c r="DL93" s="14" t="s">
        <v>68</v>
      </c>
      <c r="DM93" s="14" t="s">
        <v>68</v>
      </c>
      <c r="DN93" s="14" t="s">
        <v>68</v>
      </c>
      <c r="DO93" s="14" t="s">
        <v>68</v>
      </c>
      <c r="DP93" s="44" t="str">
        <f t="shared" si="143"/>
        <v>-</v>
      </c>
      <c r="DQ93" s="13" t="s">
        <v>68</v>
      </c>
      <c r="DR93" s="13" t="s">
        <v>68</v>
      </c>
      <c r="DS93" s="13" t="s">
        <v>68</v>
      </c>
      <c r="DT93" s="13" t="s">
        <v>68</v>
      </c>
      <c r="DU93" s="13" t="s">
        <v>68</v>
      </c>
      <c r="DV93" s="13" t="s">
        <v>68</v>
      </c>
      <c r="DW93" s="13" t="str">
        <f t="shared" si="144"/>
        <v>-</v>
      </c>
      <c r="DX93" s="14" t="s">
        <v>68</v>
      </c>
      <c r="DY93" s="14" t="s">
        <v>68</v>
      </c>
      <c r="DZ93" s="14" t="s">
        <v>68</v>
      </c>
      <c r="EA93" s="14" t="s">
        <v>68</v>
      </c>
      <c r="EB93" s="14" t="s">
        <v>68</v>
      </c>
      <c r="EC93" s="14" t="s">
        <v>68</v>
      </c>
      <c r="ED93" s="14" t="str">
        <f t="shared" si="145"/>
        <v>-</v>
      </c>
      <c r="EE93" s="13" t="s">
        <v>68</v>
      </c>
      <c r="EF93" s="13" t="s">
        <v>68</v>
      </c>
      <c r="EG93" s="13" t="s">
        <v>68</v>
      </c>
      <c r="EH93" s="13" t="s">
        <v>68</v>
      </c>
      <c r="EI93" s="13" t="s">
        <v>68</v>
      </c>
      <c r="EJ93" s="13" t="s">
        <v>68</v>
      </c>
      <c r="EK93" s="13" t="str">
        <f t="shared" si="146"/>
        <v>-</v>
      </c>
      <c r="EL93" s="14" t="s">
        <v>68</v>
      </c>
      <c r="EM93" s="14" t="s">
        <v>68</v>
      </c>
      <c r="EN93" s="14" t="s">
        <v>68</v>
      </c>
      <c r="EO93" s="14" t="s">
        <v>68</v>
      </c>
      <c r="EP93" s="14" t="s">
        <v>68</v>
      </c>
      <c r="EQ93" s="14" t="s">
        <v>68</v>
      </c>
      <c r="ER93" s="44" t="str">
        <f>IF(COUNTIF(EL93:EQ93,"X")&gt;0,COUNTIF(EL93:EQ93,"X")&amp;" fois par mois","-")</f>
        <v>-</v>
      </c>
      <c r="ES93" s="13" t="s">
        <v>68</v>
      </c>
      <c r="ET93" s="13" t="s">
        <v>68</v>
      </c>
      <c r="EU93" s="13" t="s">
        <v>68</v>
      </c>
      <c r="EV93" s="13" t="s">
        <v>68</v>
      </c>
      <c r="EW93" s="13" t="s">
        <v>68</v>
      </c>
      <c r="EX93" s="13" t="s">
        <v>68</v>
      </c>
      <c r="EY93" s="44" t="str">
        <f t="shared" si="152"/>
        <v>-</v>
      </c>
      <c r="EZ93" s="14" t="s">
        <v>68</v>
      </c>
      <c r="FA93" s="14" t="s">
        <v>68</v>
      </c>
      <c r="FB93" s="14" t="s">
        <v>68</v>
      </c>
      <c r="FC93" s="14" t="s">
        <v>68</v>
      </c>
      <c r="FD93" s="14" t="s">
        <v>68</v>
      </c>
      <c r="FE93" s="14" t="s">
        <v>68</v>
      </c>
      <c r="FF93" s="44" t="str">
        <f t="shared" si="110"/>
        <v>-</v>
      </c>
      <c r="FG93" s="13" t="s">
        <v>68</v>
      </c>
      <c r="FH93" s="13" t="s">
        <v>68</v>
      </c>
      <c r="FI93" s="13" t="s">
        <v>68</v>
      </c>
      <c r="FJ93" s="13" t="s">
        <v>68</v>
      </c>
      <c r="FK93" s="13" t="s">
        <v>68</v>
      </c>
      <c r="FL93" s="13" t="s">
        <v>68</v>
      </c>
      <c r="FM93" s="13" t="str">
        <f t="shared" si="124"/>
        <v>-</v>
      </c>
      <c r="FN93" s="14" t="s">
        <v>68</v>
      </c>
      <c r="FO93" s="14" t="s">
        <v>68</v>
      </c>
      <c r="FP93" s="14" t="s">
        <v>68</v>
      </c>
      <c r="FQ93" s="14" t="s">
        <v>68</v>
      </c>
      <c r="FR93" s="14" t="s">
        <v>68</v>
      </c>
      <c r="FS93" s="14" t="s">
        <v>69</v>
      </c>
      <c r="FT93" s="44" t="str">
        <f t="shared" si="93"/>
        <v>1 fois par semaine</v>
      </c>
      <c r="FU93" s="13" t="s">
        <v>68</v>
      </c>
      <c r="FV93" s="13" t="s">
        <v>68</v>
      </c>
      <c r="FW93" s="13" t="s">
        <v>68</v>
      </c>
      <c r="FX93" s="13" t="s">
        <v>68</v>
      </c>
      <c r="FY93" s="13" t="s">
        <v>68</v>
      </c>
      <c r="FZ93" s="13" t="s">
        <v>68</v>
      </c>
      <c r="GA93" s="44" t="str">
        <f t="shared" si="111"/>
        <v>-</v>
      </c>
      <c r="GB93" s="14" t="s">
        <v>68</v>
      </c>
      <c r="GC93" s="14" t="s">
        <v>68</v>
      </c>
      <c r="GD93" s="14" t="s">
        <v>68</v>
      </c>
      <c r="GE93" s="14" t="s">
        <v>68</v>
      </c>
      <c r="GF93" s="14" t="s">
        <v>68</v>
      </c>
      <c r="GG93" s="14" t="s">
        <v>68</v>
      </c>
      <c r="GH93" s="14" t="str">
        <f t="shared" si="155"/>
        <v>-</v>
      </c>
      <c r="GI93" s="13" t="s">
        <v>68</v>
      </c>
      <c r="GJ93" s="13" t="s">
        <v>68</v>
      </c>
      <c r="GK93" s="13" t="s">
        <v>68</v>
      </c>
      <c r="GL93" s="13" t="s">
        <v>68</v>
      </c>
      <c r="GM93" s="13" t="s">
        <v>68</v>
      </c>
      <c r="GN93" s="13" t="s">
        <v>68</v>
      </c>
      <c r="GO93" s="13" t="str">
        <f t="shared" si="94"/>
        <v>-</v>
      </c>
      <c r="GP93" s="14" t="s">
        <v>68</v>
      </c>
      <c r="GQ93" s="14" t="s">
        <v>68</v>
      </c>
      <c r="GR93" s="14" t="s">
        <v>68</v>
      </c>
      <c r="GS93" s="14" t="s">
        <v>68</v>
      </c>
      <c r="GT93" s="14" t="s">
        <v>68</v>
      </c>
      <c r="GU93" s="14" t="s">
        <v>68</v>
      </c>
      <c r="GV93" s="14" t="str">
        <f t="shared" ref="GV93" si="156">IF(COUNTIF(GP93:GU93,"X")&gt;0,COUNTIF(GP93:GU93,"X")&amp;" fois par semaine","-")</f>
        <v>-</v>
      </c>
      <c r="GW93" s="13" t="s">
        <v>68</v>
      </c>
      <c r="GX93" s="13" t="s">
        <v>68</v>
      </c>
      <c r="GY93" s="13" t="s">
        <v>68</v>
      </c>
      <c r="GZ93" s="13" t="s">
        <v>68</v>
      </c>
      <c r="HA93" s="13" t="s">
        <v>69</v>
      </c>
      <c r="HB93" s="13" t="s">
        <v>68</v>
      </c>
      <c r="HC93" s="44" t="str">
        <f>IF(COUNTIF(GW93:HB93,"X")&gt;0,COUNTIF(GW93:HB93,"X")&amp;" fois par mois","-")</f>
        <v>1 fois par mois</v>
      </c>
      <c r="HD93" s="14" t="s">
        <v>68</v>
      </c>
      <c r="HE93" s="14" t="s">
        <v>68</v>
      </c>
      <c r="HF93" s="14" t="s">
        <v>68</v>
      </c>
      <c r="HG93" s="14" t="s">
        <v>68</v>
      </c>
      <c r="HH93" s="14" t="s">
        <v>69</v>
      </c>
      <c r="HI93" s="14" t="s">
        <v>68</v>
      </c>
      <c r="HJ93" s="44" t="str">
        <f t="shared" si="126"/>
        <v>1 fois par semestre</v>
      </c>
      <c r="HK93" s="13" t="s">
        <v>68</v>
      </c>
      <c r="HL93" s="13" t="s">
        <v>68</v>
      </c>
      <c r="HM93" s="13" t="s">
        <v>68</v>
      </c>
      <c r="HN93" s="13" t="s">
        <v>68</v>
      </c>
      <c r="HO93" s="13" t="s">
        <v>68</v>
      </c>
      <c r="HP93" s="13" t="s">
        <v>68</v>
      </c>
      <c r="HQ93" s="44" t="str">
        <f t="shared" si="148"/>
        <v>-</v>
      </c>
      <c r="HR93" s="14" t="s">
        <v>68</v>
      </c>
      <c r="HS93" s="14" t="s">
        <v>68</v>
      </c>
      <c r="HT93" s="14" t="s">
        <v>68</v>
      </c>
      <c r="HU93" s="14" t="s">
        <v>68</v>
      </c>
      <c r="HV93" s="14" t="s">
        <v>68</v>
      </c>
      <c r="HW93" s="14" t="s">
        <v>68</v>
      </c>
      <c r="HX93" s="14" t="str">
        <f t="shared" si="118"/>
        <v>-</v>
      </c>
    </row>
    <row r="94" spans="1:233" ht="27.95" customHeight="1" x14ac:dyDescent="0.2">
      <c r="A94" s="16">
        <v>8058</v>
      </c>
      <c r="B94" s="9" t="s">
        <v>79</v>
      </c>
      <c r="C94" s="51" t="s">
        <v>1908</v>
      </c>
      <c r="D94" s="11" t="s">
        <v>96</v>
      </c>
      <c r="E94" s="11" t="s">
        <v>178</v>
      </c>
      <c r="F94" s="11">
        <v>75019</v>
      </c>
      <c r="G94" s="11" t="s">
        <v>29</v>
      </c>
      <c r="H94" s="12">
        <v>29</v>
      </c>
      <c r="I94" s="13" t="s">
        <v>69</v>
      </c>
      <c r="J94" s="13" t="s">
        <v>69</v>
      </c>
      <c r="K94" s="13" t="s">
        <v>69</v>
      </c>
      <c r="L94" s="13" t="s">
        <v>69</v>
      </c>
      <c r="M94" s="13" t="s">
        <v>69</v>
      </c>
      <c r="N94" s="13" t="s">
        <v>68</v>
      </c>
      <c r="O94" s="13" t="str">
        <f t="shared" si="131"/>
        <v>5 fois par semaine</v>
      </c>
      <c r="P94" s="14" t="s">
        <v>69</v>
      </c>
      <c r="Q94" s="14" t="s">
        <v>69</v>
      </c>
      <c r="R94" s="14" t="s">
        <v>69</v>
      </c>
      <c r="S94" s="14" t="s">
        <v>69</v>
      </c>
      <c r="T94" s="14" t="s">
        <v>69</v>
      </c>
      <c r="U94" s="14" t="s">
        <v>68</v>
      </c>
      <c r="V94" s="44" t="str">
        <f t="shared" si="132"/>
        <v>5 fois par semaine</v>
      </c>
      <c r="W94" s="13" t="s">
        <v>69</v>
      </c>
      <c r="X94" s="13" t="s">
        <v>69</v>
      </c>
      <c r="Y94" s="13" t="s">
        <v>69</v>
      </c>
      <c r="Z94" s="13" t="s">
        <v>69</v>
      </c>
      <c r="AA94" s="13" t="s">
        <v>69</v>
      </c>
      <c r="AB94" s="13" t="s">
        <v>68</v>
      </c>
      <c r="AC94" s="13" t="str">
        <f t="shared" si="133"/>
        <v>5 fois par semaine</v>
      </c>
      <c r="AD94" s="14" t="s">
        <v>69</v>
      </c>
      <c r="AE94" s="14" t="s">
        <v>69</v>
      </c>
      <c r="AF94" s="14" t="s">
        <v>69</v>
      </c>
      <c r="AG94" s="14" t="s">
        <v>69</v>
      </c>
      <c r="AH94" s="14" t="s">
        <v>69</v>
      </c>
      <c r="AI94" s="14" t="s">
        <v>68</v>
      </c>
      <c r="AJ94" s="44" t="str">
        <f t="shared" si="134"/>
        <v>5 fois par semaine</v>
      </c>
      <c r="AK94" s="13" t="s">
        <v>69</v>
      </c>
      <c r="AL94" s="13" t="s">
        <v>69</v>
      </c>
      <c r="AM94" s="13" t="s">
        <v>69</v>
      </c>
      <c r="AN94" s="13" t="s">
        <v>69</v>
      </c>
      <c r="AO94" s="13" t="s">
        <v>69</v>
      </c>
      <c r="AP94" s="13" t="s">
        <v>68</v>
      </c>
      <c r="AQ94" s="13" t="str">
        <f t="shared" si="135"/>
        <v>5 fois par semaine</v>
      </c>
      <c r="AR94" s="14" t="s">
        <v>69</v>
      </c>
      <c r="AS94" s="14" t="s">
        <v>69</v>
      </c>
      <c r="AT94" s="14" t="s">
        <v>69</v>
      </c>
      <c r="AU94" s="14" t="s">
        <v>69</v>
      </c>
      <c r="AV94" s="14" t="s">
        <v>69</v>
      </c>
      <c r="AW94" s="14" t="s">
        <v>68</v>
      </c>
      <c r="AX94" s="14" t="str">
        <f t="shared" si="136"/>
        <v>5 fois par semaine</v>
      </c>
      <c r="AY94" s="13" t="s">
        <v>69</v>
      </c>
      <c r="AZ94" s="13" t="s">
        <v>69</v>
      </c>
      <c r="BA94" s="13" t="s">
        <v>69</v>
      </c>
      <c r="BB94" s="13" t="s">
        <v>69</v>
      </c>
      <c r="BC94" s="13" t="s">
        <v>69</v>
      </c>
      <c r="BD94" s="13" t="s">
        <v>68</v>
      </c>
      <c r="BE94" s="13" t="str">
        <f t="shared" si="137"/>
        <v>5 fois par semaine</v>
      </c>
      <c r="BF94" s="14" t="s">
        <v>69</v>
      </c>
      <c r="BG94" s="14" t="s">
        <v>69</v>
      </c>
      <c r="BH94" s="14" t="s">
        <v>69</v>
      </c>
      <c r="BI94" s="14" t="s">
        <v>69</v>
      </c>
      <c r="BJ94" s="14" t="s">
        <v>69</v>
      </c>
      <c r="BK94" s="14" t="s">
        <v>68</v>
      </c>
      <c r="BL94" s="14" t="str">
        <f t="shared" si="138"/>
        <v>5 fois par semaine</v>
      </c>
      <c r="BM94" s="13" t="s">
        <v>69</v>
      </c>
      <c r="BN94" s="13" t="s">
        <v>69</v>
      </c>
      <c r="BO94" s="13" t="s">
        <v>69</v>
      </c>
      <c r="BP94" s="13" t="s">
        <v>69</v>
      </c>
      <c r="BQ94" s="13" t="s">
        <v>69</v>
      </c>
      <c r="BR94" s="13" t="s">
        <v>68</v>
      </c>
      <c r="BS94" s="13" t="str">
        <f t="shared" si="139"/>
        <v>5 fois par semaine</v>
      </c>
      <c r="BT94" s="14" t="s">
        <v>68</v>
      </c>
      <c r="BU94" s="14" t="s">
        <v>68</v>
      </c>
      <c r="BV94" s="14" t="s">
        <v>68</v>
      </c>
      <c r="BW94" s="14" t="s">
        <v>68</v>
      </c>
      <c r="BX94" s="14" t="s">
        <v>68</v>
      </c>
      <c r="BY94" s="14" t="s">
        <v>68</v>
      </c>
      <c r="BZ94" s="14" t="str">
        <f t="shared" si="140"/>
        <v>-</v>
      </c>
      <c r="CA94" s="13" t="s">
        <v>69</v>
      </c>
      <c r="CB94" s="13" t="s">
        <v>68</v>
      </c>
      <c r="CC94" s="13" t="s">
        <v>68</v>
      </c>
      <c r="CD94" s="13" t="s">
        <v>68</v>
      </c>
      <c r="CE94" s="13" t="s">
        <v>68</v>
      </c>
      <c r="CF94" s="13" t="s">
        <v>68</v>
      </c>
      <c r="CG94" s="44" t="str">
        <f t="shared" si="119"/>
        <v>1 fois par mois</v>
      </c>
      <c r="CH94" s="14" t="s">
        <v>68</v>
      </c>
      <c r="CI94" s="14" t="s">
        <v>68</v>
      </c>
      <c r="CJ94" s="14" t="s">
        <v>68</v>
      </c>
      <c r="CK94" s="14" t="s">
        <v>68</v>
      </c>
      <c r="CL94" s="14" t="s">
        <v>68</v>
      </c>
      <c r="CM94" s="14" t="s">
        <v>68</v>
      </c>
      <c r="CN94" s="44" t="str">
        <f t="shared" si="141"/>
        <v>-</v>
      </c>
      <c r="CO94" s="13" t="s">
        <v>68</v>
      </c>
      <c r="CP94" s="13" t="s">
        <v>68</v>
      </c>
      <c r="CQ94" s="13" t="s">
        <v>68</v>
      </c>
      <c r="CR94" s="13" t="s">
        <v>68</v>
      </c>
      <c r="CS94" s="13" t="s">
        <v>68</v>
      </c>
      <c r="CT94" s="13" t="s">
        <v>68</v>
      </c>
      <c r="CU94" s="13" t="str">
        <f t="shared" si="115"/>
        <v>-</v>
      </c>
      <c r="CV94" s="14" t="s">
        <v>68</v>
      </c>
      <c r="CW94" s="14" t="s">
        <v>68</v>
      </c>
      <c r="CX94" s="14" t="s">
        <v>68</v>
      </c>
      <c r="CY94" s="14" t="s">
        <v>68</v>
      </c>
      <c r="CZ94" s="14" t="s">
        <v>68</v>
      </c>
      <c r="DA94" s="14" t="s">
        <v>68</v>
      </c>
      <c r="DB94" s="14" t="str">
        <f t="shared" si="142"/>
        <v>-</v>
      </c>
      <c r="DC94" s="13" t="s">
        <v>68</v>
      </c>
      <c r="DD94" s="13" t="s">
        <v>68</v>
      </c>
      <c r="DE94" s="13" t="s">
        <v>68</v>
      </c>
      <c r="DF94" s="13" t="s">
        <v>68</v>
      </c>
      <c r="DG94" s="13" t="s">
        <v>68</v>
      </c>
      <c r="DH94" s="13" t="s">
        <v>68</v>
      </c>
      <c r="DI94" s="13" t="str">
        <f t="shared" si="116"/>
        <v>-</v>
      </c>
      <c r="DJ94" s="14" t="s">
        <v>69</v>
      </c>
      <c r="DK94" s="14" t="s">
        <v>69</v>
      </c>
      <c r="DL94" s="14" t="s">
        <v>69</v>
      </c>
      <c r="DM94" s="14" t="s">
        <v>69</v>
      </c>
      <c r="DN94" s="14" t="s">
        <v>69</v>
      </c>
      <c r="DO94" s="14" t="s">
        <v>68</v>
      </c>
      <c r="DP94" s="44" t="str">
        <f t="shared" si="143"/>
        <v>5 fois par semaine</v>
      </c>
      <c r="DQ94" s="13" t="s">
        <v>69</v>
      </c>
      <c r="DR94" s="13" t="s">
        <v>69</v>
      </c>
      <c r="DS94" s="13" t="s">
        <v>69</v>
      </c>
      <c r="DT94" s="13" t="s">
        <v>69</v>
      </c>
      <c r="DU94" s="13" t="s">
        <v>69</v>
      </c>
      <c r="DV94" s="13" t="s">
        <v>68</v>
      </c>
      <c r="DW94" s="13" t="str">
        <f t="shared" si="144"/>
        <v>5 fois par semaine</v>
      </c>
      <c r="DX94" s="14" t="s">
        <v>69</v>
      </c>
      <c r="DY94" s="14" t="s">
        <v>69</v>
      </c>
      <c r="DZ94" s="14" t="s">
        <v>69</v>
      </c>
      <c r="EA94" s="14" t="s">
        <v>69</v>
      </c>
      <c r="EB94" s="14" t="s">
        <v>69</v>
      </c>
      <c r="EC94" s="14" t="s">
        <v>68</v>
      </c>
      <c r="ED94" s="14" t="str">
        <f t="shared" si="145"/>
        <v>5 fois par semaine</v>
      </c>
      <c r="EE94" s="13" t="s">
        <v>69</v>
      </c>
      <c r="EF94" s="13" t="s">
        <v>69</v>
      </c>
      <c r="EG94" s="13" t="s">
        <v>69</v>
      </c>
      <c r="EH94" s="13" t="s">
        <v>69</v>
      </c>
      <c r="EI94" s="13" t="s">
        <v>69</v>
      </c>
      <c r="EJ94" s="13" t="s">
        <v>68</v>
      </c>
      <c r="EK94" s="13" t="str">
        <f t="shared" si="146"/>
        <v>5 fois par semaine</v>
      </c>
      <c r="EL94" s="14" t="s">
        <v>69</v>
      </c>
      <c r="EM94" s="14" t="s">
        <v>68</v>
      </c>
      <c r="EN94" s="14" t="s">
        <v>68</v>
      </c>
      <c r="EO94" s="14" t="s">
        <v>68</v>
      </c>
      <c r="EP94" s="14" t="s">
        <v>68</v>
      </c>
      <c r="EQ94" s="14" t="s">
        <v>68</v>
      </c>
      <c r="ER94" s="44" t="str">
        <f t="shared" ref="ER94" si="157">IF(COUNTIF(EL94:EQ94,"X")&gt;0,COUNTIF(EL94:EQ94,"X")&amp;" fois par mois","-")</f>
        <v>1 fois par mois</v>
      </c>
      <c r="ES94" s="13" t="s">
        <v>68</v>
      </c>
      <c r="ET94" s="13" t="s">
        <v>68</v>
      </c>
      <c r="EU94" s="13" t="s">
        <v>68</v>
      </c>
      <c r="EV94" s="13" t="s">
        <v>68</v>
      </c>
      <c r="EW94" s="13" t="s">
        <v>68</v>
      </c>
      <c r="EX94" s="13" t="s">
        <v>68</v>
      </c>
      <c r="EY94" s="44" t="str">
        <f t="shared" si="152"/>
        <v>-</v>
      </c>
      <c r="EZ94" s="14" t="s">
        <v>69</v>
      </c>
      <c r="FA94" s="14" t="s">
        <v>68</v>
      </c>
      <c r="FB94" s="14" t="s">
        <v>68</v>
      </c>
      <c r="FC94" s="14" t="s">
        <v>68</v>
      </c>
      <c r="FD94" s="14" t="s">
        <v>68</v>
      </c>
      <c r="FE94" s="14" t="s">
        <v>68</v>
      </c>
      <c r="FF94" s="44" t="str">
        <f t="shared" si="110"/>
        <v>1 fois par semaine</v>
      </c>
      <c r="FG94" s="13" t="s">
        <v>69</v>
      </c>
      <c r="FH94" s="13" t="s">
        <v>68</v>
      </c>
      <c r="FI94" s="13" t="s">
        <v>68</v>
      </c>
      <c r="FJ94" s="13" t="s">
        <v>68</v>
      </c>
      <c r="FK94" s="13" t="s">
        <v>68</v>
      </c>
      <c r="FL94" s="13" t="s">
        <v>68</v>
      </c>
      <c r="FM94" s="13" t="str">
        <f t="shared" ref="FM94" si="158">IF(COUNTIF(FG94:FL94,"X")&gt;0,COUNTIF(FG94:FL94,"X")&amp;" fois par mois","-")</f>
        <v>1 fois par mois</v>
      </c>
      <c r="FN94" s="14" t="s">
        <v>69</v>
      </c>
      <c r="FO94" s="14" t="s">
        <v>69</v>
      </c>
      <c r="FP94" s="14" t="s">
        <v>69</v>
      </c>
      <c r="FQ94" s="14" t="s">
        <v>69</v>
      </c>
      <c r="FR94" s="14" t="s">
        <v>69</v>
      </c>
      <c r="FS94" s="14" t="s">
        <v>69</v>
      </c>
      <c r="FT94" s="44" t="str">
        <f t="shared" ref="FT94:FT134" si="159">IF(COUNTIF(FN94:FS94,"X")&gt;0,COUNTIF(FN94:FS94,"X")&amp;" fois par semaine","-")</f>
        <v>6 fois par semaine</v>
      </c>
      <c r="FU94" s="13" t="s">
        <v>69</v>
      </c>
      <c r="FV94" s="13" t="s">
        <v>68</v>
      </c>
      <c r="FW94" s="13" t="s">
        <v>68</v>
      </c>
      <c r="FX94" s="13" t="s">
        <v>68</v>
      </c>
      <c r="FY94" s="13" t="s">
        <v>68</v>
      </c>
      <c r="FZ94" s="13" t="s">
        <v>68</v>
      </c>
      <c r="GA94" s="44" t="str">
        <f t="shared" si="111"/>
        <v>1 fois par semaine</v>
      </c>
      <c r="GB94" s="14" t="s">
        <v>69</v>
      </c>
      <c r="GC94" s="14" t="s">
        <v>68</v>
      </c>
      <c r="GD94" s="14" t="s">
        <v>68</v>
      </c>
      <c r="GE94" s="14" t="s">
        <v>68</v>
      </c>
      <c r="GF94" s="14" t="s">
        <v>68</v>
      </c>
      <c r="GG94" s="14" t="s">
        <v>68</v>
      </c>
      <c r="GH94" s="14" t="str">
        <f t="shared" si="155"/>
        <v>1 fois par semaine</v>
      </c>
      <c r="GI94" s="13" t="s">
        <v>68</v>
      </c>
      <c r="GJ94" s="13" t="s">
        <v>68</v>
      </c>
      <c r="GK94" s="13" t="s">
        <v>68</v>
      </c>
      <c r="GL94" s="13" t="s">
        <v>68</v>
      </c>
      <c r="GM94" s="13" t="s">
        <v>68</v>
      </c>
      <c r="GN94" s="13" t="s">
        <v>68</v>
      </c>
      <c r="GO94" s="13" t="str">
        <f t="shared" si="94"/>
        <v>-</v>
      </c>
      <c r="GP94" s="14" t="s">
        <v>68</v>
      </c>
      <c r="GQ94" s="14" t="s">
        <v>68</v>
      </c>
      <c r="GR94" s="14" t="s">
        <v>68</v>
      </c>
      <c r="GS94" s="14" t="s">
        <v>68</v>
      </c>
      <c r="GT94" s="14" t="s">
        <v>68</v>
      </c>
      <c r="GU94" s="14" t="s">
        <v>68</v>
      </c>
      <c r="GV94" s="14" t="str">
        <f t="shared" ref="GV94:GV106" si="160">IF(COUNTIF(GP94:GU94,"X")&gt;0,COUNTIF(GP94:GU94,"X")&amp;" fois par semaine","-")</f>
        <v>-</v>
      </c>
      <c r="GW94" s="13" t="s">
        <v>68</v>
      </c>
      <c r="GX94" s="13" t="s">
        <v>68</v>
      </c>
      <c r="GY94" s="13" t="s">
        <v>68</v>
      </c>
      <c r="GZ94" s="13" t="s">
        <v>68</v>
      </c>
      <c r="HA94" s="13" t="s">
        <v>69</v>
      </c>
      <c r="HB94" s="13" t="s">
        <v>68</v>
      </c>
      <c r="HC94" s="44" t="str">
        <f>IF(COUNTIF(GW94:HB94,"X")&gt;0,COUNTIF(GW94:HB94,"X")&amp;" fois par mois","-")</f>
        <v>1 fois par mois</v>
      </c>
      <c r="HD94" s="14" t="s">
        <v>68</v>
      </c>
      <c r="HE94" s="14" t="s">
        <v>68</v>
      </c>
      <c r="HF94" s="14" t="s">
        <v>68</v>
      </c>
      <c r="HG94" s="14" t="s">
        <v>68</v>
      </c>
      <c r="HH94" s="14" t="s">
        <v>69</v>
      </c>
      <c r="HI94" s="14" t="s">
        <v>68</v>
      </c>
      <c r="HJ94" s="44" t="str">
        <f t="shared" si="126"/>
        <v>1 fois par semestre</v>
      </c>
      <c r="HK94" s="13" t="s">
        <v>68</v>
      </c>
      <c r="HL94" s="13" t="s">
        <v>68</v>
      </c>
      <c r="HM94" s="13" t="s">
        <v>68</v>
      </c>
      <c r="HN94" s="13" t="s">
        <v>68</v>
      </c>
      <c r="HO94" s="13" t="s">
        <v>68</v>
      </c>
      <c r="HP94" s="13" t="s">
        <v>68</v>
      </c>
      <c r="HQ94" s="44" t="str">
        <f t="shared" si="148"/>
        <v>-</v>
      </c>
      <c r="HR94" s="14" t="s">
        <v>68</v>
      </c>
      <c r="HS94" s="14" t="s">
        <v>68</v>
      </c>
      <c r="HT94" s="14" t="s">
        <v>68</v>
      </c>
      <c r="HU94" s="14" t="s">
        <v>68</v>
      </c>
      <c r="HV94" s="14" t="s">
        <v>68</v>
      </c>
      <c r="HW94" s="14" t="s">
        <v>68</v>
      </c>
      <c r="HX94" s="14" t="str">
        <f t="shared" si="118"/>
        <v>-</v>
      </c>
    </row>
    <row r="95" spans="1:233" ht="27.95" customHeight="1" x14ac:dyDescent="0.2">
      <c r="A95" s="8">
        <v>8059</v>
      </c>
      <c r="B95" s="9" t="s">
        <v>66</v>
      </c>
      <c r="C95" s="50" t="s">
        <v>1906</v>
      </c>
      <c r="D95" s="11" t="s">
        <v>96</v>
      </c>
      <c r="E95" s="11" t="s">
        <v>179</v>
      </c>
      <c r="F95" s="11">
        <v>75020</v>
      </c>
      <c r="G95" s="11" t="s">
        <v>29</v>
      </c>
      <c r="H95" s="12">
        <v>30</v>
      </c>
      <c r="I95" s="13" t="s">
        <v>68</v>
      </c>
      <c r="J95" s="13" t="s">
        <v>68</v>
      </c>
      <c r="K95" s="13" t="s">
        <v>68</v>
      </c>
      <c r="L95" s="13" t="s">
        <v>68</v>
      </c>
      <c r="M95" s="13" t="s">
        <v>68</v>
      </c>
      <c r="N95" s="13" t="s">
        <v>68</v>
      </c>
      <c r="O95" s="13" t="str">
        <f t="shared" si="131"/>
        <v>-</v>
      </c>
      <c r="P95" s="14" t="s">
        <v>68</v>
      </c>
      <c r="Q95" s="14" t="s">
        <v>68</v>
      </c>
      <c r="R95" s="14" t="s">
        <v>68</v>
      </c>
      <c r="S95" s="14" t="s">
        <v>68</v>
      </c>
      <c r="T95" s="14" t="s">
        <v>68</v>
      </c>
      <c r="U95" s="14" t="s">
        <v>68</v>
      </c>
      <c r="V95" s="44" t="str">
        <f t="shared" si="132"/>
        <v>-</v>
      </c>
      <c r="W95" s="13" t="s">
        <v>68</v>
      </c>
      <c r="X95" s="13" t="s">
        <v>68</v>
      </c>
      <c r="Y95" s="13" t="s">
        <v>68</v>
      </c>
      <c r="Z95" s="13" t="s">
        <v>68</v>
      </c>
      <c r="AA95" s="13" t="s">
        <v>68</v>
      </c>
      <c r="AB95" s="13" t="s">
        <v>68</v>
      </c>
      <c r="AC95" s="13" t="str">
        <f t="shared" si="133"/>
        <v>-</v>
      </c>
      <c r="AD95" s="14" t="s">
        <v>68</v>
      </c>
      <c r="AE95" s="14" t="s">
        <v>68</v>
      </c>
      <c r="AF95" s="14" t="s">
        <v>68</v>
      </c>
      <c r="AG95" s="14" t="s">
        <v>68</v>
      </c>
      <c r="AH95" s="14" t="s">
        <v>68</v>
      </c>
      <c r="AI95" s="14" t="s">
        <v>68</v>
      </c>
      <c r="AJ95" s="44" t="str">
        <f t="shared" si="134"/>
        <v>-</v>
      </c>
      <c r="AK95" s="13" t="s">
        <v>68</v>
      </c>
      <c r="AL95" s="13" t="s">
        <v>68</v>
      </c>
      <c r="AM95" s="13" t="s">
        <v>68</v>
      </c>
      <c r="AN95" s="13" t="s">
        <v>68</v>
      </c>
      <c r="AO95" s="13" t="s">
        <v>68</v>
      </c>
      <c r="AP95" s="13" t="s">
        <v>68</v>
      </c>
      <c r="AQ95" s="13" t="str">
        <f t="shared" si="135"/>
        <v>-</v>
      </c>
      <c r="AR95" s="14" t="s">
        <v>68</v>
      </c>
      <c r="AS95" s="14" t="s">
        <v>68</v>
      </c>
      <c r="AT95" s="14" t="s">
        <v>68</v>
      </c>
      <c r="AU95" s="14" t="s">
        <v>68</v>
      </c>
      <c r="AV95" s="14" t="s">
        <v>68</v>
      </c>
      <c r="AW95" s="14" t="s">
        <v>68</v>
      </c>
      <c r="AX95" s="14" t="str">
        <f t="shared" si="136"/>
        <v>-</v>
      </c>
      <c r="AY95" s="13" t="s">
        <v>68</v>
      </c>
      <c r="AZ95" s="13" t="s">
        <v>68</v>
      </c>
      <c r="BA95" s="13" t="s">
        <v>68</v>
      </c>
      <c r="BB95" s="13" t="s">
        <v>68</v>
      </c>
      <c r="BC95" s="13" t="s">
        <v>68</v>
      </c>
      <c r="BD95" s="13" t="s">
        <v>68</v>
      </c>
      <c r="BE95" s="13" t="str">
        <f t="shared" si="137"/>
        <v>-</v>
      </c>
      <c r="BF95" s="14" t="s">
        <v>68</v>
      </c>
      <c r="BG95" s="14" t="s">
        <v>68</v>
      </c>
      <c r="BH95" s="14" t="s">
        <v>68</v>
      </c>
      <c r="BI95" s="14" t="s">
        <v>68</v>
      </c>
      <c r="BJ95" s="14" t="s">
        <v>68</v>
      </c>
      <c r="BK95" s="14" t="s">
        <v>68</v>
      </c>
      <c r="BL95" s="14" t="str">
        <f t="shared" si="138"/>
        <v>-</v>
      </c>
      <c r="BM95" s="13" t="s">
        <v>68</v>
      </c>
      <c r="BN95" s="13" t="s">
        <v>68</v>
      </c>
      <c r="BO95" s="13" t="s">
        <v>68</v>
      </c>
      <c r="BP95" s="13" t="s">
        <v>68</v>
      </c>
      <c r="BQ95" s="13" t="s">
        <v>68</v>
      </c>
      <c r="BR95" s="13" t="s">
        <v>68</v>
      </c>
      <c r="BS95" s="13" t="str">
        <f t="shared" si="139"/>
        <v>-</v>
      </c>
      <c r="BT95" s="14" t="s">
        <v>68</v>
      </c>
      <c r="BU95" s="14" t="s">
        <v>68</v>
      </c>
      <c r="BV95" s="14" t="s">
        <v>68</v>
      </c>
      <c r="BW95" s="14" t="s">
        <v>68</v>
      </c>
      <c r="BX95" s="14" t="s">
        <v>68</v>
      </c>
      <c r="BY95" s="14" t="s">
        <v>68</v>
      </c>
      <c r="BZ95" s="14" t="str">
        <f t="shared" si="140"/>
        <v>-</v>
      </c>
      <c r="CA95" s="13" t="s">
        <v>68</v>
      </c>
      <c r="CB95" s="13" t="s">
        <v>68</v>
      </c>
      <c r="CC95" s="13" t="s">
        <v>68</v>
      </c>
      <c r="CD95" s="13" t="s">
        <v>68</v>
      </c>
      <c r="CE95" s="13" t="s">
        <v>68</v>
      </c>
      <c r="CF95" s="13" t="s">
        <v>68</v>
      </c>
      <c r="CG95" s="44" t="str">
        <f t="shared" si="119"/>
        <v>-</v>
      </c>
      <c r="CH95" s="14" t="s">
        <v>68</v>
      </c>
      <c r="CI95" s="14" t="s">
        <v>68</v>
      </c>
      <c r="CJ95" s="14" t="s">
        <v>68</v>
      </c>
      <c r="CK95" s="14" t="s">
        <v>68</v>
      </c>
      <c r="CL95" s="14" t="s">
        <v>68</v>
      </c>
      <c r="CM95" s="14" t="s">
        <v>68</v>
      </c>
      <c r="CN95" s="44" t="str">
        <f t="shared" si="141"/>
        <v>-</v>
      </c>
      <c r="CO95" s="13" t="s">
        <v>68</v>
      </c>
      <c r="CP95" s="13" t="s">
        <v>68</v>
      </c>
      <c r="CQ95" s="13" t="s">
        <v>68</v>
      </c>
      <c r="CR95" s="13" t="s">
        <v>68</v>
      </c>
      <c r="CS95" s="13" t="s">
        <v>68</v>
      </c>
      <c r="CT95" s="13" t="s">
        <v>68</v>
      </c>
      <c r="CU95" s="13" t="str">
        <f t="shared" si="115"/>
        <v>-</v>
      </c>
      <c r="CV95" s="14" t="s">
        <v>68</v>
      </c>
      <c r="CW95" s="14" t="s">
        <v>68</v>
      </c>
      <c r="CX95" s="14" t="s">
        <v>68</v>
      </c>
      <c r="CY95" s="14" t="s">
        <v>68</v>
      </c>
      <c r="CZ95" s="14" t="s">
        <v>68</v>
      </c>
      <c r="DA95" s="14" t="s">
        <v>68</v>
      </c>
      <c r="DB95" s="14" t="str">
        <f t="shared" si="142"/>
        <v>-</v>
      </c>
      <c r="DC95" s="13" t="s">
        <v>68</v>
      </c>
      <c r="DD95" s="13" t="s">
        <v>68</v>
      </c>
      <c r="DE95" s="13" t="s">
        <v>68</v>
      </c>
      <c r="DF95" s="13" t="s">
        <v>68</v>
      </c>
      <c r="DG95" s="13" t="s">
        <v>68</v>
      </c>
      <c r="DH95" s="13" t="s">
        <v>68</v>
      </c>
      <c r="DI95" s="13" t="str">
        <f t="shared" si="116"/>
        <v>-</v>
      </c>
      <c r="DJ95" s="14" t="s">
        <v>68</v>
      </c>
      <c r="DK95" s="14" t="s">
        <v>68</v>
      </c>
      <c r="DL95" s="14" t="s">
        <v>68</v>
      </c>
      <c r="DM95" s="14" t="s">
        <v>68</v>
      </c>
      <c r="DN95" s="14" t="s">
        <v>68</v>
      </c>
      <c r="DO95" s="14" t="s">
        <v>68</v>
      </c>
      <c r="DP95" s="44" t="str">
        <f t="shared" si="143"/>
        <v>-</v>
      </c>
      <c r="DQ95" s="13" t="s">
        <v>68</v>
      </c>
      <c r="DR95" s="13" t="s">
        <v>68</v>
      </c>
      <c r="DS95" s="13" t="s">
        <v>68</v>
      </c>
      <c r="DT95" s="13" t="s">
        <v>68</v>
      </c>
      <c r="DU95" s="13" t="s">
        <v>68</v>
      </c>
      <c r="DV95" s="13" t="s">
        <v>68</v>
      </c>
      <c r="DW95" s="13" t="str">
        <f t="shared" si="144"/>
        <v>-</v>
      </c>
      <c r="DX95" s="14" t="s">
        <v>68</v>
      </c>
      <c r="DY95" s="14" t="s">
        <v>68</v>
      </c>
      <c r="DZ95" s="14" t="s">
        <v>68</v>
      </c>
      <c r="EA95" s="14" t="s">
        <v>68</v>
      </c>
      <c r="EB95" s="14" t="s">
        <v>68</v>
      </c>
      <c r="EC95" s="14" t="s">
        <v>68</v>
      </c>
      <c r="ED95" s="14" t="str">
        <f t="shared" si="145"/>
        <v>-</v>
      </c>
      <c r="EE95" s="13" t="s">
        <v>68</v>
      </c>
      <c r="EF95" s="13" t="s">
        <v>68</v>
      </c>
      <c r="EG95" s="13" t="s">
        <v>68</v>
      </c>
      <c r="EH95" s="13" t="s">
        <v>68</v>
      </c>
      <c r="EI95" s="13" t="s">
        <v>68</v>
      </c>
      <c r="EJ95" s="13" t="s">
        <v>68</v>
      </c>
      <c r="EK95" s="13" t="str">
        <f t="shared" si="146"/>
        <v>-</v>
      </c>
      <c r="EL95" s="14" t="s">
        <v>68</v>
      </c>
      <c r="EM95" s="14" t="s">
        <v>68</v>
      </c>
      <c r="EN95" s="14" t="s">
        <v>68</v>
      </c>
      <c r="EO95" s="14" t="s">
        <v>68</v>
      </c>
      <c r="EP95" s="14" t="s">
        <v>68</v>
      </c>
      <c r="EQ95" s="14" t="s">
        <v>68</v>
      </c>
      <c r="ER95" s="44" t="str">
        <f>IF(COUNTIF(EL95:EQ95,"X")&gt;0,COUNTIF(EL95:EQ95,"X")&amp;" fois par mois","-")</f>
        <v>-</v>
      </c>
      <c r="ES95" s="13" t="s">
        <v>68</v>
      </c>
      <c r="ET95" s="13" t="s">
        <v>68</v>
      </c>
      <c r="EU95" s="13" t="s">
        <v>68</v>
      </c>
      <c r="EV95" s="13" t="s">
        <v>68</v>
      </c>
      <c r="EW95" s="13" t="s">
        <v>68</v>
      </c>
      <c r="EX95" s="13" t="s">
        <v>68</v>
      </c>
      <c r="EY95" s="44" t="str">
        <f t="shared" si="152"/>
        <v>-</v>
      </c>
      <c r="EZ95" s="14" t="s">
        <v>68</v>
      </c>
      <c r="FA95" s="14" t="s">
        <v>68</v>
      </c>
      <c r="FB95" s="14" t="s">
        <v>68</v>
      </c>
      <c r="FC95" s="14" t="s">
        <v>68</v>
      </c>
      <c r="FD95" s="14" t="s">
        <v>68</v>
      </c>
      <c r="FE95" s="14" t="s">
        <v>68</v>
      </c>
      <c r="FF95" s="44" t="str">
        <f t="shared" si="110"/>
        <v>-</v>
      </c>
      <c r="FG95" s="13" t="s">
        <v>68</v>
      </c>
      <c r="FH95" s="13" t="s">
        <v>68</v>
      </c>
      <c r="FI95" s="13" t="s">
        <v>68</v>
      </c>
      <c r="FJ95" s="13" t="s">
        <v>68</v>
      </c>
      <c r="FK95" s="13" t="s">
        <v>68</v>
      </c>
      <c r="FL95" s="13" t="s">
        <v>68</v>
      </c>
      <c r="FM95" s="13" t="str">
        <f t="shared" ref="FM95:FM103" si="161">IF(COUNTIF(FG95:FL95,"X")&gt;0,COUNTIF(FG95:FL95,"X")&amp;" fois par mois","-")</f>
        <v>-</v>
      </c>
      <c r="FN95" s="14" t="s">
        <v>68</v>
      </c>
      <c r="FO95" s="14" t="s">
        <v>68</v>
      </c>
      <c r="FP95" s="14" t="s">
        <v>68</v>
      </c>
      <c r="FQ95" s="14" t="s">
        <v>68</v>
      </c>
      <c r="FR95" s="14" t="s">
        <v>68</v>
      </c>
      <c r="FS95" s="14" t="s">
        <v>69</v>
      </c>
      <c r="FT95" s="44" t="str">
        <f t="shared" si="159"/>
        <v>1 fois par semaine</v>
      </c>
      <c r="FU95" s="13" t="s">
        <v>68</v>
      </c>
      <c r="FV95" s="13" t="s">
        <v>68</v>
      </c>
      <c r="FW95" s="13" t="s">
        <v>68</v>
      </c>
      <c r="FX95" s="13" t="s">
        <v>68</v>
      </c>
      <c r="FY95" s="13" t="s">
        <v>68</v>
      </c>
      <c r="FZ95" s="13" t="s">
        <v>68</v>
      </c>
      <c r="GA95" s="44" t="str">
        <f t="shared" si="111"/>
        <v>-</v>
      </c>
      <c r="GB95" s="14" t="s">
        <v>68</v>
      </c>
      <c r="GC95" s="14" t="s">
        <v>68</v>
      </c>
      <c r="GD95" s="14" t="s">
        <v>68</v>
      </c>
      <c r="GE95" s="14" t="s">
        <v>68</v>
      </c>
      <c r="GF95" s="14" t="s">
        <v>68</v>
      </c>
      <c r="GG95" s="14" t="s">
        <v>68</v>
      </c>
      <c r="GH95" s="14" t="str">
        <f t="shared" si="155"/>
        <v>-</v>
      </c>
      <c r="GI95" s="13" t="s">
        <v>68</v>
      </c>
      <c r="GJ95" s="13" t="s">
        <v>68</v>
      </c>
      <c r="GK95" s="13" t="s">
        <v>68</v>
      </c>
      <c r="GL95" s="13" t="s">
        <v>68</v>
      </c>
      <c r="GM95" s="13" t="s">
        <v>68</v>
      </c>
      <c r="GN95" s="13" t="s">
        <v>68</v>
      </c>
      <c r="GO95" s="13" t="str">
        <f t="shared" si="94"/>
        <v>-</v>
      </c>
      <c r="GP95" s="14" t="s">
        <v>68</v>
      </c>
      <c r="GQ95" s="14" t="s">
        <v>68</v>
      </c>
      <c r="GR95" s="14" t="s">
        <v>68</v>
      </c>
      <c r="GS95" s="14" t="s">
        <v>68</v>
      </c>
      <c r="GT95" s="14" t="s">
        <v>68</v>
      </c>
      <c r="GU95" s="14" t="s">
        <v>68</v>
      </c>
      <c r="GV95" s="14" t="str">
        <f t="shared" si="160"/>
        <v>-</v>
      </c>
      <c r="GW95" s="13" t="s">
        <v>68</v>
      </c>
      <c r="GX95" s="13" t="s">
        <v>68</v>
      </c>
      <c r="GY95" s="13" t="s">
        <v>68</v>
      </c>
      <c r="GZ95" s="13" t="s">
        <v>68</v>
      </c>
      <c r="HA95" s="13" t="s">
        <v>68</v>
      </c>
      <c r="HB95" s="13" t="s">
        <v>68</v>
      </c>
      <c r="HC95" s="44" t="str">
        <f>IF(COUNTIF(GW95:HB95,"X")&gt;0,COUNTIF(GW95:HB95,"X")&amp;" fois par semaine","-")</f>
        <v>-</v>
      </c>
      <c r="HD95" s="14" t="s">
        <v>68</v>
      </c>
      <c r="HE95" s="14" t="s">
        <v>68</v>
      </c>
      <c r="HF95" s="14" t="s">
        <v>68</v>
      </c>
      <c r="HG95" s="14" t="s">
        <v>68</v>
      </c>
      <c r="HH95" s="14" t="s">
        <v>68</v>
      </c>
      <c r="HI95" s="14" t="s">
        <v>68</v>
      </c>
      <c r="HJ95" s="44" t="str">
        <f t="shared" si="126"/>
        <v>-</v>
      </c>
      <c r="HK95" s="13" t="s">
        <v>68</v>
      </c>
      <c r="HL95" s="13" t="s">
        <v>68</v>
      </c>
      <c r="HM95" s="13" t="s">
        <v>68</v>
      </c>
      <c r="HN95" s="13" t="s">
        <v>68</v>
      </c>
      <c r="HO95" s="13" t="s">
        <v>68</v>
      </c>
      <c r="HP95" s="13" t="s">
        <v>68</v>
      </c>
      <c r="HQ95" s="44" t="str">
        <f t="shared" si="148"/>
        <v>-</v>
      </c>
      <c r="HR95" s="14" t="s">
        <v>68</v>
      </c>
      <c r="HS95" s="14" t="s">
        <v>68</v>
      </c>
      <c r="HT95" s="14" t="s">
        <v>68</v>
      </c>
      <c r="HU95" s="14" t="s">
        <v>68</v>
      </c>
      <c r="HV95" s="14" t="s">
        <v>68</v>
      </c>
      <c r="HW95" s="14" t="s">
        <v>68</v>
      </c>
      <c r="HX95" s="14" t="str">
        <f t="shared" si="118"/>
        <v>-</v>
      </c>
    </row>
    <row r="96" spans="1:233" ht="27.95" customHeight="1" x14ac:dyDescent="0.2">
      <c r="A96" s="8">
        <v>8060</v>
      </c>
      <c r="B96" s="9" t="s">
        <v>66</v>
      </c>
      <c r="C96" s="50" t="s">
        <v>1906</v>
      </c>
      <c r="D96" s="11" t="s">
        <v>96</v>
      </c>
      <c r="E96" s="18" t="s">
        <v>180</v>
      </c>
      <c r="F96" s="18">
        <v>75011</v>
      </c>
      <c r="G96" s="18" t="s">
        <v>29</v>
      </c>
      <c r="H96" s="12">
        <v>21</v>
      </c>
      <c r="I96" s="13" t="s">
        <v>68</v>
      </c>
      <c r="J96" s="13" t="s">
        <v>68</v>
      </c>
      <c r="K96" s="13" t="s">
        <v>68</v>
      </c>
      <c r="L96" s="13" t="s">
        <v>68</v>
      </c>
      <c r="M96" s="13" t="s">
        <v>68</v>
      </c>
      <c r="N96" s="13" t="s">
        <v>68</v>
      </c>
      <c r="O96" s="13" t="str">
        <f t="shared" si="131"/>
        <v>-</v>
      </c>
      <c r="P96" s="14" t="s">
        <v>69</v>
      </c>
      <c r="Q96" s="14" t="s">
        <v>68</v>
      </c>
      <c r="R96" s="14" t="s">
        <v>69</v>
      </c>
      <c r="S96" s="14" t="s">
        <v>68</v>
      </c>
      <c r="T96" s="14" t="s">
        <v>69</v>
      </c>
      <c r="U96" s="14" t="s">
        <v>68</v>
      </c>
      <c r="V96" s="44" t="str">
        <f t="shared" si="132"/>
        <v>3 fois par semaine</v>
      </c>
      <c r="W96" s="13" t="s">
        <v>68</v>
      </c>
      <c r="X96" s="13" t="s">
        <v>68</v>
      </c>
      <c r="Y96" s="13" t="s">
        <v>68</v>
      </c>
      <c r="Z96" s="13" t="s">
        <v>68</v>
      </c>
      <c r="AA96" s="13" t="s">
        <v>68</v>
      </c>
      <c r="AB96" s="13" t="s">
        <v>68</v>
      </c>
      <c r="AC96" s="13" t="str">
        <f t="shared" si="133"/>
        <v>-</v>
      </c>
      <c r="AD96" s="14" t="s">
        <v>69</v>
      </c>
      <c r="AE96" s="14" t="s">
        <v>68</v>
      </c>
      <c r="AF96" s="14" t="s">
        <v>68</v>
      </c>
      <c r="AG96" s="14" t="s">
        <v>68</v>
      </c>
      <c r="AH96" s="14" t="s">
        <v>68</v>
      </c>
      <c r="AI96" s="14" t="s">
        <v>68</v>
      </c>
      <c r="AJ96" s="44" t="str">
        <f t="shared" si="134"/>
        <v>1 fois par semaine</v>
      </c>
      <c r="AK96" s="13" t="s">
        <v>69</v>
      </c>
      <c r="AL96" s="13" t="s">
        <v>68</v>
      </c>
      <c r="AM96" s="13" t="s">
        <v>68</v>
      </c>
      <c r="AN96" s="13" t="s">
        <v>68</v>
      </c>
      <c r="AO96" s="13" t="s">
        <v>69</v>
      </c>
      <c r="AP96" s="13" t="s">
        <v>68</v>
      </c>
      <c r="AQ96" s="13" t="str">
        <f t="shared" si="135"/>
        <v>2 fois par semaine</v>
      </c>
      <c r="AR96" s="14" t="s">
        <v>69</v>
      </c>
      <c r="AS96" s="14" t="s">
        <v>68</v>
      </c>
      <c r="AT96" s="14" t="s">
        <v>68</v>
      </c>
      <c r="AU96" s="14" t="s">
        <v>68</v>
      </c>
      <c r="AV96" s="14" t="s">
        <v>68</v>
      </c>
      <c r="AW96" s="14" t="s">
        <v>68</v>
      </c>
      <c r="AX96" s="14" t="str">
        <f t="shared" si="136"/>
        <v>1 fois par semaine</v>
      </c>
      <c r="AY96" s="13" t="s">
        <v>69</v>
      </c>
      <c r="AZ96" s="13" t="s">
        <v>68</v>
      </c>
      <c r="BA96" s="13" t="s">
        <v>68</v>
      </c>
      <c r="BB96" s="13" t="s">
        <v>68</v>
      </c>
      <c r="BC96" s="13" t="s">
        <v>68</v>
      </c>
      <c r="BD96" s="13" t="s">
        <v>68</v>
      </c>
      <c r="BE96" s="13" t="str">
        <f t="shared" si="137"/>
        <v>1 fois par semaine</v>
      </c>
      <c r="BF96" s="14" t="s">
        <v>68</v>
      </c>
      <c r="BG96" s="14" t="s">
        <v>68</v>
      </c>
      <c r="BH96" s="14" t="s">
        <v>68</v>
      </c>
      <c r="BI96" s="14" t="s">
        <v>68</v>
      </c>
      <c r="BJ96" s="14" t="s">
        <v>68</v>
      </c>
      <c r="BK96" s="14" t="s">
        <v>68</v>
      </c>
      <c r="BL96" s="14" t="str">
        <f t="shared" si="138"/>
        <v>-</v>
      </c>
      <c r="BM96" s="13" t="s">
        <v>69</v>
      </c>
      <c r="BN96" s="13" t="s">
        <v>68</v>
      </c>
      <c r="BO96" s="13" t="s">
        <v>68</v>
      </c>
      <c r="BP96" s="13" t="s">
        <v>68</v>
      </c>
      <c r="BQ96" s="13" t="s">
        <v>68</v>
      </c>
      <c r="BR96" s="13" t="s">
        <v>68</v>
      </c>
      <c r="BS96" s="13" t="str">
        <f t="shared" si="139"/>
        <v>1 fois par semaine</v>
      </c>
      <c r="BT96" s="14" t="s">
        <v>68</v>
      </c>
      <c r="BU96" s="14" t="s">
        <v>68</v>
      </c>
      <c r="BV96" s="14" t="s">
        <v>68</v>
      </c>
      <c r="BW96" s="14" t="s">
        <v>68</v>
      </c>
      <c r="BX96" s="14" t="s">
        <v>68</v>
      </c>
      <c r="BY96" s="14" t="s">
        <v>68</v>
      </c>
      <c r="BZ96" s="14" t="str">
        <f t="shared" si="140"/>
        <v>-</v>
      </c>
      <c r="CA96" s="13" t="s">
        <v>69</v>
      </c>
      <c r="CB96" s="13" t="s">
        <v>68</v>
      </c>
      <c r="CC96" s="13" t="s">
        <v>68</v>
      </c>
      <c r="CD96" s="13" t="s">
        <v>68</v>
      </c>
      <c r="CE96" s="13" t="s">
        <v>68</v>
      </c>
      <c r="CF96" s="13" t="s">
        <v>68</v>
      </c>
      <c r="CG96" s="44" t="str">
        <f t="shared" si="119"/>
        <v>1 fois par mois</v>
      </c>
      <c r="CH96" s="14" t="s">
        <v>69</v>
      </c>
      <c r="CI96" s="14" t="s">
        <v>68</v>
      </c>
      <c r="CJ96" s="14" t="s">
        <v>68</v>
      </c>
      <c r="CK96" s="14" t="s">
        <v>68</v>
      </c>
      <c r="CL96" s="14" t="s">
        <v>68</v>
      </c>
      <c r="CM96" s="14" t="s">
        <v>68</v>
      </c>
      <c r="CN96" s="44" t="str">
        <f t="shared" si="141"/>
        <v>1 fois par semaine</v>
      </c>
      <c r="CO96" s="13" t="s">
        <v>69</v>
      </c>
      <c r="CP96" s="13" t="s">
        <v>68</v>
      </c>
      <c r="CQ96" s="13" t="s">
        <v>68</v>
      </c>
      <c r="CR96" s="13" t="s">
        <v>68</v>
      </c>
      <c r="CS96" s="13" t="s">
        <v>68</v>
      </c>
      <c r="CT96" s="13" t="s">
        <v>68</v>
      </c>
      <c r="CU96" s="13" t="str">
        <f t="shared" si="115"/>
        <v>1 fois par semaine</v>
      </c>
      <c r="CV96" s="14" t="s">
        <v>68</v>
      </c>
      <c r="CW96" s="14" t="s">
        <v>68</v>
      </c>
      <c r="CX96" s="14" t="s">
        <v>68</v>
      </c>
      <c r="CY96" s="14" t="s">
        <v>68</v>
      </c>
      <c r="CZ96" s="14" t="s">
        <v>68</v>
      </c>
      <c r="DA96" s="14" t="s">
        <v>68</v>
      </c>
      <c r="DB96" s="14" t="str">
        <f t="shared" si="142"/>
        <v>-</v>
      </c>
      <c r="DC96" s="13" t="s">
        <v>69</v>
      </c>
      <c r="DD96" s="13" t="s">
        <v>68</v>
      </c>
      <c r="DE96" s="13" t="s">
        <v>68</v>
      </c>
      <c r="DF96" s="13" t="s">
        <v>68</v>
      </c>
      <c r="DG96" s="13" t="s">
        <v>68</v>
      </c>
      <c r="DH96" s="13" t="s">
        <v>68</v>
      </c>
      <c r="DI96" s="13" t="str">
        <f t="shared" si="116"/>
        <v>1 fois par semaine</v>
      </c>
      <c r="DJ96" s="14" t="s">
        <v>69</v>
      </c>
      <c r="DK96" s="14" t="s">
        <v>68</v>
      </c>
      <c r="DL96" s="14" t="s">
        <v>68</v>
      </c>
      <c r="DM96" s="14" t="s">
        <v>68</v>
      </c>
      <c r="DN96" s="14" t="s">
        <v>68</v>
      </c>
      <c r="DO96" s="14" t="s">
        <v>68</v>
      </c>
      <c r="DP96" s="44" t="str">
        <f t="shared" si="143"/>
        <v>1 fois par semaine</v>
      </c>
      <c r="DQ96" s="13" t="s">
        <v>69</v>
      </c>
      <c r="DR96" s="13" t="s">
        <v>68</v>
      </c>
      <c r="DS96" s="13" t="s">
        <v>68</v>
      </c>
      <c r="DT96" s="13" t="s">
        <v>68</v>
      </c>
      <c r="DU96" s="13" t="s">
        <v>68</v>
      </c>
      <c r="DV96" s="13" t="s">
        <v>68</v>
      </c>
      <c r="DW96" s="13" t="str">
        <f t="shared" si="144"/>
        <v>1 fois par semaine</v>
      </c>
      <c r="DX96" s="14" t="s">
        <v>69</v>
      </c>
      <c r="DY96" s="14" t="s">
        <v>68</v>
      </c>
      <c r="DZ96" s="14" t="s">
        <v>68</v>
      </c>
      <c r="EA96" s="14" t="s">
        <v>68</v>
      </c>
      <c r="EB96" s="14" t="s">
        <v>68</v>
      </c>
      <c r="EC96" s="14" t="s">
        <v>68</v>
      </c>
      <c r="ED96" s="14" t="str">
        <f t="shared" si="145"/>
        <v>1 fois par semaine</v>
      </c>
      <c r="EE96" s="13" t="s">
        <v>68</v>
      </c>
      <c r="EF96" s="13" t="s">
        <v>68</v>
      </c>
      <c r="EG96" s="13" t="s">
        <v>68</v>
      </c>
      <c r="EH96" s="13" t="s">
        <v>68</v>
      </c>
      <c r="EI96" s="13" t="s">
        <v>68</v>
      </c>
      <c r="EJ96" s="13" t="s">
        <v>68</v>
      </c>
      <c r="EK96" s="13" t="str">
        <f t="shared" si="146"/>
        <v>-</v>
      </c>
      <c r="EL96" s="14" t="s">
        <v>69</v>
      </c>
      <c r="EM96" s="14" t="s">
        <v>68</v>
      </c>
      <c r="EN96" s="14" t="s">
        <v>68</v>
      </c>
      <c r="EO96" s="14" t="s">
        <v>68</v>
      </c>
      <c r="EP96" s="14" t="s">
        <v>68</v>
      </c>
      <c r="EQ96" s="14" t="s">
        <v>68</v>
      </c>
      <c r="ER96" s="44" t="str">
        <f t="shared" ref="ER96" si="162">IF(COUNTIF(EL96:EQ96,"X")&gt;0,COUNTIF(EL96:EQ96,"X")&amp;" fois par mois","-")</f>
        <v>1 fois par mois</v>
      </c>
      <c r="ES96" s="13" t="s">
        <v>68</v>
      </c>
      <c r="ET96" s="13" t="s">
        <v>68</v>
      </c>
      <c r="EU96" s="13" t="s">
        <v>68</v>
      </c>
      <c r="EV96" s="13" t="s">
        <v>68</v>
      </c>
      <c r="EW96" s="13" t="s">
        <v>68</v>
      </c>
      <c r="EX96" s="13" t="s">
        <v>68</v>
      </c>
      <c r="EY96" s="44" t="str">
        <f t="shared" si="152"/>
        <v>-</v>
      </c>
      <c r="EZ96" s="14" t="s">
        <v>69</v>
      </c>
      <c r="FA96" s="14" t="s">
        <v>68</v>
      </c>
      <c r="FB96" s="14" t="s">
        <v>68</v>
      </c>
      <c r="FC96" s="14" t="s">
        <v>68</v>
      </c>
      <c r="FD96" s="14" t="s">
        <v>68</v>
      </c>
      <c r="FE96" s="14" t="s">
        <v>68</v>
      </c>
      <c r="FF96" s="44" t="str">
        <f t="shared" si="110"/>
        <v>1 fois par semaine</v>
      </c>
      <c r="FG96" s="13" t="s">
        <v>69</v>
      </c>
      <c r="FH96" s="13" t="s">
        <v>68</v>
      </c>
      <c r="FI96" s="13" t="s">
        <v>68</v>
      </c>
      <c r="FJ96" s="13" t="s">
        <v>68</v>
      </c>
      <c r="FK96" s="13" t="s">
        <v>69</v>
      </c>
      <c r="FL96" s="13" t="s">
        <v>68</v>
      </c>
      <c r="FM96" s="13" t="str">
        <f t="shared" si="161"/>
        <v>2 fois par mois</v>
      </c>
      <c r="FN96" s="20" t="s">
        <v>69</v>
      </c>
      <c r="FO96" s="20" t="s">
        <v>69</v>
      </c>
      <c r="FP96" s="20" t="s">
        <v>69</v>
      </c>
      <c r="FQ96" s="20" t="s">
        <v>69</v>
      </c>
      <c r="FR96" s="20" t="s">
        <v>69</v>
      </c>
      <c r="FS96" s="20" t="s">
        <v>68</v>
      </c>
      <c r="FT96" s="45" t="str">
        <f t="shared" si="159"/>
        <v>5 fois par semaine</v>
      </c>
      <c r="FU96" s="19" t="s">
        <v>69</v>
      </c>
      <c r="FV96" s="19" t="s">
        <v>68</v>
      </c>
      <c r="FW96" s="19" t="s">
        <v>68</v>
      </c>
      <c r="FX96" s="19" t="s">
        <v>68</v>
      </c>
      <c r="FY96" s="19" t="s">
        <v>68</v>
      </c>
      <c r="FZ96" s="19" t="s">
        <v>68</v>
      </c>
      <c r="GA96" s="45" t="str">
        <f t="shared" si="111"/>
        <v>1 fois par semaine</v>
      </c>
      <c r="GB96" s="20" t="s">
        <v>69</v>
      </c>
      <c r="GC96" s="20" t="s">
        <v>68</v>
      </c>
      <c r="GD96" s="20" t="s">
        <v>68</v>
      </c>
      <c r="GE96" s="20" t="s">
        <v>68</v>
      </c>
      <c r="GF96" s="20" t="s">
        <v>68</v>
      </c>
      <c r="GG96" s="20" t="s">
        <v>68</v>
      </c>
      <c r="GH96" s="20" t="str">
        <f t="shared" si="155"/>
        <v>1 fois par semaine</v>
      </c>
      <c r="GI96" s="19" t="s">
        <v>68</v>
      </c>
      <c r="GJ96" s="19" t="s">
        <v>68</v>
      </c>
      <c r="GK96" s="19" t="s">
        <v>68</v>
      </c>
      <c r="GL96" s="19" t="s">
        <v>68</v>
      </c>
      <c r="GM96" s="19" t="s">
        <v>68</v>
      </c>
      <c r="GN96" s="19" t="s">
        <v>68</v>
      </c>
      <c r="GO96" s="19" t="str">
        <f t="shared" si="94"/>
        <v>-</v>
      </c>
      <c r="GP96" s="20" t="s">
        <v>68</v>
      </c>
      <c r="GQ96" s="20" t="s">
        <v>68</v>
      </c>
      <c r="GR96" s="20" t="s">
        <v>68</v>
      </c>
      <c r="GS96" s="20" t="s">
        <v>68</v>
      </c>
      <c r="GT96" s="20" t="s">
        <v>68</v>
      </c>
      <c r="GU96" s="20" t="s">
        <v>68</v>
      </c>
      <c r="GV96" s="20" t="str">
        <f t="shared" si="160"/>
        <v>-</v>
      </c>
      <c r="GW96" s="19" t="s">
        <v>69</v>
      </c>
      <c r="GX96" s="19" t="s">
        <v>68</v>
      </c>
      <c r="GY96" s="19" t="s">
        <v>68</v>
      </c>
      <c r="GZ96" s="19" t="s">
        <v>68</v>
      </c>
      <c r="HA96" s="19" t="s">
        <v>68</v>
      </c>
      <c r="HB96" s="19" t="s">
        <v>68</v>
      </c>
      <c r="HC96" s="45" t="s">
        <v>84</v>
      </c>
      <c r="HD96" s="20" t="s">
        <v>69</v>
      </c>
      <c r="HE96" s="20" t="s">
        <v>68</v>
      </c>
      <c r="HF96" s="20" t="s">
        <v>68</v>
      </c>
      <c r="HG96" s="20" t="s">
        <v>68</v>
      </c>
      <c r="HH96" s="20" t="s">
        <v>68</v>
      </c>
      <c r="HI96" s="20" t="s">
        <v>68</v>
      </c>
      <c r="HJ96" s="45" t="str">
        <f t="shared" si="126"/>
        <v>1 fois par semestre</v>
      </c>
      <c r="HK96" s="19" t="s">
        <v>68</v>
      </c>
      <c r="HL96" s="19" t="s">
        <v>68</v>
      </c>
      <c r="HM96" s="19" t="s">
        <v>68</v>
      </c>
      <c r="HN96" s="19" t="s">
        <v>68</v>
      </c>
      <c r="HO96" s="19" t="s">
        <v>68</v>
      </c>
      <c r="HP96" s="19" t="s">
        <v>68</v>
      </c>
      <c r="HQ96" s="45" t="str">
        <f t="shared" si="148"/>
        <v>-</v>
      </c>
      <c r="HR96" s="14" t="s">
        <v>68</v>
      </c>
      <c r="HS96" s="14" t="s">
        <v>68</v>
      </c>
      <c r="HT96" s="14" t="s">
        <v>68</v>
      </c>
      <c r="HU96" s="14" t="s">
        <v>68</v>
      </c>
      <c r="HV96" s="14" t="s">
        <v>68</v>
      </c>
      <c r="HW96" s="14" t="s">
        <v>68</v>
      </c>
      <c r="HX96" s="14" t="str">
        <f t="shared" si="118"/>
        <v>-</v>
      </c>
      <c r="HY96" s="21" t="s">
        <v>82</v>
      </c>
    </row>
    <row r="97" spans="1:233" ht="27.95" customHeight="1" x14ac:dyDescent="0.2">
      <c r="A97" s="8">
        <v>8061</v>
      </c>
      <c r="B97" s="9" t="s">
        <v>66</v>
      </c>
      <c r="C97" s="50" t="s">
        <v>1906</v>
      </c>
      <c r="D97" s="11" t="s">
        <v>96</v>
      </c>
      <c r="E97" s="11" t="s">
        <v>181</v>
      </c>
      <c r="F97" s="11">
        <v>75010</v>
      </c>
      <c r="G97" s="11" t="s">
        <v>29</v>
      </c>
      <c r="H97" s="12">
        <v>12</v>
      </c>
      <c r="I97" s="13" t="s">
        <v>69</v>
      </c>
      <c r="J97" s="13" t="s">
        <v>68</v>
      </c>
      <c r="K97" s="13" t="s">
        <v>69</v>
      </c>
      <c r="L97" s="13" t="s">
        <v>68</v>
      </c>
      <c r="M97" s="13" t="s">
        <v>69</v>
      </c>
      <c r="N97" s="13" t="s">
        <v>68</v>
      </c>
      <c r="O97" s="13" t="str">
        <f t="shared" si="131"/>
        <v>3 fois par semaine</v>
      </c>
      <c r="P97" s="14" t="s">
        <v>69</v>
      </c>
      <c r="Q97" s="14" t="s">
        <v>68</v>
      </c>
      <c r="R97" s="14" t="s">
        <v>69</v>
      </c>
      <c r="S97" s="14" t="s">
        <v>68</v>
      </c>
      <c r="T97" s="14" t="s">
        <v>69</v>
      </c>
      <c r="U97" s="14" t="s">
        <v>68</v>
      </c>
      <c r="V97" s="44" t="str">
        <f t="shared" si="132"/>
        <v>3 fois par semaine</v>
      </c>
      <c r="W97" s="13" t="s">
        <v>69</v>
      </c>
      <c r="X97" s="13" t="s">
        <v>68</v>
      </c>
      <c r="Y97" s="13" t="s">
        <v>69</v>
      </c>
      <c r="Z97" s="13" t="s">
        <v>68</v>
      </c>
      <c r="AA97" s="13" t="s">
        <v>69</v>
      </c>
      <c r="AB97" s="13" t="s">
        <v>68</v>
      </c>
      <c r="AC97" s="13" t="str">
        <f t="shared" si="133"/>
        <v>3 fois par semaine</v>
      </c>
      <c r="AD97" s="14" t="s">
        <v>69</v>
      </c>
      <c r="AE97" s="14" t="s">
        <v>68</v>
      </c>
      <c r="AF97" s="14" t="s">
        <v>69</v>
      </c>
      <c r="AG97" s="14" t="s">
        <v>68</v>
      </c>
      <c r="AH97" s="14" t="s">
        <v>69</v>
      </c>
      <c r="AI97" s="14" t="s">
        <v>68</v>
      </c>
      <c r="AJ97" s="44" t="str">
        <f t="shared" si="134"/>
        <v>3 fois par semaine</v>
      </c>
      <c r="AK97" s="13" t="s">
        <v>69</v>
      </c>
      <c r="AL97" s="13" t="s">
        <v>68</v>
      </c>
      <c r="AM97" s="13" t="s">
        <v>69</v>
      </c>
      <c r="AN97" s="13" t="s">
        <v>68</v>
      </c>
      <c r="AO97" s="13" t="s">
        <v>69</v>
      </c>
      <c r="AP97" s="13" t="s">
        <v>68</v>
      </c>
      <c r="AQ97" s="13" t="str">
        <f t="shared" si="135"/>
        <v>3 fois par semaine</v>
      </c>
      <c r="AR97" s="14" t="s">
        <v>69</v>
      </c>
      <c r="AS97" s="14" t="s">
        <v>68</v>
      </c>
      <c r="AT97" s="14" t="s">
        <v>69</v>
      </c>
      <c r="AU97" s="14" t="s">
        <v>68</v>
      </c>
      <c r="AV97" s="14" t="s">
        <v>69</v>
      </c>
      <c r="AW97" s="14" t="s">
        <v>68</v>
      </c>
      <c r="AX97" s="14" t="str">
        <f t="shared" si="136"/>
        <v>3 fois par semaine</v>
      </c>
      <c r="AY97" s="13" t="s">
        <v>69</v>
      </c>
      <c r="AZ97" s="13" t="s">
        <v>68</v>
      </c>
      <c r="BA97" s="13" t="s">
        <v>69</v>
      </c>
      <c r="BB97" s="13" t="s">
        <v>68</v>
      </c>
      <c r="BC97" s="13" t="s">
        <v>69</v>
      </c>
      <c r="BD97" s="13" t="s">
        <v>68</v>
      </c>
      <c r="BE97" s="13" t="str">
        <f t="shared" si="137"/>
        <v>3 fois par semaine</v>
      </c>
      <c r="BF97" s="14" t="s">
        <v>69</v>
      </c>
      <c r="BG97" s="14" t="s">
        <v>68</v>
      </c>
      <c r="BH97" s="14" t="s">
        <v>69</v>
      </c>
      <c r="BI97" s="14" t="s">
        <v>68</v>
      </c>
      <c r="BJ97" s="14" t="s">
        <v>69</v>
      </c>
      <c r="BK97" s="14" t="s">
        <v>68</v>
      </c>
      <c r="BL97" s="14" t="str">
        <f t="shared" si="138"/>
        <v>3 fois par semaine</v>
      </c>
      <c r="BM97" s="13" t="s">
        <v>69</v>
      </c>
      <c r="BN97" s="13" t="s">
        <v>68</v>
      </c>
      <c r="BO97" s="13" t="s">
        <v>69</v>
      </c>
      <c r="BP97" s="13" t="s">
        <v>68</v>
      </c>
      <c r="BQ97" s="13" t="s">
        <v>69</v>
      </c>
      <c r="BR97" s="13" t="s">
        <v>68</v>
      </c>
      <c r="BS97" s="13" t="str">
        <f t="shared" si="139"/>
        <v>3 fois par semaine</v>
      </c>
      <c r="BT97" s="14" t="s">
        <v>68</v>
      </c>
      <c r="BU97" s="14" t="s">
        <v>68</v>
      </c>
      <c r="BV97" s="14" t="s">
        <v>68</v>
      </c>
      <c r="BW97" s="14" t="s">
        <v>68</v>
      </c>
      <c r="BX97" s="14" t="s">
        <v>68</v>
      </c>
      <c r="BY97" s="14" t="s">
        <v>68</v>
      </c>
      <c r="BZ97" s="14" t="str">
        <f t="shared" si="140"/>
        <v>-</v>
      </c>
      <c r="CA97" s="13" t="s">
        <v>69</v>
      </c>
      <c r="CB97" s="13" t="s">
        <v>68</v>
      </c>
      <c r="CC97" s="13" t="s">
        <v>68</v>
      </c>
      <c r="CD97" s="13" t="s">
        <v>68</v>
      </c>
      <c r="CE97" s="13" t="s">
        <v>68</v>
      </c>
      <c r="CF97" s="13" t="s">
        <v>68</v>
      </c>
      <c r="CG97" s="44" t="str">
        <f t="shared" si="119"/>
        <v>1 fois par mois</v>
      </c>
      <c r="CH97" s="14" t="s">
        <v>68</v>
      </c>
      <c r="CI97" s="14" t="s">
        <v>68</v>
      </c>
      <c r="CJ97" s="14" t="s">
        <v>68</v>
      </c>
      <c r="CK97" s="14" t="s">
        <v>68</v>
      </c>
      <c r="CL97" s="14" t="s">
        <v>68</v>
      </c>
      <c r="CM97" s="14" t="s">
        <v>68</v>
      </c>
      <c r="CN97" s="44" t="str">
        <f t="shared" si="141"/>
        <v>-</v>
      </c>
      <c r="CO97" s="13" t="s">
        <v>68</v>
      </c>
      <c r="CP97" s="13" t="s">
        <v>68</v>
      </c>
      <c r="CQ97" s="13" t="s">
        <v>68</v>
      </c>
      <c r="CR97" s="13" t="s">
        <v>68</v>
      </c>
      <c r="CS97" s="13" t="s">
        <v>68</v>
      </c>
      <c r="CT97" s="13" t="s">
        <v>68</v>
      </c>
      <c r="CU97" s="13" t="str">
        <f t="shared" si="115"/>
        <v>-</v>
      </c>
      <c r="CV97" s="14" t="s">
        <v>68</v>
      </c>
      <c r="CW97" s="14" t="s">
        <v>68</v>
      </c>
      <c r="CX97" s="14" t="s">
        <v>68</v>
      </c>
      <c r="CY97" s="14" t="s">
        <v>68</v>
      </c>
      <c r="CZ97" s="14" t="s">
        <v>68</v>
      </c>
      <c r="DA97" s="14" t="s">
        <v>68</v>
      </c>
      <c r="DB97" s="14" t="str">
        <f t="shared" si="142"/>
        <v>-</v>
      </c>
      <c r="DC97" s="13" t="s">
        <v>68</v>
      </c>
      <c r="DD97" s="13" t="s">
        <v>68</v>
      </c>
      <c r="DE97" s="13" t="s">
        <v>68</v>
      </c>
      <c r="DF97" s="13" t="s">
        <v>68</v>
      </c>
      <c r="DG97" s="13" t="s">
        <v>68</v>
      </c>
      <c r="DH97" s="13" t="s">
        <v>68</v>
      </c>
      <c r="DI97" s="13" t="str">
        <f t="shared" si="116"/>
        <v>-</v>
      </c>
      <c r="DJ97" s="14" t="s">
        <v>69</v>
      </c>
      <c r="DK97" s="14" t="s">
        <v>68</v>
      </c>
      <c r="DL97" s="14" t="s">
        <v>69</v>
      </c>
      <c r="DM97" s="14" t="s">
        <v>68</v>
      </c>
      <c r="DN97" s="14" t="s">
        <v>69</v>
      </c>
      <c r="DO97" s="14" t="s">
        <v>68</v>
      </c>
      <c r="DP97" s="44" t="str">
        <f t="shared" si="143"/>
        <v>3 fois par semaine</v>
      </c>
      <c r="DQ97" s="13" t="s">
        <v>69</v>
      </c>
      <c r="DR97" s="13" t="s">
        <v>68</v>
      </c>
      <c r="DS97" s="13" t="s">
        <v>69</v>
      </c>
      <c r="DT97" s="13" t="s">
        <v>68</v>
      </c>
      <c r="DU97" s="13" t="s">
        <v>69</v>
      </c>
      <c r="DV97" s="13" t="s">
        <v>68</v>
      </c>
      <c r="DW97" s="13" t="str">
        <f t="shared" si="144"/>
        <v>3 fois par semaine</v>
      </c>
      <c r="DX97" s="14" t="s">
        <v>69</v>
      </c>
      <c r="DY97" s="14" t="s">
        <v>68</v>
      </c>
      <c r="DZ97" s="14" t="s">
        <v>69</v>
      </c>
      <c r="EA97" s="14" t="s">
        <v>68</v>
      </c>
      <c r="EB97" s="14" t="s">
        <v>69</v>
      </c>
      <c r="EC97" s="14" t="s">
        <v>68</v>
      </c>
      <c r="ED97" s="14" t="str">
        <f t="shared" si="145"/>
        <v>3 fois par semaine</v>
      </c>
      <c r="EE97" s="13" t="s">
        <v>69</v>
      </c>
      <c r="EF97" s="13" t="s">
        <v>68</v>
      </c>
      <c r="EG97" s="13" t="s">
        <v>69</v>
      </c>
      <c r="EH97" s="13" t="s">
        <v>68</v>
      </c>
      <c r="EI97" s="13" t="s">
        <v>69</v>
      </c>
      <c r="EJ97" s="13" t="s">
        <v>68</v>
      </c>
      <c r="EK97" s="13" t="str">
        <f t="shared" si="146"/>
        <v>3 fois par semaine</v>
      </c>
      <c r="EL97" s="14" t="s">
        <v>69</v>
      </c>
      <c r="EM97" s="14" t="s">
        <v>68</v>
      </c>
      <c r="EN97" s="14" t="s">
        <v>68</v>
      </c>
      <c r="EO97" s="14" t="s">
        <v>68</v>
      </c>
      <c r="EP97" s="14" t="s">
        <v>68</v>
      </c>
      <c r="EQ97" s="14" t="s">
        <v>68</v>
      </c>
      <c r="ER97" s="44" t="str">
        <f t="shared" ref="ER97:ER98" si="163">IF(COUNTIF(EL97:EQ97,"X")&gt;0,COUNTIF(EL97:EQ97,"X")&amp;" fois par mois","-")</f>
        <v>1 fois par mois</v>
      </c>
      <c r="ES97" s="13" t="s">
        <v>69</v>
      </c>
      <c r="ET97" s="13" t="s">
        <v>68</v>
      </c>
      <c r="EU97" s="13" t="s">
        <v>68</v>
      </c>
      <c r="EV97" s="13" t="s">
        <v>68</v>
      </c>
      <c r="EW97" s="13" t="s">
        <v>68</v>
      </c>
      <c r="EX97" s="13" t="s">
        <v>68</v>
      </c>
      <c r="EY97" s="44" t="str">
        <f t="shared" ref="EY97" si="164">IF(COUNTIF(ES97:EX97,"X")&gt;0,COUNTIF(ES97:EX97,"X")&amp;" fois par mois","-")</f>
        <v>1 fois par mois</v>
      </c>
      <c r="EZ97" s="14" t="s">
        <v>68</v>
      </c>
      <c r="FA97" s="14" t="s">
        <v>68</v>
      </c>
      <c r="FB97" s="14" t="s">
        <v>68</v>
      </c>
      <c r="FC97" s="14" t="s">
        <v>68</v>
      </c>
      <c r="FD97" s="14" t="s">
        <v>68</v>
      </c>
      <c r="FE97" s="14" t="s">
        <v>68</v>
      </c>
      <c r="FF97" s="44" t="str">
        <f t="shared" si="110"/>
        <v>-</v>
      </c>
      <c r="FG97" s="13" t="s">
        <v>68</v>
      </c>
      <c r="FH97" s="13" t="s">
        <v>68</v>
      </c>
      <c r="FI97" s="13" t="s">
        <v>68</v>
      </c>
      <c r="FJ97" s="13" t="s">
        <v>68</v>
      </c>
      <c r="FK97" s="13" t="s">
        <v>68</v>
      </c>
      <c r="FL97" s="13" t="s">
        <v>68</v>
      </c>
      <c r="FM97" s="13" t="str">
        <f t="shared" si="161"/>
        <v>-</v>
      </c>
      <c r="FN97" s="14" t="s">
        <v>68</v>
      </c>
      <c r="FO97" s="14" t="s">
        <v>68</v>
      </c>
      <c r="FP97" s="14" t="s">
        <v>68</v>
      </c>
      <c r="FQ97" s="14" t="s">
        <v>68</v>
      </c>
      <c r="FR97" s="14" t="s">
        <v>68</v>
      </c>
      <c r="FS97" s="14" t="s">
        <v>69</v>
      </c>
      <c r="FT97" s="44" t="str">
        <f t="shared" si="159"/>
        <v>1 fois par semaine</v>
      </c>
      <c r="FU97" s="13" t="s">
        <v>68</v>
      </c>
      <c r="FV97" s="13" t="s">
        <v>68</v>
      </c>
      <c r="FW97" s="13" t="s">
        <v>68</v>
      </c>
      <c r="FX97" s="13" t="s">
        <v>68</v>
      </c>
      <c r="FY97" s="13" t="s">
        <v>68</v>
      </c>
      <c r="FZ97" s="13" t="s">
        <v>68</v>
      </c>
      <c r="GA97" s="44" t="str">
        <f t="shared" si="111"/>
        <v>-</v>
      </c>
      <c r="GB97" s="14" t="s">
        <v>68</v>
      </c>
      <c r="GC97" s="14" t="s">
        <v>68</v>
      </c>
      <c r="GD97" s="14" t="s">
        <v>68</v>
      </c>
      <c r="GE97" s="14" t="s">
        <v>68</v>
      </c>
      <c r="GF97" s="14" t="s">
        <v>68</v>
      </c>
      <c r="GG97" s="14" t="s">
        <v>68</v>
      </c>
      <c r="GH97" s="14" t="str">
        <f t="shared" si="155"/>
        <v>-</v>
      </c>
      <c r="GI97" s="13" t="s">
        <v>68</v>
      </c>
      <c r="GJ97" s="13" t="s">
        <v>68</v>
      </c>
      <c r="GK97" s="13" t="s">
        <v>68</v>
      </c>
      <c r="GL97" s="13" t="s">
        <v>68</v>
      </c>
      <c r="GM97" s="13" t="s">
        <v>68</v>
      </c>
      <c r="GN97" s="13" t="s">
        <v>68</v>
      </c>
      <c r="GO97" s="13" t="str">
        <f t="shared" si="94"/>
        <v>-</v>
      </c>
      <c r="GP97" s="14" t="s">
        <v>68</v>
      </c>
      <c r="GQ97" s="14" t="s">
        <v>68</v>
      </c>
      <c r="GR97" s="14" t="s">
        <v>68</v>
      </c>
      <c r="GS97" s="14" t="s">
        <v>68</v>
      </c>
      <c r="GT97" s="14" t="s">
        <v>68</v>
      </c>
      <c r="GU97" s="14" t="s">
        <v>68</v>
      </c>
      <c r="GV97" s="14" t="str">
        <f t="shared" si="160"/>
        <v>-</v>
      </c>
      <c r="GW97" s="13" t="s">
        <v>68</v>
      </c>
      <c r="GX97" s="13" t="s">
        <v>68</v>
      </c>
      <c r="GY97" s="13" t="s">
        <v>68</v>
      </c>
      <c r="GZ97" s="13" t="s">
        <v>68</v>
      </c>
      <c r="HA97" s="13" t="s">
        <v>68</v>
      </c>
      <c r="HB97" s="13" t="s">
        <v>68</v>
      </c>
      <c r="HC97" s="44" t="str">
        <f t="shared" ref="HC97:HC99" si="165">IF(COUNTIF(GW97:HB97,"X")&gt;0,COUNTIF(GW97:HB97,"X")&amp;" fois par semaine","-")</f>
        <v>-</v>
      </c>
      <c r="HD97" s="14" t="s">
        <v>68</v>
      </c>
      <c r="HE97" s="14" t="s">
        <v>68</v>
      </c>
      <c r="HF97" s="14" t="s">
        <v>68</v>
      </c>
      <c r="HG97" s="14" t="s">
        <v>68</v>
      </c>
      <c r="HH97" s="14" t="s">
        <v>68</v>
      </c>
      <c r="HI97" s="14" t="s">
        <v>68</v>
      </c>
      <c r="HJ97" s="44" t="str">
        <f t="shared" si="126"/>
        <v>-</v>
      </c>
      <c r="HK97" s="13" t="s">
        <v>68</v>
      </c>
      <c r="HL97" s="13" t="s">
        <v>68</v>
      </c>
      <c r="HM97" s="13" t="s">
        <v>68</v>
      </c>
      <c r="HN97" s="13" t="s">
        <v>68</v>
      </c>
      <c r="HO97" s="13" t="s">
        <v>68</v>
      </c>
      <c r="HP97" s="13" t="s">
        <v>68</v>
      </c>
      <c r="HQ97" s="44" t="str">
        <f t="shared" si="148"/>
        <v>-</v>
      </c>
      <c r="HR97" s="14" t="s">
        <v>68</v>
      </c>
      <c r="HS97" s="14" t="s">
        <v>68</v>
      </c>
      <c r="HT97" s="14" t="s">
        <v>68</v>
      </c>
      <c r="HU97" s="14" t="s">
        <v>68</v>
      </c>
      <c r="HV97" s="14" t="s">
        <v>68</v>
      </c>
      <c r="HW97" s="14" t="s">
        <v>68</v>
      </c>
      <c r="HX97" s="14" t="str">
        <f t="shared" si="118"/>
        <v>-</v>
      </c>
    </row>
    <row r="98" spans="1:233" ht="27.95" customHeight="1" x14ac:dyDescent="0.2">
      <c r="A98" s="8">
        <v>8062</v>
      </c>
      <c r="B98" s="9" t="s">
        <v>76</v>
      </c>
      <c r="C98" s="10" t="s">
        <v>77</v>
      </c>
      <c r="D98" s="11" t="s">
        <v>96</v>
      </c>
      <c r="E98" s="11" t="s">
        <v>182</v>
      </c>
      <c r="F98" s="11">
        <v>75012</v>
      </c>
      <c r="G98" s="11" t="s">
        <v>29</v>
      </c>
      <c r="H98" s="12">
        <v>8</v>
      </c>
      <c r="I98" s="13" t="s">
        <v>69</v>
      </c>
      <c r="J98" s="13" t="s">
        <v>68</v>
      </c>
      <c r="K98" s="13" t="s">
        <v>68</v>
      </c>
      <c r="L98" s="13" t="s">
        <v>69</v>
      </c>
      <c r="M98" s="13" t="s">
        <v>68</v>
      </c>
      <c r="N98" s="13" t="s">
        <v>68</v>
      </c>
      <c r="O98" s="13" t="str">
        <f t="shared" si="131"/>
        <v>2 fois par semaine</v>
      </c>
      <c r="P98" s="14" t="s">
        <v>69</v>
      </c>
      <c r="Q98" s="14" t="s">
        <v>68</v>
      </c>
      <c r="R98" s="14" t="s">
        <v>68</v>
      </c>
      <c r="S98" s="14" t="s">
        <v>69</v>
      </c>
      <c r="T98" s="14" t="s">
        <v>68</v>
      </c>
      <c r="U98" s="14" t="s">
        <v>68</v>
      </c>
      <c r="V98" s="44" t="str">
        <f t="shared" si="132"/>
        <v>2 fois par semaine</v>
      </c>
      <c r="W98" s="13" t="s">
        <v>69</v>
      </c>
      <c r="X98" s="13" t="s">
        <v>68</v>
      </c>
      <c r="Y98" s="13" t="s">
        <v>68</v>
      </c>
      <c r="Z98" s="13" t="s">
        <v>69</v>
      </c>
      <c r="AA98" s="13" t="s">
        <v>68</v>
      </c>
      <c r="AB98" s="13" t="s">
        <v>68</v>
      </c>
      <c r="AC98" s="13" t="str">
        <f t="shared" si="133"/>
        <v>2 fois par semaine</v>
      </c>
      <c r="AD98" s="14" t="s">
        <v>69</v>
      </c>
      <c r="AE98" s="14" t="s">
        <v>68</v>
      </c>
      <c r="AF98" s="14" t="s">
        <v>68</v>
      </c>
      <c r="AG98" s="14" t="s">
        <v>69</v>
      </c>
      <c r="AH98" s="14" t="s">
        <v>68</v>
      </c>
      <c r="AI98" s="14" t="s">
        <v>68</v>
      </c>
      <c r="AJ98" s="44" t="str">
        <f t="shared" si="134"/>
        <v>2 fois par semaine</v>
      </c>
      <c r="AK98" s="13" t="s">
        <v>69</v>
      </c>
      <c r="AL98" s="13" t="s">
        <v>68</v>
      </c>
      <c r="AM98" s="13" t="s">
        <v>68</v>
      </c>
      <c r="AN98" s="13" t="s">
        <v>69</v>
      </c>
      <c r="AO98" s="13" t="s">
        <v>68</v>
      </c>
      <c r="AP98" s="13" t="s">
        <v>68</v>
      </c>
      <c r="AQ98" s="13" t="str">
        <f t="shared" si="135"/>
        <v>2 fois par semaine</v>
      </c>
      <c r="AR98" s="14" t="s">
        <v>69</v>
      </c>
      <c r="AS98" s="14" t="s">
        <v>68</v>
      </c>
      <c r="AT98" s="14" t="s">
        <v>68</v>
      </c>
      <c r="AU98" s="14" t="s">
        <v>69</v>
      </c>
      <c r="AV98" s="14" t="s">
        <v>68</v>
      </c>
      <c r="AW98" s="14" t="s">
        <v>68</v>
      </c>
      <c r="AX98" s="14" t="str">
        <f t="shared" si="136"/>
        <v>2 fois par semaine</v>
      </c>
      <c r="AY98" s="13" t="s">
        <v>69</v>
      </c>
      <c r="AZ98" s="13" t="s">
        <v>68</v>
      </c>
      <c r="BA98" s="13" t="s">
        <v>68</v>
      </c>
      <c r="BB98" s="13" t="s">
        <v>69</v>
      </c>
      <c r="BC98" s="13" t="s">
        <v>68</v>
      </c>
      <c r="BD98" s="13" t="s">
        <v>68</v>
      </c>
      <c r="BE98" s="13" t="str">
        <f t="shared" si="137"/>
        <v>2 fois par semaine</v>
      </c>
      <c r="BF98" s="14" t="s">
        <v>69</v>
      </c>
      <c r="BG98" s="14" t="s">
        <v>68</v>
      </c>
      <c r="BH98" s="14" t="s">
        <v>68</v>
      </c>
      <c r="BI98" s="14" t="s">
        <v>69</v>
      </c>
      <c r="BJ98" s="14" t="s">
        <v>68</v>
      </c>
      <c r="BK98" s="14" t="s">
        <v>68</v>
      </c>
      <c r="BL98" s="14" t="str">
        <f t="shared" si="138"/>
        <v>2 fois par semaine</v>
      </c>
      <c r="BM98" s="13" t="s">
        <v>69</v>
      </c>
      <c r="BN98" s="13" t="s">
        <v>68</v>
      </c>
      <c r="BO98" s="13" t="s">
        <v>68</v>
      </c>
      <c r="BP98" s="13" t="s">
        <v>69</v>
      </c>
      <c r="BQ98" s="13" t="s">
        <v>68</v>
      </c>
      <c r="BR98" s="13" t="s">
        <v>68</v>
      </c>
      <c r="BS98" s="13" t="str">
        <f t="shared" si="139"/>
        <v>2 fois par semaine</v>
      </c>
      <c r="BT98" s="14" t="s">
        <v>68</v>
      </c>
      <c r="BU98" s="14" t="s">
        <v>68</v>
      </c>
      <c r="BV98" s="14" t="s">
        <v>68</v>
      </c>
      <c r="BW98" s="14" t="s">
        <v>68</v>
      </c>
      <c r="BX98" s="14" t="s">
        <v>68</v>
      </c>
      <c r="BY98" s="14" t="s">
        <v>68</v>
      </c>
      <c r="BZ98" s="14" t="str">
        <f t="shared" si="140"/>
        <v>-</v>
      </c>
      <c r="CA98" s="13" t="s">
        <v>69</v>
      </c>
      <c r="CB98" s="13" t="s">
        <v>68</v>
      </c>
      <c r="CC98" s="13" t="s">
        <v>68</v>
      </c>
      <c r="CD98" s="13" t="s">
        <v>68</v>
      </c>
      <c r="CE98" s="13" t="s">
        <v>68</v>
      </c>
      <c r="CF98" s="13" t="s">
        <v>68</v>
      </c>
      <c r="CG98" s="44" t="str">
        <f t="shared" si="119"/>
        <v>1 fois par mois</v>
      </c>
      <c r="CH98" s="14" t="s">
        <v>69</v>
      </c>
      <c r="CI98" s="14" t="s">
        <v>68</v>
      </c>
      <c r="CJ98" s="14" t="s">
        <v>68</v>
      </c>
      <c r="CK98" s="14" t="s">
        <v>68</v>
      </c>
      <c r="CL98" s="14" t="s">
        <v>68</v>
      </c>
      <c r="CM98" s="14" t="s">
        <v>68</v>
      </c>
      <c r="CN98" s="44" t="str">
        <f t="shared" si="141"/>
        <v>1 fois par semaine</v>
      </c>
      <c r="CO98" s="13" t="s">
        <v>69</v>
      </c>
      <c r="CP98" s="13" t="s">
        <v>68</v>
      </c>
      <c r="CQ98" s="13" t="s">
        <v>68</v>
      </c>
      <c r="CR98" s="13" t="s">
        <v>68</v>
      </c>
      <c r="CS98" s="13" t="s">
        <v>68</v>
      </c>
      <c r="CT98" s="13" t="s">
        <v>68</v>
      </c>
      <c r="CU98" s="13" t="str">
        <f t="shared" si="115"/>
        <v>1 fois par semaine</v>
      </c>
      <c r="CV98" s="14" t="s">
        <v>69</v>
      </c>
      <c r="CW98" s="14" t="s">
        <v>68</v>
      </c>
      <c r="CX98" s="14" t="s">
        <v>68</v>
      </c>
      <c r="CY98" s="14" t="s">
        <v>68</v>
      </c>
      <c r="CZ98" s="14" t="s">
        <v>68</v>
      </c>
      <c r="DA98" s="14" t="s">
        <v>68</v>
      </c>
      <c r="DB98" s="14" t="str">
        <f t="shared" si="142"/>
        <v>1 fois par semaine</v>
      </c>
      <c r="DC98" s="13" t="s">
        <v>69</v>
      </c>
      <c r="DD98" s="13" t="s">
        <v>68</v>
      </c>
      <c r="DE98" s="13" t="s">
        <v>68</v>
      </c>
      <c r="DF98" s="13" t="s">
        <v>68</v>
      </c>
      <c r="DG98" s="13" t="s">
        <v>68</v>
      </c>
      <c r="DH98" s="13" t="s">
        <v>68</v>
      </c>
      <c r="DI98" s="13" t="str">
        <f t="shared" si="116"/>
        <v>1 fois par semaine</v>
      </c>
      <c r="DJ98" s="14" t="s">
        <v>69</v>
      </c>
      <c r="DK98" s="14" t="s">
        <v>68</v>
      </c>
      <c r="DL98" s="14" t="s">
        <v>68</v>
      </c>
      <c r="DM98" s="14" t="s">
        <v>69</v>
      </c>
      <c r="DN98" s="14" t="s">
        <v>68</v>
      </c>
      <c r="DO98" s="14" t="s">
        <v>68</v>
      </c>
      <c r="DP98" s="44" t="str">
        <f t="shared" si="143"/>
        <v>2 fois par semaine</v>
      </c>
      <c r="DQ98" s="13" t="s">
        <v>69</v>
      </c>
      <c r="DR98" s="13" t="s">
        <v>68</v>
      </c>
      <c r="DS98" s="13" t="s">
        <v>68</v>
      </c>
      <c r="DT98" s="13" t="s">
        <v>69</v>
      </c>
      <c r="DU98" s="13" t="s">
        <v>68</v>
      </c>
      <c r="DV98" s="13" t="s">
        <v>68</v>
      </c>
      <c r="DW98" s="13" t="str">
        <f t="shared" si="144"/>
        <v>2 fois par semaine</v>
      </c>
      <c r="DX98" s="14" t="s">
        <v>69</v>
      </c>
      <c r="DY98" s="14" t="s">
        <v>68</v>
      </c>
      <c r="DZ98" s="14" t="s">
        <v>68</v>
      </c>
      <c r="EA98" s="14" t="s">
        <v>69</v>
      </c>
      <c r="EB98" s="14" t="s">
        <v>68</v>
      </c>
      <c r="EC98" s="14" t="s">
        <v>68</v>
      </c>
      <c r="ED98" s="14" t="str">
        <f t="shared" si="145"/>
        <v>2 fois par semaine</v>
      </c>
      <c r="EE98" s="13" t="s">
        <v>69</v>
      </c>
      <c r="EF98" s="13" t="s">
        <v>68</v>
      </c>
      <c r="EG98" s="13" t="s">
        <v>68</v>
      </c>
      <c r="EH98" s="13" t="s">
        <v>69</v>
      </c>
      <c r="EI98" s="13" t="s">
        <v>68</v>
      </c>
      <c r="EJ98" s="13" t="s">
        <v>68</v>
      </c>
      <c r="EK98" s="13" t="str">
        <f t="shared" si="146"/>
        <v>2 fois par semaine</v>
      </c>
      <c r="EL98" s="14" t="s">
        <v>69</v>
      </c>
      <c r="EM98" s="14" t="s">
        <v>68</v>
      </c>
      <c r="EN98" s="14" t="s">
        <v>68</v>
      </c>
      <c r="EO98" s="14" t="s">
        <v>68</v>
      </c>
      <c r="EP98" s="14" t="s">
        <v>68</v>
      </c>
      <c r="EQ98" s="14" t="s">
        <v>68</v>
      </c>
      <c r="ER98" s="44" t="str">
        <f t="shared" si="163"/>
        <v>1 fois par mois</v>
      </c>
      <c r="ES98" s="13" t="s">
        <v>68</v>
      </c>
      <c r="ET98" s="13" t="s">
        <v>68</v>
      </c>
      <c r="EU98" s="13" t="s">
        <v>68</v>
      </c>
      <c r="EV98" s="13" t="s">
        <v>68</v>
      </c>
      <c r="EW98" s="13" t="s">
        <v>68</v>
      </c>
      <c r="EX98" s="13" t="s">
        <v>68</v>
      </c>
      <c r="EY98" s="44" t="str">
        <f t="shared" ref="EY98:EY106" si="166">IF(COUNTIF(ES98:EX98,"X")&gt;0,COUNTIF(ES98:EX98,"X")&amp;" fois par mois","-")</f>
        <v>-</v>
      </c>
      <c r="EZ98" s="14" t="s">
        <v>68</v>
      </c>
      <c r="FA98" s="14" t="s">
        <v>68</v>
      </c>
      <c r="FB98" s="14" t="s">
        <v>68</v>
      </c>
      <c r="FC98" s="14" t="s">
        <v>68</v>
      </c>
      <c r="FD98" s="14" t="s">
        <v>68</v>
      </c>
      <c r="FE98" s="14" t="s">
        <v>68</v>
      </c>
      <c r="FF98" s="44" t="str">
        <f t="shared" si="110"/>
        <v>-</v>
      </c>
      <c r="FG98" s="13" t="s">
        <v>68</v>
      </c>
      <c r="FH98" s="13" t="s">
        <v>68</v>
      </c>
      <c r="FI98" s="13" t="s">
        <v>68</v>
      </c>
      <c r="FJ98" s="13" t="s">
        <v>68</v>
      </c>
      <c r="FK98" s="13" t="s">
        <v>68</v>
      </c>
      <c r="FL98" s="13" t="s">
        <v>68</v>
      </c>
      <c r="FM98" s="13" t="str">
        <f t="shared" si="161"/>
        <v>-</v>
      </c>
      <c r="FN98" s="14" t="s">
        <v>69</v>
      </c>
      <c r="FO98" s="14" t="s">
        <v>68</v>
      </c>
      <c r="FP98" s="14" t="s">
        <v>68</v>
      </c>
      <c r="FQ98" s="14" t="s">
        <v>69</v>
      </c>
      <c r="FR98" s="14" t="s">
        <v>68</v>
      </c>
      <c r="FS98" s="14" t="s">
        <v>68</v>
      </c>
      <c r="FT98" s="44" t="str">
        <f t="shared" si="159"/>
        <v>2 fois par semaine</v>
      </c>
      <c r="FU98" s="13" t="s">
        <v>69</v>
      </c>
      <c r="FV98" s="13" t="s">
        <v>68</v>
      </c>
      <c r="FW98" s="13" t="s">
        <v>68</v>
      </c>
      <c r="FX98" s="13" t="s">
        <v>68</v>
      </c>
      <c r="FY98" s="13" t="s">
        <v>68</v>
      </c>
      <c r="FZ98" s="13" t="s">
        <v>68</v>
      </c>
      <c r="GA98" s="44" t="str">
        <f t="shared" si="111"/>
        <v>1 fois par semaine</v>
      </c>
      <c r="GB98" s="14" t="s">
        <v>69</v>
      </c>
      <c r="GC98" s="14" t="s">
        <v>68</v>
      </c>
      <c r="GD98" s="14" t="s">
        <v>68</v>
      </c>
      <c r="GE98" s="14" t="s">
        <v>68</v>
      </c>
      <c r="GF98" s="14" t="s">
        <v>68</v>
      </c>
      <c r="GG98" s="14" t="s">
        <v>68</v>
      </c>
      <c r="GH98" s="14" t="str">
        <f t="shared" si="155"/>
        <v>1 fois par semaine</v>
      </c>
      <c r="GI98" s="13" t="s">
        <v>68</v>
      </c>
      <c r="GJ98" s="13" t="s">
        <v>68</v>
      </c>
      <c r="GK98" s="13" t="s">
        <v>68</v>
      </c>
      <c r="GL98" s="13" t="s">
        <v>68</v>
      </c>
      <c r="GM98" s="13" t="s">
        <v>68</v>
      </c>
      <c r="GN98" s="13" t="s">
        <v>68</v>
      </c>
      <c r="GO98" s="13" t="str">
        <f t="shared" si="94"/>
        <v>-</v>
      </c>
      <c r="GP98" s="14" t="s">
        <v>68</v>
      </c>
      <c r="GQ98" s="14" t="s">
        <v>68</v>
      </c>
      <c r="GR98" s="14" t="s">
        <v>69</v>
      </c>
      <c r="GS98" s="14" t="s">
        <v>68</v>
      </c>
      <c r="GT98" s="14" t="s">
        <v>68</v>
      </c>
      <c r="GU98" s="14" t="s">
        <v>69</v>
      </c>
      <c r="GV98" s="14" t="str">
        <f t="shared" si="160"/>
        <v>2 fois par semaine</v>
      </c>
      <c r="GW98" s="13" t="s">
        <v>68</v>
      </c>
      <c r="GX98" s="13" t="s">
        <v>68</v>
      </c>
      <c r="GY98" s="13" t="s">
        <v>68</v>
      </c>
      <c r="GZ98" s="13" t="s">
        <v>68</v>
      </c>
      <c r="HA98" s="13" t="s">
        <v>68</v>
      </c>
      <c r="HB98" s="13" t="s">
        <v>68</v>
      </c>
      <c r="HC98" s="44" t="str">
        <f t="shared" si="165"/>
        <v>-</v>
      </c>
      <c r="HD98" s="14" t="s">
        <v>68</v>
      </c>
      <c r="HE98" s="14" t="s">
        <v>68</v>
      </c>
      <c r="HF98" s="14" t="s">
        <v>68</v>
      </c>
      <c r="HG98" s="14" t="s">
        <v>68</v>
      </c>
      <c r="HH98" s="14" t="s">
        <v>68</v>
      </c>
      <c r="HI98" s="14" t="s">
        <v>68</v>
      </c>
      <c r="HJ98" s="44" t="str">
        <f t="shared" si="126"/>
        <v>-</v>
      </c>
      <c r="HK98" s="13" t="s">
        <v>69</v>
      </c>
      <c r="HL98" s="13" t="s">
        <v>68</v>
      </c>
      <c r="HM98" s="13" t="s">
        <v>68</v>
      </c>
      <c r="HN98" s="13" t="s">
        <v>68</v>
      </c>
      <c r="HO98" s="13" t="s">
        <v>68</v>
      </c>
      <c r="HP98" s="13" t="s">
        <v>68</v>
      </c>
      <c r="HQ98" s="44" t="str">
        <f>IF(COUNTIF(HK98:HP98,"X")&gt;0,COUNTIF(HK98:HP98,"X")&amp;" fois par mois","-")</f>
        <v>1 fois par mois</v>
      </c>
      <c r="HR98" s="14" t="s">
        <v>68</v>
      </c>
      <c r="HS98" s="14" t="s">
        <v>68</v>
      </c>
      <c r="HT98" s="14" t="s">
        <v>68</v>
      </c>
      <c r="HU98" s="14" t="s">
        <v>68</v>
      </c>
      <c r="HV98" s="14" t="s">
        <v>68</v>
      </c>
      <c r="HW98" s="14" t="s">
        <v>68</v>
      </c>
      <c r="HX98" s="14" t="str">
        <f t="shared" si="118"/>
        <v>-</v>
      </c>
    </row>
    <row r="99" spans="1:233" ht="27.95" customHeight="1" x14ac:dyDescent="0.2">
      <c r="A99" s="8">
        <v>8065</v>
      </c>
      <c r="B99" s="9" t="s">
        <v>66</v>
      </c>
      <c r="C99" s="50" t="s">
        <v>1906</v>
      </c>
      <c r="D99" s="11" t="s">
        <v>96</v>
      </c>
      <c r="E99" s="11" t="s">
        <v>183</v>
      </c>
      <c r="F99" s="11">
        <v>75020</v>
      </c>
      <c r="G99" s="11" t="s">
        <v>29</v>
      </c>
      <c r="H99" s="12">
        <v>46</v>
      </c>
      <c r="I99" s="13" t="s">
        <v>68</v>
      </c>
      <c r="J99" s="13" t="s">
        <v>68</v>
      </c>
      <c r="K99" s="13" t="s">
        <v>68</v>
      </c>
      <c r="L99" s="13" t="s">
        <v>68</v>
      </c>
      <c r="M99" s="13" t="s">
        <v>68</v>
      </c>
      <c r="N99" s="13" t="s">
        <v>68</v>
      </c>
      <c r="O99" s="13" t="str">
        <f t="shared" si="131"/>
        <v>-</v>
      </c>
      <c r="P99" s="14" t="s">
        <v>68</v>
      </c>
      <c r="Q99" s="14" t="s">
        <v>68</v>
      </c>
      <c r="R99" s="14" t="s">
        <v>68</v>
      </c>
      <c r="S99" s="14" t="s">
        <v>68</v>
      </c>
      <c r="T99" s="14" t="s">
        <v>68</v>
      </c>
      <c r="U99" s="14" t="s">
        <v>68</v>
      </c>
      <c r="V99" s="44" t="str">
        <f t="shared" si="132"/>
        <v>-</v>
      </c>
      <c r="W99" s="13" t="s">
        <v>68</v>
      </c>
      <c r="X99" s="13" t="s">
        <v>68</v>
      </c>
      <c r="Y99" s="13" t="s">
        <v>68</v>
      </c>
      <c r="Z99" s="13" t="s">
        <v>68</v>
      </c>
      <c r="AA99" s="13" t="s">
        <v>68</v>
      </c>
      <c r="AB99" s="13" t="s">
        <v>68</v>
      </c>
      <c r="AC99" s="13" t="str">
        <f t="shared" si="133"/>
        <v>-</v>
      </c>
      <c r="AD99" s="14" t="s">
        <v>68</v>
      </c>
      <c r="AE99" s="14" t="s">
        <v>68</v>
      </c>
      <c r="AF99" s="14" t="s">
        <v>68</v>
      </c>
      <c r="AG99" s="14" t="s">
        <v>68</v>
      </c>
      <c r="AH99" s="14" t="s">
        <v>68</v>
      </c>
      <c r="AI99" s="14" t="s">
        <v>68</v>
      </c>
      <c r="AJ99" s="44" t="str">
        <f t="shared" si="134"/>
        <v>-</v>
      </c>
      <c r="AK99" s="13" t="s">
        <v>68</v>
      </c>
      <c r="AL99" s="13" t="s">
        <v>68</v>
      </c>
      <c r="AM99" s="13" t="s">
        <v>68</v>
      </c>
      <c r="AN99" s="13" t="s">
        <v>68</v>
      </c>
      <c r="AO99" s="13" t="s">
        <v>68</v>
      </c>
      <c r="AP99" s="13" t="s">
        <v>68</v>
      </c>
      <c r="AQ99" s="13" t="str">
        <f t="shared" si="135"/>
        <v>-</v>
      </c>
      <c r="AR99" s="14" t="s">
        <v>68</v>
      </c>
      <c r="AS99" s="14" t="s">
        <v>68</v>
      </c>
      <c r="AT99" s="14" t="s">
        <v>68</v>
      </c>
      <c r="AU99" s="14" t="s">
        <v>68</v>
      </c>
      <c r="AV99" s="14" t="s">
        <v>68</v>
      </c>
      <c r="AW99" s="14" t="s">
        <v>68</v>
      </c>
      <c r="AX99" s="14" t="str">
        <f t="shared" si="136"/>
        <v>-</v>
      </c>
      <c r="AY99" s="13" t="s">
        <v>68</v>
      </c>
      <c r="AZ99" s="13" t="s">
        <v>68</v>
      </c>
      <c r="BA99" s="13" t="s">
        <v>68</v>
      </c>
      <c r="BB99" s="13" t="s">
        <v>68</v>
      </c>
      <c r="BC99" s="13" t="s">
        <v>68</v>
      </c>
      <c r="BD99" s="13" t="s">
        <v>68</v>
      </c>
      <c r="BE99" s="13" t="str">
        <f t="shared" si="137"/>
        <v>-</v>
      </c>
      <c r="BF99" s="14" t="s">
        <v>68</v>
      </c>
      <c r="BG99" s="14" t="s">
        <v>68</v>
      </c>
      <c r="BH99" s="14" t="s">
        <v>68</v>
      </c>
      <c r="BI99" s="14" t="s">
        <v>68</v>
      </c>
      <c r="BJ99" s="14" t="s">
        <v>68</v>
      </c>
      <c r="BK99" s="14" t="s">
        <v>68</v>
      </c>
      <c r="BL99" s="14" t="str">
        <f t="shared" si="138"/>
        <v>-</v>
      </c>
      <c r="BM99" s="13" t="s">
        <v>68</v>
      </c>
      <c r="BN99" s="13" t="s">
        <v>68</v>
      </c>
      <c r="BO99" s="13" t="s">
        <v>68</v>
      </c>
      <c r="BP99" s="13" t="s">
        <v>68</v>
      </c>
      <c r="BQ99" s="13" t="s">
        <v>68</v>
      </c>
      <c r="BR99" s="13" t="s">
        <v>68</v>
      </c>
      <c r="BS99" s="13" t="str">
        <f t="shared" si="139"/>
        <v>-</v>
      </c>
      <c r="BT99" s="14" t="s">
        <v>68</v>
      </c>
      <c r="BU99" s="14" t="s">
        <v>68</v>
      </c>
      <c r="BV99" s="14" t="s">
        <v>68</v>
      </c>
      <c r="BW99" s="14" t="s">
        <v>68</v>
      </c>
      <c r="BX99" s="14" t="s">
        <v>68</v>
      </c>
      <c r="BY99" s="14" t="s">
        <v>68</v>
      </c>
      <c r="BZ99" s="14" t="str">
        <f t="shared" si="140"/>
        <v>-</v>
      </c>
      <c r="CA99" s="13" t="s">
        <v>68</v>
      </c>
      <c r="CB99" s="13" t="s">
        <v>68</v>
      </c>
      <c r="CC99" s="13" t="s">
        <v>68</v>
      </c>
      <c r="CD99" s="13" t="s">
        <v>68</v>
      </c>
      <c r="CE99" s="13" t="s">
        <v>68</v>
      </c>
      <c r="CF99" s="13" t="s">
        <v>68</v>
      </c>
      <c r="CG99" s="44" t="str">
        <f t="shared" si="119"/>
        <v>-</v>
      </c>
      <c r="CH99" s="14" t="s">
        <v>68</v>
      </c>
      <c r="CI99" s="14" t="s">
        <v>68</v>
      </c>
      <c r="CJ99" s="14" t="s">
        <v>68</v>
      </c>
      <c r="CK99" s="14" t="s">
        <v>68</v>
      </c>
      <c r="CL99" s="14" t="s">
        <v>68</v>
      </c>
      <c r="CM99" s="14" t="s">
        <v>68</v>
      </c>
      <c r="CN99" s="44" t="str">
        <f t="shared" si="141"/>
        <v>-</v>
      </c>
      <c r="CO99" s="13" t="s">
        <v>68</v>
      </c>
      <c r="CP99" s="13" t="s">
        <v>68</v>
      </c>
      <c r="CQ99" s="13" t="s">
        <v>68</v>
      </c>
      <c r="CR99" s="13" t="s">
        <v>68</v>
      </c>
      <c r="CS99" s="13" t="s">
        <v>68</v>
      </c>
      <c r="CT99" s="13" t="s">
        <v>68</v>
      </c>
      <c r="CU99" s="13" t="str">
        <f t="shared" si="115"/>
        <v>-</v>
      </c>
      <c r="CV99" s="14" t="s">
        <v>68</v>
      </c>
      <c r="CW99" s="14" t="s">
        <v>68</v>
      </c>
      <c r="CX99" s="14" t="s">
        <v>68</v>
      </c>
      <c r="CY99" s="14" t="s">
        <v>68</v>
      </c>
      <c r="CZ99" s="14" t="s">
        <v>68</v>
      </c>
      <c r="DA99" s="14" t="s">
        <v>68</v>
      </c>
      <c r="DB99" s="14" t="str">
        <f t="shared" si="142"/>
        <v>-</v>
      </c>
      <c r="DC99" s="13" t="s">
        <v>68</v>
      </c>
      <c r="DD99" s="13" t="s">
        <v>68</v>
      </c>
      <c r="DE99" s="13" t="s">
        <v>68</v>
      </c>
      <c r="DF99" s="13" t="s">
        <v>68</v>
      </c>
      <c r="DG99" s="13" t="s">
        <v>68</v>
      </c>
      <c r="DH99" s="13" t="s">
        <v>68</v>
      </c>
      <c r="DI99" s="13" t="str">
        <f t="shared" si="116"/>
        <v>-</v>
      </c>
      <c r="DJ99" s="14" t="s">
        <v>68</v>
      </c>
      <c r="DK99" s="14" t="s">
        <v>68</v>
      </c>
      <c r="DL99" s="14" t="s">
        <v>68</v>
      </c>
      <c r="DM99" s="14" t="s">
        <v>68</v>
      </c>
      <c r="DN99" s="14" t="s">
        <v>68</v>
      </c>
      <c r="DO99" s="14" t="s">
        <v>68</v>
      </c>
      <c r="DP99" s="44" t="str">
        <f t="shared" si="143"/>
        <v>-</v>
      </c>
      <c r="DQ99" s="13" t="s">
        <v>68</v>
      </c>
      <c r="DR99" s="13" t="s">
        <v>68</v>
      </c>
      <c r="DS99" s="13" t="s">
        <v>68</v>
      </c>
      <c r="DT99" s="13" t="s">
        <v>68</v>
      </c>
      <c r="DU99" s="13" t="s">
        <v>68</v>
      </c>
      <c r="DV99" s="13" t="s">
        <v>68</v>
      </c>
      <c r="DW99" s="13" t="str">
        <f t="shared" si="144"/>
        <v>-</v>
      </c>
      <c r="DX99" s="14" t="s">
        <v>68</v>
      </c>
      <c r="DY99" s="14" t="s">
        <v>68</v>
      </c>
      <c r="DZ99" s="14" t="s">
        <v>68</v>
      </c>
      <c r="EA99" s="14" t="s">
        <v>68</v>
      </c>
      <c r="EB99" s="14" t="s">
        <v>68</v>
      </c>
      <c r="EC99" s="14" t="s">
        <v>68</v>
      </c>
      <c r="ED99" s="14" t="str">
        <f t="shared" si="145"/>
        <v>-</v>
      </c>
      <c r="EE99" s="13" t="s">
        <v>68</v>
      </c>
      <c r="EF99" s="13" t="s">
        <v>68</v>
      </c>
      <c r="EG99" s="13" t="s">
        <v>68</v>
      </c>
      <c r="EH99" s="13" t="s">
        <v>68</v>
      </c>
      <c r="EI99" s="13" t="s">
        <v>68</v>
      </c>
      <c r="EJ99" s="13" t="s">
        <v>68</v>
      </c>
      <c r="EK99" s="13" t="str">
        <f t="shared" si="146"/>
        <v>-</v>
      </c>
      <c r="EL99" s="14" t="s">
        <v>68</v>
      </c>
      <c r="EM99" s="14" t="s">
        <v>68</v>
      </c>
      <c r="EN99" s="14" t="s">
        <v>68</v>
      </c>
      <c r="EO99" s="14" t="s">
        <v>68</v>
      </c>
      <c r="EP99" s="14" t="s">
        <v>68</v>
      </c>
      <c r="EQ99" s="14" t="s">
        <v>68</v>
      </c>
      <c r="ER99" s="44" t="str">
        <f t="shared" ref="ER99:ER104" si="167">IF(COUNTIF(EL99:EQ99,"X")&gt;0,COUNTIF(EL99:EQ99,"X")&amp;" fois par mois","-")</f>
        <v>-</v>
      </c>
      <c r="ES99" s="13" t="s">
        <v>68</v>
      </c>
      <c r="ET99" s="13" t="s">
        <v>68</v>
      </c>
      <c r="EU99" s="13" t="s">
        <v>68</v>
      </c>
      <c r="EV99" s="13" t="s">
        <v>68</v>
      </c>
      <c r="EW99" s="13" t="s">
        <v>68</v>
      </c>
      <c r="EX99" s="13" t="s">
        <v>68</v>
      </c>
      <c r="EY99" s="44" t="str">
        <f t="shared" si="166"/>
        <v>-</v>
      </c>
      <c r="EZ99" s="14" t="s">
        <v>68</v>
      </c>
      <c r="FA99" s="14" t="s">
        <v>68</v>
      </c>
      <c r="FB99" s="14" t="s">
        <v>68</v>
      </c>
      <c r="FC99" s="14" t="s">
        <v>68</v>
      </c>
      <c r="FD99" s="14" t="s">
        <v>68</v>
      </c>
      <c r="FE99" s="14" t="s">
        <v>68</v>
      </c>
      <c r="FF99" s="44" t="str">
        <f t="shared" si="110"/>
        <v>-</v>
      </c>
      <c r="FG99" s="13" t="s">
        <v>68</v>
      </c>
      <c r="FH99" s="13" t="s">
        <v>68</v>
      </c>
      <c r="FI99" s="13" t="s">
        <v>68</v>
      </c>
      <c r="FJ99" s="13" t="s">
        <v>68</v>
      </c>
      <c r="FK99" s="13" t="s">
        <v>68</v>
      </c>
      <c r="FL99" s="13" t="s">
        <v>68</v>
      </c>
      <c r="FM99" s="13" t="str">
        <f t="shared" si="161"/>
        <v>-</v>
      </c>
      <c r="FN99" s="14" t="s">
        <v>68</v>
      </c>
      <c r="FO99" s="14" t="s">
        <v>68</v>
      </c>
      <c r="FP99" s="14" t="s">
        <v>68</v>
      </c>
      <c r="FQ99" s="14" t="s">
        <v>68</v>
      </c>
      <c r="FR99" s="14" t="s">
        <v>68</v>
      </c>
      <c r="FS99" s="14" t="s">
        <v>69</v>
      </c>
      <c r="FT99" s="44" t="str">
        <f t="shared" si="159"/>
        <v>1 fois par semaine</v>
      </c>
      <c r="FU99" s="13" t="s">
        <v>68</v>
      </c>
      <c r="FV99" s="13" t="s">
        <v>68</v>
      </c>
      <c r="FW99" s="13" t="s">
        <v>68</v>
      </c>
      <c r="FX99" s="13" t="s">
        <v>68</v>
      </c>
      <c r="FY99" s="13" t="s">
        <v>68</v>
      </c>
      <c r="FZ99" s="13" t="s">
        <v>68</v>
      </c>
      <c r="GA99" s="44" t="str">
        <f t="shared" si="111"/>
        <v>-</v>
      </c>
      <c r="GB99" s="14" t="s">
        <v>68</v>
      </c>
      <c r="GC99" s="14" t="s">
        <v>68</v>
      </c>
      <c r="GD99" s="14" t="s">
        <v>68</v>
      </c>
      <c r="GE99" s="14" t="s">
        <v>68</v>
      </c>
      <c r="GF99" s="14" t="s">
        <v>68</v>
      </c>
      <c r="GG99" s="14" t="s">
        <v>68</v>
      </c>
      <c r="GH99" s="14" t="str">
        <f t="shared" si="155"/>
        <v>-</v>
      </c>
      <c r="GI99" s="13" t="s">
        <v>68</v>
      </c>
      <c r="GJ99" s="13" t="s">
        <v>68</v>
      </c>
      <c r="GK99" s="13" t="s">
        <v>68</v>
      </c>
      <c r="GL99" s="13" t="s">
        <v>68</v>
      </c>
      <c r="GM99" s="13" t="s">
        <v>68</v>
      </c>
      <c r="GN99" s="13" t="s">
        <v>68</v>
      </c>
      <c r="GO99" s="13" t="str">
        <f t="shared" ref="GO99:GO140" si="168">IF(COUNTIF(GI99:GN99,"X")&gt;0,COUNTIF(GI99:GN99,"X")&amp;" fois par semaine","-")</f>
        <v>-</v>
      </c>
      <c r="GP99" s="14" t="s">
        <v>68</v>
      </c>
      <c r="GQ99" s="14" t="s">
        <v>68</v>
      </c>
      <c r="GR99" s="14" t="s">
        <v>68</v>
      </c>
      <c r="GS99" s="14" t="s">
        <v>68</v>
      </c>
      <c r="GT99" s="14" t="s">
        <v>68</v>
      </c>
      <c r="GU99" s="14" t="s">
        <v>68</v>
      </c>
      <c r="GV99" s="14" t="str">
        <f t="shared" si="160"/>
        <v>-</v>
      </c>
      <c r="GW99" s="13" t="s">
        <v>68</v>
      </c>
      <c r="GX99" s="13" t="s">
        <v>68</v>
      </c>
      <c r="GY99" s="13" t="s">
        <v>68</v>
      </c>
      <c r="GZ99" s="13" t="s">
        <v>68</v>
      </c>
      <c r="HA99" s="13" t="s">
        <v>68</v>
      </c>
      <c r="HB99" s="13" t="s">
        <v>68</v>
      </c>
      <c r="HC99" s="44" t="str">
        <f t="shared" si="165"/>
        <v>-</v>
      </c>
      <c r="HD99" s="14" t="s">
        <v>68</v>
      </c>
      <c r="HE99" s="14" t="s">
        <v>68</v>
      </c>
      <c r="HF99" s="14" t="s">
        <v>68</v>
      </c>
      <c r="HG99" s="14" t="s">
        <v>68</v>
      </c>
      <c r="HH99" s="14" t="s">
        <v>68</v>
      </c>
      <c r="HI99" s="14" t="s">
        <v>68</v>
      </c>
      <c r="HJ99" s="44" t="str">
        <f t="shared" si="126"/>
        <v>-</v>
      </c>
      <c r="HK99" s="13" t="s">
        <v>68</v>
      </c>
      <c r="HL99" s="13" t="s">
        <v>68</v>
      </c>
      <c r="HM99" s="13" t="s">
        <v>68</v>
      </c>
      <c r="HN99" s="13" t="s">
        <v>68</v>
      </c>
      <c r="HO99" s="13" t="s">
        <v>68</v>
      </c>
      <c r="HP99" s="13" t="s">
        <v>68</v>
      </c>
      <c r="HQ99" s="44" t="str">
        <f t="shared" ref="HQ99:HQ139" si="169">IF(COUNTIF(HK99:HP99,"X")&gt;0,COUNTIF(HK99:HP99,"X")&amp;" fois par semaine","-")</f>
        <v>-</v>
      </c>
      <c r="HR99" s="14" t="s">
        <v>68</v>
      </c>
      <c r="HS99" s="14" t="s">
        <v>68</v>
      </c>
      <c r="HT99" s="14" t="s">
        <v>68</v>
      </c>
      <c r="HU99" s="14" t="s">
        <v>68</v>
      </c>
      <c r="HV99" s="14" t="s">
        <v>68</v>
      </c>
      <c r="HW99" s="14" t="s">
        <v>68</v>
      </c>
      <c r="HX99" s="14" t="str">
        <f t="shared" si="118"/>
        <v>-</v>
      </c>
    </row>
    <row r="100" spans="1:233" ht="27.95" customHeight="1" x14ac:dyDescent="0.2">
      <c r="A100" s="8">
        <v>8067</v>
      </c>
      <c r="B100" s="9" t="s">
        <v>66</v>
      </c>
      <c r="C100" s="50" t="s">
        <v>1906</v>
      </c>
      <c r="D100" s="11" t="s">
        <v>96</v>
      </c>
      <c r="E100" s="11" t="s">
        <v>184</v>
      </c>
      <c r="F100" s="11">
        <v>75011</v>
      </c>
      <c r="G100" s="11" t="s">
        <v>29</v>
      </c>
      <c r="H100" s="12">
        <v>6</v>
      </c>
      <c r="I100" s="13" t="s">
        <v>68</v>
      </c>
      <c r="J100" s="13" t="s">
        <v>68</v>
      </c>
      <c r="K100" s="13" t="s">
        <v>68</v>
      </c>
      <c r="L100" s="13" t="s">
        <v>68</v>
      </c>
      <c r="M100" s="13" t="s">
        <v>68</v>
      </c>
      <c r="N100" s="13" t="s">
        <v>68</v>
      </c>
      <c r="O100" s="13" t="str">
        <f t="shared" si="131"/>
        <v>-</v>
      </c>
      <c r="P100" s="14" t="s">
        <v>68</v>
      </c>
      <c r="Q100" s="14" t="s">
        <v>68</v>
      </c>
      <c r="R100" s="14" t="s">
        <v>68</v>
      </c>
      <c r="S100" s="14" t="s">
        <v>68</v>
      </c>
      <c r="T100" s="14" t="s">
        <v>68</v>
      </c>
      <c r="U100" s="14" t="s">
        <v>68</v>
      </c>
      <c r="V100" s="44" t="str">
        <f t="shared" si="132"/>
        <v>-</v>
      </c>
      <c r="W100" s="13" t="s">
        <v>68</v>
      </c>
      <c r="X100" s="13" t="s">
        <v>68</v>
      </c>
      <c r="Y100" s="13" t="s">
        <v>68</v>
      </c>
      <c r="Z100" s="13" t="s">
        <v>68</v>
      </c>
      <c r="AA100" s="13" t="s">
        <v>68</v>
      </c>
      <c r="AB100" s="13" t="s">
        <v>68</v>
      </c>
      <c r="AC100" s="13" t="str">
        <f t="shared" si="133"/>
        <v>-</v>
      </c>
      <c r="AD100" s="14" t="s">
        <v>68</v>
      </c>
      <c r="AE100" s="14" t="s">
        <v>68</v>
      </c>
      <c r="AF100" s="14" t="s">
        <v>68</v>
      </c>
      <c r="AG100" s="14" t="s">
        <v>68</v>
      </c>
      <c r="AH100" s="14" t="s">
        <v>68</v>
      </c>
      <c r="AI100" s="14" t="s">
        <v>68</v>
      </c>
      <c r="AJ100" s="44" t="str">
        <f t="shared" si="134"/>
        <v>-</v>
      </c>
      <c r="AK100" s="13" t="s">
        <v>68</v>
      </c>
      <c r="AL100" s="13" t="s">
        <v>68</v>
      </c>
      <c r="AM100" s="13" t="s">
        <v>68</v>
      </c>
      <c r="AN100" s="13" t="s">
        <v>68</v>
      </c>
      <c r="AO100" s="13" t="s">
        <v>68</v>
      </c>
      <c r="AP100" s="13" t="s">
        <v>68</v>
      </c>
      <c r="AQ100" s="13" t="str">
        <f t="shared" si="135"/>
        <v>-</v>
      </c>
      <c r="AR100" s="14" t="s">
        <v>68</v>
      </c>
      <c r="AS100" s="14" t="s">
        <v>68</v>
      </c>
      <c r="AT100" s="14" t="s">
        <v>68</v>
      </c>
      <c r="AU100" s="14" t="s">
        <v>68</v>
      </c>
      <c r="AV100" s="14" t="s">
        <v>68</v>
      </c>
      <c r="AW100" s="14" t="s">
        <v>68</v>
      </c>
      <c r="AX100" s="14" t="str">
        <f t="shared" si="136"/>
        <v>-</v>
      </c>
      <c r="AY100" s="13" t="s">
        <v>68</v>
      </c>
      <c r="AZ100" s="13" t="s">
        <v>68</v>
      </c>
      <c r="BA100" s="13" t="s">
        <v>68</v>
      </c>
      <c r="BB100" s="13" t="s">
        <v>68</v>
      </c>
      <c r="BC100" s="13" t="s">
        <v>68</v>
      </c>
      <c r="BD100" s="13" t="s">
        <v>68</v>
      </c>
      <c r="BE100" s="13" t="str">
        <f t="shared" si="137"/>
        <v>-</v>
      </c>
      <c r="BF100" s="14" t="s">
        <v>68</v>
      </c>
      <c r="BG100" s="14" t="s">
        <v>68</v>
      </c>
      <c r="BH100" s="14" t="s">
        <v>68</v>
      </c>
      <c r="BI100" s="14" t="s">
        <v>68</v>
      </c>
      <c r="BJ100" s="14" t="s">
        <v>68</v>
      </c>
      <c r="BK100" s="14" t="s">
        <v>68</v>
      </c>
      <c r="BL100" s="14" t="str">
        <f t="shared" si="138"/>
        <v>-</v>
      </c>
      <c r="BM100" s="13" t="s">
        <v>68</v>
      </c>
      <c r="BN100" s="13" t="s">
        <v>68</v>
      </c>
      <c r="BO100" s="13" t="s">
        <v>68</v>
      </c>
      <c r="BP100" s="13" t="s">
        <v>68</v>
      </c>
      <c r="BQ100" s="13" t="s">
        <v>68</v>
      </c>
      <c r="BR100" s="13" t="s">
        <v>68</v>
      </c>
      <c r="BS100" s="13" t="str">
        <f t="shared" si="139"/>
        <v>-</v>
      </c>
      <c r="BT100" s="14" t="s">
        <v>68</v>
      </c>
      <c r="BU100" s="14" t="s">
        <v>68</v>
      </c>
      <c r="BV100" s="14" t="s">
        <v>68</v>
      </c>
      <c r="BW100" s="14" t="s">
        <v>68</v>
      </c>
      <c r="BX100" s="14" t="s">
        <v>68</v>
      </c>
      <c r="BY100" s="14" t="s">
        <v>68</v>
      </c>
      <c r="BZ100" s="14" t="str">
        <f t="shared" si="140"/>
        <v>-</v>
      </c>
      <c r="CA100" s="13" t="s">
        <v>68</v>
      </c>
      <c r="CB100" s="13" t="s">
        <v>68</v>
      </c>
      <c r="CC100" s="13" t="s">
        <v>68</v>
      </c>
      <c r="CD100" s="13" t="s">
        <v>68</v>
      </c>
      <c r="CE100" s="13" t="s">
        <v>68</v>
      </c>
      <c r="CF100" s="13" t="s">
        <v>68</v>
      </c>
      <c r="CG100" s="44" t="str">
        <f t="shared" si="119"/>
        <v>-</v>
      </c>
      <c r="CH100" s="14" t="s">
        <v>68</v>
      </c>
      <c r="CI100" s="14" t="s">
        <v>68</v>
      </c>
      <c r="CJ100" s="14" t="s">
        <v>68</v>
      </c>
      <c r="CK100" s="14" t="s">
        <v>68</v>
      </c>
      <c r="CL100" s="14" t="s">
        <v>68</v>
      </c>
      <c r="CM100" s="14" t="s">
        <v>68</v>
      </c>
      <c r="CN100" s="44" t="str">
        <f t="shared" si="141"/>
        <v>-</v>
      </c>
      <c r="CO100" s="13" t="s">
        <v>68</v>
      </c>
      <c r="CP100" s="13" t="s">
        <v>68</v>
      </c>
      <c r="CQ100" s="13" t="s">
        <v>68</v>
      </c>
      <c r="CR100" s="13" t="s">
        <v>68</v>
      </c>
      <c r="CS100" s="13" t="s">
        <v>68</v>
      </c>
      <c r="CT100" s="13" t="s">
        <v>68</v>
      </c>
      <c r="CU100" s="13" t="str">
        <f t="shared" si="115"/>
        <v>-</v>
      </c>
      <c r="CV100" s="14" t="s">
        <v>68</v>
      </c>
      <c r="CW100" s="14" t="s">
        <v>68</v>
      </c>
      <c r="CX100" s="14" t="s">
        <v>68</v>
      </c>
      <c r="CY100" s="14" t="s">
        <v>68</v>
      </c>
      <c r="CZ100" s="14" t="s">
        <v>68</v>
      </c>
      <c r="DA100" s="14" t="s">
        <v>68</v>
      </c>
      <c r="DB100" s="14" t="str">
        <f t="shared" si="142"/>
        <v>-</v>
      </c>
      <c r="DC100" s="13" t="s">
        <v>68</v>
      </c>
      <c r="DD100" s="13" t="s">
        <v>68</v>
      </c>
      <c r="DE100" s="13" t="s">
        <v>68</v>
      </c>
      <c r="DF100" s="13" t="s">
        <v>68</v>
      </c>
      <c r="DG100" s="13" t="s">
        <v>68</v>
      </c>
      <c r="DH100" s="13" t="s">
        <v>68</v>
      </c>
      <c r="DI100" s="13" t="str">
        <f t="shared" si="116"/>
        <v>-</v>
      </c>
      <c r="DJ100" s="14" t="s">
        <v>68</v>
      </c>
      <c r="DK100" s="14" t="s">
        <v>68</v>
      </c>
      <c r="DL100" s="14" t="s">
        <v>68</v>
      </c>
      <c r="DM100" s="14" t="s">
        <v>68</v>
      </c>
      <c r="DN100" s="14" t="s">
        <v>68</v>
      </c>
      <c r="DO100" s="14" t="s">
        <v>68</v>
      </c>
      <c r="DP100" s="44" t="str">
        <f t="shared" si="143"/>
        <v>-</v>
      </c>
      <c r="DQ100" s="13" t="s">
        <v>68</v>
      </c>
      <c r="DR100" s="13" t="s">
        <v>68</v>
      </c>
      <c r="DS100" s="13" t="s">
        <v>68</v>
      </c>
      <c r="DT100" s="13" t="s">
        <v>68</v>
      </c>
      <c r="DU100" s="13" t="s">
        <v>68</v>
      </c>
      <c r="DV100" s="13" t="s">
        <v>68</v>
      </c>
      <c r="DW100" s="13" t="str">
        <f t="shared" si="144"/>
        <v>-</v>
      </c>
      <c r="DX100" s="14" t="s">
        <v>68</v>
      </c>
      <c r="DY100" s="14" t="s">
        <v>68</v>
      </c>
      <c r="DZ100" s="14" t="s">
        <v>68</v>
      </c>
      <c r="EA100" s="14" t="s">
        <v>68</v>
      </c>
      <c r="EB100" s="14" t="s">
        <v>68</v>
      </c>
      <c r="EC100" s="14" t="s">
        <v>68</v>
      </c>
      <c r="ED100" s="14" t="str">
        <f t="shared" si="145"/>
        <v>-</v>
      </c>
      <c r="EE100" s="13" t="s">
        <v>68</v>
      </c>
      <c r="EF100" s="13" t="s">
        <v>68</v>
      </c>
      <c r="EG100" s="13" t="s">
        <v>68</v>
      </c>
      <c r="EH100" s="13" t="s">
        <v>68</v>
      </c>
      <c r="EI100" s="13" t="s">
        <v>68</v>
      </c>
      <c r="EJ100" s="13" t="s">
        <v>68</v>
      </c>
      <c r="EK100" s="13" t="str">
        <f t="shared" si="146"/>
        <v>-</v>
      </c>
      <c r="EL100" s="14" t="s">
        <v>68</v>
      </c>
      <c r="EM100" s="14" t="s">
        <v>68</v>
      </c>
      <c r="EN100" s="14" t="s">
        <v>68</v>
      </c>
      <c r="EO100" s="14" t="s">
        <v>68</v>
      </c>
      <c r="EP100" s="14" t="s">
        <v>68</v>
      </c>
      <c r="EQ100" s="14" t="s">
        <v>68</v>
      </c>
      <c r="ER100" s="44" t="str">
        <f t="shared" si="167"/>
        <v>-</v>
      </c>
      <c r="ES100" s="13" t="s">
        <v>68</v>
      </c>
      <c r="ET100" s="13" t="s">
        <v>68</v>
      </c>
      <c r="EU100" s="13" t="s">
        <v>68</v>
      </c>
      <c r="EV100" s="13" t="s">
        <v>68</v>
      </c>
      <c r="EW100" s="13" t="s">
        <v>68</v>
      </c>
      <c r="EX100" s="13" t="s">
        <v>68</v>
      </c>
      <c r="EY100" s="44" t="str">
        <f t="shared" si="166"/>
        <v>-</v>
      </c>
      <c r="EZ100" s="14" t="s">
        <v>68</v>
      </c>
      <c r="FA100" s="14" t="s">
        <v>68</v>
      </c>
      <c r="FB100" s="14" t="s">
        <v>68</v>
      </c>
      <c r="FC100" s="14" t="s">
        <v>68</v>
      </c>
      <c r="FD100" s="14" t="s">
        <v>68</v>
      </c>
      <c r="FE100" s="14" t="s">
        <v>68</v>
      </c>
      <c r="FF100" s="44" t="str">
        <f t="shared" si="110"/>
        <v>-</v>
      </c>
      <c r="FG100" s="13" t="s">
        <v>68</v>
      </c>
      <c r="FH100" s="13" t="s">
        <v>68</v>
      </c>
      <c r="FI100" s="13" t="s">
        <v>68</v>
      </c>
      <c r="FJ100" s="13" t="s">
        <v>68</v>
      </c>
      <c r="FK100" s="13" t="s">
        <v>68</v>
      </c>
      <c r="FL100" s="13" t="s">
        <v>68</v>
      </c>
      <c r="FM100" s="13" t="str">
        <f t="shared" si="161"/>
        <v>-</v>
      </c>
      <c r="FN100" s="14" t="s">
        <v>69</v>
      </c>
      <c r="FO100" s="14" t="s">
        <v>68</v>
      </c>
      <c r="FP100" s="14" t="s">
        <v>68</v>
      </c>
      <c r="FQ100" s="14" t="s">
        <v>69</v>
      </c>
      <c r="FR100" s="14" t="s">
        <v>68</v>
      </c>
      <c r="FS100" s="14" t="s">
        <v>68</v>
      </c>
      <c r="FT100" s="44" t="str">
        <f t="shared" si="159"/>
        <v>2 fois par semaine</v>
      </c>
      <c r="FU100" s="13" t="s">
        <v>69</v>
      </c>
      <c r="FV100" s="13" t="s">
        <v>68</v>
      </c>
      <c r="FW100" s="13" t="s">
        <v>68</v>
      </c>
      <c r="FX100" s="13" t="s">
        <v>68</v>
      </c>
      <c r="FY100" s="13" t="s">
        <v>68</v>
      </c>
      <c r="FZ100" s="13" t="s">
        <v>68</v>
      </c>
      <c r="GA100" s="44" t="str">
        <f t="shared" si="111"/>
        <v>1 fois par semaine</v>
      </c>
      <c r="GB100" s="14" t="s">
        <v>69</v>
      </c>
      <c r="GC100" s="14" t="s">
        <v>68</v>
      </c>
      <c r="GD100" s="14" t="s">
        <v>68</v>
      </c>
      <c r="GE100" s="14" t="s">
        <v>68</v>
      </c>
      <c r="GF100" s="14" t="s">
        <v>68</v>
      </c>
      <c r="GG100" s="14" t="s">
        <v>68</v>
      </c>
      <c r="GH100" s="14" t="str">
        <f t="shared" si="155"/>
        <v>1 fois par semaine</v>
      </c>
      <c r="GI100" s="13" t="s">
        <v>68</v>
      </c>
      <c r="GJ100" s="13" t="s">
        <v>68</v>
      </c>
      <c r="GK100" s="13" t="s">
        <v>68</v>
      </c>
      <c r="GL100" s="13" t="s">
        <v>68</v>
      </c>
      <c r="GM100" s="13" t="s">
        <v>68</v>
      </c>
      <c r="GN100" s="13" t="s">
        <v>68</v>
      </c>
      <c r="GO100" s="13" t="str">
        <f t="shared" si="168"/>
        <v>-</v>
      </c>
      <c r="GP100" s="14" t="s">
        <v>68</v>
      </c>
      <c r="GQ100" s="14" t="s">
        <v>68</v>
      </c>
      <c r="GR100" s="14" t="s">
        <v>68</v>
      </c>
      <c r="GS100" s="14" t="s">
        <v>68</v>
      </c>
      <c r="GT100" s="14" t="s">
        <v>68</v>
      </c>
      <c r="GU100" s="14" t="s">
        <v>68</v>
      </c>
      <c r="GV100" s="14" t="str">
        <f t="shared" si="160"/>
        <v>-</v>
      </c>
      <c r="GW100" s="13" t="s">
        <v>68</v>
      </c>
      <c r="GX100" s="13" t="s">
        <v>68</v>
      </c>
      <c r="GY100" s="13" t="s">
        <v>68</v>
      </c>
      <c r="GZ100" s="13" t="s">
        <v>68</v>
      </c>
      <c r="HA100" s="13" t="s">
        <v>68</v>
      </c>
      <c r="HB100" s="13" t="s">
        <v>68</v>
      </c>
      <c r="HC100" s="44" t="str">
        <f>IF(COUNTIF(GW100:HB100,"X")&gt;0,COUNTIF(GW100:HB100,"X")&amp;" fois par semaine","-")</f>
        <v>-</v>
      </c>
      <c r="HD100" s="14" t="s">
        <v>68</v>
      </c>
      <c r="HE100" s="14" t="s">
        <v>68</v>
      </c>
      <c r="HF100" s="14" t="s">
        <v>68</v>
      </c>
      <c r="HG100" s="14" t="s">
        <v>68</v>
      </c>
      <c r="HH100" s="14" t="s">
        <v>68</v>
      </c>
      <c r="HI100" s="14" t="s">
        <v>68</v>
      </c>
      <c r="HJ100" s="44" t="str">
        <f t="shared" si="126"/>
        <v>-</v>
      </c>
      <c r="HK100" s="13" t="s">
        <v>68</v>
      </c>
      <c r="HL100" s="13" t="s">
        <v>68</v>
      </c>
      <c r="HM100" s="13" t="s">
        <v>68</v>
      </c>
      <c r="HN100" s="13" t="s">
        <v>68</v>
      </c>
      <c r="HO100" s="13" t="s">
        <v>68</v>
      </c>
      <c r="HP100" s="13" t="s">
        <v>68</v>
      </c>
      <c r="HQ100" s="44" t="str">
        <f t="shared" si="169"/>
        <v>-</v>
      </c>
      <c r="HR100" s="14" t="s">
        <v>68</v>
      </c>
      <c r="HS100" s="14" t="s">
        <v>68</v>
      </c>
      <c r="HT100" s="14" t="s">
        <v>68</v>
      </c>
      <c r="HU100" s="14" t="s">
        <v>68</v>
      </c>
      <c r="HV100" s="14" t="s">
        <v>68</v>
      </c>
      <c r="HW100" s="14" t="s">
        <v>68</v>
      </c>
      <c r="HX100" s="14" t="str">
        <f t="shared" si="118"/>
        <v>-</v>
      </c>
    </row>
    <row r="101" spans="1:233" ht="27.95" customHeight="1" x14ac:dyDescent="0.2">
      <c r="A101" s="16">
        <v>8068</v>
      </c>
      <c r="B101" s="9" t="s">
        <v>74</v>
      </c>
      <c r="C101" s="51" t="s">
        <v>1908</v>
      </c>
      <c r="D101" s="11" t="s">
        <v>96</v>
      </c>
      <c r="E101" s="18" t="s">
        <v>185</v>
      </c>
      <c r="F101" s="18">
        <v>75014</v>
      </c>
      <c r="G101" s="18" t="s">
        <v>29</v>
      </c>
      <c r="H101" s="12">
        <v>66</v>
      </c>
      <c r="I101" s="13" t="s">
        <v>68</v>
      </c>
      <c r="J101" s="13" t="s">
        <v>68</v>
      </c>
      <c r="K101" s="13" t="s">
        <v>68</v>
      </c>
      <c r="L101" s="13" t="s">
        <v>68</v>
      </c>
      <c r="M101" s="13" t="s">
        <v>68</v>
      </c>
      <c r="N101" s="13" t="s">
        <v>68</v>
      </c>
      <c r="O101" s="13" t="str">
        <f t="shared" si="131"/>
        <v>-</v>
      </c>
      <c r="P101" s="14" t="s">
        <v>68</v>
      </c>
      <c r="Q101" s="14" t="s">
        <v>68</v>
      </c>
      <c r="R101" s="14" t="s">
        <v>68</v>
      </c>
      <c r="S101" s="14" t="s">
        <v>68</v>
      </c>
      <c r="T101" s="14" t="s">
        <v>68</v>
      </c>
      <c r="U101" s="14" t="s">
        <v>68</v>
      </c>
      <c r="V101" s="44" t="str">
        <f t="shared" si="132"/>
        <v>-</v>
      </c>
      <c r="W101" s="13" t="s">
        <v>68</v>
      </c>
      <c r="X101" s="13" t="s">
        <v>68</v>
      </c>
      <c r="Y101" s="13" t="s">
        <v>68</v>
      </c>
      <c r="Z101" s="13" t="s">
        <v>68</v>
      </c>
      <c r="AA101" s="13" t="s">
        <v>68</v>
      </c>
      <c r="AB101" s="13" t="s">
        <v>68</v>
      </c>
      <c r="AC101" s="13" t="str">
        <f t="shared" si="133"/>
        <v>-</v>
      </c>
      <c r="AD101" s="14" t="s">
        <v>68</v>
      </c>
      <c r="AE101" s="14" t="s">
        <v>68</v>
      </c>
      <c r="AF101" s="14" t="s">
        <v>68</v>
      </c>
      <c r="AG101" s="14" t="s">
        <v>68</v>
      </c>
      <c r="AH101" s="14" t="s">
        <v>68</v>
      </c>
      <c r="AI101" s="14" t="s">
        <v>68</v>
      </c>
      <c r="AJ101" s="44" t="str">
        <f t="shared" si="134"/>
        <v>-</v>
      </c>
      <c r="AK101" s="13" t="s">
        <v>68</v>
      </c>
      <c r="AL101" s="13" t="s">
        <v>68</v>
      </c>
      <c r="AM101" s="13" t="s">
        <v>68</v>
      </c>
      <c r="AN101" s="13" t="s">
        <v>68</v>
      </c>
      <c r="AO101" s="13" t="s">
        <v>68</v>
      </c>
      <c r="AP101" s="13" t="s">
        <v>68</v>
      </c>
      <c r="AQ101" s="13" t="str">
        <f t="shared" si="135"/>
        <v>-</v>
      </c>
      <c r="AR101" s="14" t="s">
        <v>68</v>
      </c>
      <c r="AS101" s="14" t="s">
        <v>68</v>
      </c>
      <c r="AT101" s="14" t="s">
        <v>68</v>
      </c>
      <c r="AU101" s="14" t="s">
        <v>68</v>
      </c>
      <c r="AV101" s="14" t="s">
        <v>68</v>
      </c>
      <c r="AW101" s="14" t="s">
        <v>68</v>
      </c>
      <c r="AX101" s="14" t="str">
        <f t="shared" si="136"/>
        <v>-</v>
      </c>
      <c r="AY101" s="13" t="s">
        <v>68</v>
      </c>
      <c r="AZ101" s="13" t="s">
        <v>68</v>
      </c>
      <c r="BA101" s="13" t="s">
        <v>68</v>
      </c>
      <c r="BB101" s="13" t="s">
        <v>68</v>
      </c>
      <c r="BC101" s="13" t="s">
        <v>68</v>
      </c>
      <c r="BD101" s="13" t="s">
        <v>68</v>
      </c>
      <c r="BE101" s="13" t="str">
        <f t="shared" si="137"/>
        <v>-</v>
      </c>
      <c r="BF101" s="14" t="s">
        <v>68</v>
      </c>
      <c r="BG101" s="14" t="s">
        <v>68</v>
      </c>
      <c r="BH101" s="14" t="s">
        <v>68</v>
      </c>
      <c r="BI101" s="14" t="s">
        <v>68</v>
      </c>
      <c r="BJ101" s="14" t="s">
        <v>68</v>
      </c>
      <c r="BK101" s="14" t="s">
        <v>68</v>
      </c>
      <c r="BL101" s="14" t="str">
        <f t="shared" si="138"/>
        <v>-</v>
      </c>
      <c r="BM101" s="13" t="s">
        <v>68</v>
      </c>
      <c r="BN101" s="13" t="s">
        <v>68</v>
      </c>
      <c r="BO101" s="13" t="s">
        <v>68</v>
      </c>
      <c r="BP101" s="13" t="s">
        <v>68</v>
      </c>
      <c r="BQ101" s="13" t="s">
        <v>68</v>
      </c>
      <c r="BR101" s="13" t="s">
        <v>68</v>
      </c>
      <c r="BS101" s="13" t="str">
        <f t="shared" si="139"/>
        <v>-</v>
      </c>
      <c r="BT101" s="14" t="s">
        <v>68</v>
      </c>
      <c r="BU101" s="14" t="s">
        <v>68</v>
      </c>
      <c r="BV101" s="14" t="s">
        <v>68</v>
      </c>
      <c r="BW101" s="14" t="s">
        <v>68</v>
      </c>
      <c r="BX101" s="14" t="s">
        <v>68</v>
      </c>
      <c r="BY101" s="14" t="s">
        <v>68</v>
      </c>
      <c r="BZ101" s="14" t="str">
        <f t="shared" si="140"/>
        <v>-</v>
      </c>
      <c r="CA101" s="13" t="s">
        <v>68</v>
      </c>
      <c r="CB101" s="13" t="s">
        <v>68</v>
      </c>
      <c r="CC101" s="13" t="s">
        <v>68</v>
      </c>
      <c r="CD101" s="13" t="s">
        <v>68</v>
      </c>
      <c r="CE101" s="13" t="s">
        <v>68</v>
      </c>
      <c r="CF101" s="13" t="s">
        <v>68</v>
      </c>
      <c r="CG101" s="44" t="str">
        <f t="shared" si="119"/>
        <v>-</v>
      </c>
      <c r="CH101" s="14" t="s">
        <v>68</v>
      </c>
      <c r="CI101" s="14" t="s">
        <v>68</v>
      </c>
      <c r="CJ101" s="14" t="s">
        <v>68</v>
      </c>
      <c r="CK101" s="14" t="s">
        <v>68</v>
      </c>
      <c r="CL101" s="14" t="s">
        <v>68</v>
      </c>
      <c r="CM101" s="14" t="s">
        <v>68</v>
      </c>
      <c r="CN101" s="44" t="str">
        <f t="shared" si="141"/>
        <v>-</v>
      </c>
      <c r="CO101" s="13" t="s">
        <v>68</v>
      </c>
      <c r="CP101" s="13" t="s">
        <v>68</v>
      </c>
      <c r="CQ101" s="13" t="s">
        <v>68</v>
      </c>
      <c r="CR101" s="13" t="s">
        <v>68</v>
      </c>
      <c r="CS101" s="13" t="s">
        <v>68</v>
      </c>
      <c r="CT101" s="13" t="s">
        <v>68</v>
      </c>
      <c r="CU101" s="13" t="str">
        <f t="shared" si="115"/>
        <v>-</v>
      </c>
      <c r="CV101" s="14" t="s">
        <v>68</v>
      </c>
      <c r="CW101" s="14" t="s">
        <v>68</v>
      </c>
      <c r="CX101" s="14" t="s">
        <v>68</v>
      </c>
      <c r="CY101" s="14" t="s">
        <v>68</v>
      </c>
      <c r="CZ101" s="14" t="s">
        <v>68</v>
      </c>
      <c r="DA101" s="14" t="s">
        <v>68</v>
      </c>
      <c r="DB101" s="14" t="str">
        <f t="shared" si="142"/>
        <v>-</v>
      </c>
      <c r="DC101" s="13" t="s">
        <v>68</v>
      </c>
      <c r="DD101" s="13" t="s">
        <v>68</v>
      </c>
      <c r="DE101" s="13" t="s">
        <v>68</v>
      </c>
      <c r="DF101" s="13" t="s">
        <v>68</v>
      </c>
      <c r="DG101" s="13" t="s">
        <v>68</v>
      </c>
      <c r="DH101" s="13" t="s">
        <v>68</v>
      </c>
      <c r="DI101" s="13" t="str">
        <f t="shared" si="116"/>
        <v>-</v>
      </c>
      <c r="DJ101" s="14" t="s">
        <v>68</v>
      </c>
      <c r="DK101" s="14" t="s">
        <v>68</v>
      </c>
      <c r="DL101" s="14" t="s">
        <v>68</v>
      </c>
      <c r="DM101" s="14" t="s">
        <v>68</v>
      </c>
      <c r="DN101" s="14" t="s">
        <v>68</v>
      </c>
      <c r="DO101" s="14" t="s">
        <v>68</v>
      </c>
      <c r="DP101" s="44" t="str">
        <f t="shared" si="143"/>
        <v>-</v>
      </c>
      <c r="DQ101" s="13" t="s">
        <v>68</v>
      </c>
      <c r="DR101" s="13" t="s">
        <v>68</v>
      </c>
      <c r="DS101" s="13" t="s">
        <v>68</v>
      </c>
      <c r="DT101" s="13" t="s">
        <v>68</v>
      </c>
      <c r="DU101" s="13" t="s">
        <v>68</v>
      </c>
      <c r="DV101" s="13" t="s">
        <v>68</v>
      </c>
      <c r="DW101" s="13" t="str">
        <f t="shared" si="144"/>
        <v>-</v>
      </c>
      <c r="DX101" s="14" t="s">
        <v>68</v>
      </c>
      <c r="DY101" s="14" t="s">
        <v>68</v>
      </c>
      <c r="DZ101" s="14" t="s">
        <v>68</v>
      </c>
      <c r="EA101" s="14" t="s">
        <v>68</v>
      </c>
      <c r="EB101" s="14" t="s">
        <v>68</v>
      </c>
      <c r="EC101" s="14" t="s">
        <v>68</v>
      </c>
      <c r="ED101" s="14" t="str">
        <f t="shared" si="145"/>
        <v>-</v>
      </c>
      <c r="EE101" s="13" t="s">
        <v>68</v>
      </c>
      <c r="EF101" s="13" t="s">
        <v>68</v>
      </c>
      <c r="EG101" s="13" t="s">
        <v>68</v>
      </c>
      <c r="EH101" s="13" t="s">
        <v>68</v>
      </c>
      <c r="EI101" s="13" t="s">
        <v>68</v>
      </c>
      <c r="EJ101" s="13" t="s">
        <v>68</v>
      </c>
      <c r="EK101" s="13" t="str">
        <f t="shared" si="146"/>
        <v>-</v>
      </c>
      <c r="EL101" s="14" t="s">
        <v>68</v>
      </c>
      <c r="EM101" s="14" t="s">
        <v>68</v>
      </c>
      <c r="EN101" s="14" t="s">
        <v>68</v>
      </c>
      <c r="EO101" s="14" t="s">
        <v>68</v>
      </c>
      <c r="EP101" s="14" t="s">
        <v>68</v>
      </c>
      <c r="EQ101" s="14" t="s">
        <v>68</v>
      </c>
      <c r="ER101" s="44" t="str">
        <f t="shared" si="167"/>
        <v>-</v>
      </c>
      <c r="ES101" s="13" t="s">
        <v>68</v>
      </c>
      <c r="ET101" s="13" t="s">
        <v>68</v>
      </c>
      <c r="EU101" s="13" t="s">
        <v>68</v>
      </c>
      <c r="EV101" s="13" t="s">
        <v>68</v>
      </c>
      <c r="EW101" s="13" t="s">
        <v>68</v>
      </c>
      <c r="EX101" s="13" t="s">
        <v>68</v>
      </c>
      <c r="EY101" s="44" t="str">
        <f t="shared" si="166"/>
        <v>-</v>
      </c>
      <c r="EZ101" s="14" t="s">
        <v>68</v>
      </c>
      <c r="FA101" s="14" t="s">
        <v>68</v>
      </c>
      <c r="FB101" s="14" t="s">
        <v>68</v>
      </c>
      <c r="FC101" s="14" t="s">
        <v>68</v>
      </c>
      <c r="FD101" s="14" t="s">
        <v>68</v>
      </c>
      <c r="FE101" s="14" t="s">
        <v>68</v>
      </c>
      <c r="FF101" s="44" t="str">
        <f t="shared" si="110"/>
        <v>-</v>
      </c>
      <c r="FG101" s="13" t="s">
        <v>68</v>
      </c>
      <c r="FH101" s="13" t="s">
        <v>68</v>
      </c>
      <c r="FI101" s="13" t="s">
        <v>68</v>
      </c>
      <c r="FJ101" s="13" t="s">
        <v>68</v>
      </c>
      <c r="FK101" s="13" t="s">
        <v>68</v>
      </c>
      <c r="FL101" s="13" t="s">
        <v>68</v>
      </c>
      <c r="FM101" s="13" t="str">
        <f t="shared" si="161"/>
        <v>-</v>
      </c>
      <c r="FN101" s="14" t="s">
        <v>68</v>
      </c>
      <c r="FO101" s="14" t="s">
        <v>68</v>
      </c>
      <c r="FP101" s="14" t="s">
        <v>68</v>
      </c>
      <c r="FQ101" s="14" t="s">
        <v>68</v>
      </c>
      <c r="FR101" s="14" t="s">
        <v>68</v>
      </c>
      <c r="FS101" s="14" t="s">
        <v>69</v>
      </c>
      <c r="FT101" s="44" t="str">
        <f t="shared" si="159"/>
        <v>1 fois par semaine</v>
      </c>
      <c r="FU101" s="13" t="s">
        <v>68</v>
      </c>
      <c r="FV101" s="13" t="s">
        <v>68</v>
      </c>
      <c r="FW101" s="13" t="s">
        <v>68</v>
      </c>
      <c r="FX101" s="13" t="s">
        <v>68</v>
      </c>
      <c r="FY101" s="13" t="s">
        <v>68</v>
      </c>
      <c r="FZ101" s="13" t="s">
        <v>68</v>
      </c>
      <c r="GA101" s="44" t="str">
        <f t="shared" si="111"/>
        <v>-</v>
      </c>
      <c r="GB101" s="14" t="s">
        <v>68</v>
      </c>
      <c r="GC101" s="14" t="s">
        <v>68</v>
      </c>
      <c r="GD101" s="14" t="s">
        <v>68</v>
      </c>
      <c r="GE101" s="14" t="s">
        <v>68</v>
      </c>
      <c r="GF101" s="14" t="s">
        <v>68</v>
      </c>
      <c r="GG101" s="14" t="s">
        <v>68</v>
      </c>
      <c r="GH101" s="14" t="str">
        <f t="shared" si="155"/>
        <v>-</v>
      </c>
      <c r="GI101" s="13" t="s">
        <v>68</v>
      </c>
      <c r="GJ101" s="13" t="s">
        <v>68</v>
      </c>
      <c r="GK101" s="13" t="s">
        <v>68</v>
      </c>
      <c r="GL101" s="13" t="s">
        <v>68</v>
      </c>
      <c r="GM101" s="13" t="s">
        <v>68</v>
      </c>
      <c r="GN101" s="13" t="s">
        <v>68</v>
      </c>
      <c r="GO101" s="13" t="str">
        <f t="shared" si="168"/>
        <v>-</v>
      </c>
      <c r="GP101" s="14" t="s">
        <v>68</v>
      </c>
      <c r="GQ101" s="14" t="s">
        <v>68</v>
      </c>
      <c r="GR101" s="14" t="s">
        <v>68</v>
      </c>
      <c r="GS101" s="14" t="s">
        <v>68</v>
      </c>
      <c r="GT101" s="14" t="s">
        <v>68</v>
      </c>
      <c r="GU101" s="14" t="s">
        <v>68</v>
      </c>
      <c r="GV101" s="14" t="str">
        <f t="shared" si="160"/>
        <v>-</v>
      </c>
      <c r="GW101" s="13" t="s">
        <v>68</v>
      </c>
      <c r="GX101" s="13" t="s">
        <v>68</v>
      </c>
      <c r="GY101" s="13" t="s">
        <v>68</v>
      </c>
      <c r="GZ101" s="13" t="s">
        <v>68</v>
      </c>
      <c r="HA101" s="13" t="s">
        <v>69</v>
      </c>
      <c r="HB101" s="13" t="s">
        <v>68</v>
      </c>
      <c r="HC101" s="44" t="str">
        <f>IF(COUNTIF(GW101:HB101,"X")&gt;0,COUNTIF(GW101:HB101,"X")&amp;" fois par mois","-")</f>
        <v>1 fois par mois</v>
      </c>
      <c r="HD101" s="14" t="s">
        <v>68</v>
      </c>
      <c r="HE101" s="14" t="s">
        <v>68</v>
      </c>
      <c r="HF101" s="14" t="s">
        <v>68</v>
      </c>
      <c r="HG101" s="14" t="s">
        <v>68</v>
      </c>
      <c r="HH101" s="14" t="s">
        <v>69</v>
      </c>
      <c r="HI101" s="14" t="s">
        <v>68</v>
      </c>
      <c r="HJ101" s="44" t="str">
        <f t="shared" si="126"/>
        <v>1 fois par semestre</v>
      </c>
      <c r="HK101" s="13" t="s">
        <v>68</v>
      </c>
      <c r="HL101" s="13" t="s">
        <v>68</v>
      </c>
      <c r="HM101" s="13" t="s">
        <v>68</v>
      </c>
      <c r="HN101" s="13" t="s">
        <v>68</v>
      </c>
      <c r="HO101" s="13" t="s">
        <v>68</v>
      </c>
      <c r="HP101" s="13" t="s">
        <v>68</v>
      </c>
      <c r="HQ101" s="44" t="str">
        <f t="shared" si="169"/>
        <v>-</v>
      </c>
      <c r="HR101" s="14" t="s">
        <v>68</v>
      </c>
      <c r="HS101" s="14" t="s">
        <v>68</v>
      </c>
      <c r="HT101" s="14" t="s">
        <v>68</v>
      </c>
      <c r="HU101" s="14" t="s">
        <v>68</v>
      </c>
      <c r="HV101" s="14" t="s">
        <v>68</v>
      </c>
      <c r="HW101" s="14" t="s">
        <v>68</v>
      </c>
      <c r="HX101" s="14" t="str">
        <f t="shared" si="118"/>
        <v>-</v>
      </c>
    </row>
    <row r="102" spans="1:233" ht="27.95" customHeight="1" x14ac:dyDescent="0.2">
      <c r="A102" s="16">
        <v>8069</v>
      </c>
      <c r="B102" s="9" t="s">
        <v>79</v>
      </c>
      <c r="C102" s="51" t="s">
        <v>1908</v>
      </c>
      <c r="D102" s="11" t="s">
        <v>96</v>
      </c>
      <c r="E102" s="11" t="s">
        <v>186</v>
      </c>
      <c r="F102" s="11">
        <v>75009</v>
      </c>
      <c r="G102" s="11" t="s">
        <v>29</v>
      </c>
      <c r="H102" s="12">
        <v>59</v>
      </c>
      <c r="I102" s="13" t="s">
        <v>68</v>
      </c>
      <c r="J102" s="13" t="s">
        <v>68</v>
      </c>
      <c r="K102" s="13" t="s">
        <v>68</v>
      </c>
      <c r="L102" s="13" t="s">
        <v>68</v>
      </c>
      <c r="M102" s="13" t="s">
        <v>68</v>
      </c>
      <c r="N102" s="13" t="s">
        <v>68</v>
      </c>
      <c r="O102" s="13" t="str">
        <f t="shared" si="131"/>
        <v>-</v>
      </c>
      <c r="P102" s="14" t="s">
        <v>68</v>
      </c>
      <c r="Q102" s="14" t="s">
        <v>68</v>
      </c>
      <c r="R102" s="14" t="s">
        <v>68</v>
      </c>
      <c r="S102" s="14" t="s">
        <v>68</v>
      </c>
      <c r="T102" s="14" t="s">
        <v>68</v>
      </c>
      <c r="U102" s="14" t="s">
        <v>68</v>
      </c>
      <c r="V102" s="44" t="str">
        <f t="shared" si="132"/>
        <v>-</v>
      </c>
      <c r="W102" s="13" t="s">
        <v>68</v>
      </c>
      <c r="X102" s="13" t="s">
        <v>68</v>
      </c>
      <c r="Y102" s="13" t="s">
        <v>68</v>
      </c>
      <c r="Z102" s="13" t="s">
        <v>68</v>
      </c>
      <c r="AA102" s="13" t="s">
        <v>68</v>
      </c>
      <c r="AB102" s="13" t="s">
        <v>68</v>
      </c>
      <c r="AC102" s="13" t="str">
        <f t="shared" si="133"/>
        <v>-</v>
      </c>
      <c r="AD102" s="14" t="s">
        <v>68</v>
      </c>
      <c r="AE102" s="14" t="s">
        <v>68</v>
      </c>
      <c r="AF102" s="14" t="s">
        <v>68</v>
      </c>
      <c r="AG102" s="14" t="s">
        <v>68</v>
      </c>
      <c r="AH102" s="14" t="s">
        <v>68</v>
      </c>
      <c r="AI102" s="14" t="s">
        <v>68</v>
      </c>
      <c r="AJ102" s="44" t="str">
        <f t="shared" si="134"/>
        <v>-</v>
      </c>
      <c r="AK102" s="13" t="s">
        <v>68</v>
      </c>
      <c r="AL102" s="13" t="s">
        <v>68</v>
      </c>
      <c r="AM102" s="13" t="s">
        <v>68</v>
      </c>
      <c r="AN102" s="13" t="s">
        <v>68</v>
      </c>
      <c r="AO102" s="13" t="s">
        <v>68</v>
      </c>
      <c r="AP102" s="13" t="s">
        <v>68</v>
      </c>
      <c r="AQ102" s="13" t="str">
        <f t="shared" si="135"/>
        <v>-</v>
      </c>
      <c r="AR102" s="14" t="s">
        <v>68</v>
      </c>
      <c r="AS102" s="14" t="s">
        <v>68</v>
      </c>
      <c r="AT102" s="14" t="s">
        <v>68</v>
      </c>
      <c r="AU102" s="14" t="s">
        <v>68</v>
      </c>
      <c r="AV102" s="14" t="s">
        <v>68</v>
      </c>
      <c r="AW102" s="14" t="s">
        <v>68</v>
      </c>
      <c r="AX102" s="14" t="str">
        <f t="shared" si="136"/>
        <v>-</v>
      </c>
      <c r="AY102" s="13" t="s">
        <v>68</v>
      </c>
      <c r="AZ102" s="13" t="s">
        <v>68</v>
      </c>
      <c r="BA102" s="13" t="s">
        <v>68</v>
      </c>
      <c r="BB102" s="13" t="s">
        <v>68</v>
      </c>
      <c r="BC102" s="13" t="s">
        <v>68</v>
      </c>
      <c r="BD102" s="13" t="s">
        <v>68</v>
      </c>
      <c r="BE102" s="13" t="str">
        <f t="shared" si="137"/>
        <v>-</v>
      </c>
      <c r="BF102" s="14" t="s">
        <v>68</v>
      </c>
      <c r="BG102" s="14" t="s">
        <v>68</v>
      </c>
      <c r="BH102" s="14" t="s">
        <v>68</v>
      </c>
      <c r="BI102" s="14" t="s">
        <v>68</v>
      </c>
      <c r="BJ102" s="14" t="s">
        <v>68</v>
      </c>
      <c r="BK102" s="14" t="s">
        <v>68</v>
      </c>
      <c r="BL102" s="14" t="str">
        <f t="shared" si="138"/>
        <v>-</v>
      </c>
      <c r="BM102" s="13" t="s">
        <v>68</v>
      </c>
      <c r="BN102" s="13" t="s">
        <v>68</v>
      </c>
      <c r="BO102" s="13" t="s">
        <v>68</v>
      </c>
      <c r="BP102" s="13" t="s">
        <v>68</v>
      </c>
      <c r="BQ102" s="13" t="s">
        <v>68</v>
      </c>
      <c r="BR102" s="13" t="s">
        <v>68</v>
      </c>
      <c r="BS102" s="13" t="str">
        <f t="shared" si="139"/>
        <v>-</v>
      </c>
      <c r="BT102" s="14" t="s">
        <v>68</v>
      </c>
      <c r="BU102" s="14" t="s">
        <v>68</v>
      </c>
      <c r="BV102" s="14" t="s">
        <v>68</v>
      </c>
      <c r="BW102" s="14" t="s">
        <v>68</v>
      </c>
      <c r="BX102" s="14" t="s">
        <v>68</v>
      </c>
      <c r="BY102" s="14" t="s">
        <v>68</v>
      </c>
      <c r="BZ102" s="14" t="str">
        <f t="shared" si="140"/>
        <v>-</v>
      </c>
      <c r="CA102" s="13" t="s">
        <v>68</v>
      </c>
      <c r="CB102" s="13" t="s">
        <v>68</v>
      </c>
      <c r="CC102" s="13" t="s">
        <v>68</v>
      </c>
      <c r="CD102" s="13" t="s">
        <v>68</v>
      </c>
      <c r="CE102" s="13" t="s">
        <v>68</v>
      </c>
      <c r="CF102" s="13" t="s">
        <v>68</v>
      </c>
      <c r="CG102" s="44" t="str">
        <f t="shared" si="119"/>
        <v>-</v>
      </c>
      <c r="CH102" s="14" t="s">
        <v>68</v>
      </c>
      <c r="CI102" s="14" t="s">
        <v>68</v>
      </c>
      <c r="CJ102" s="14" t="s">
        <v>68</v>
      </c>
      <c r="CK102" s="14" t="s">
        <v>68</v>
      </c>
      <c r="CL102" s="14" t="s">
        <v>68</v>
      </c>
      <c r="CM102" s="14" t="s">
        <v>68</v>
      </c>
      <c r="CN102" s="44" t="str">
        <f t="shared" si="141"/>
        <v>-</v>
      </c>
      <c r="CO102" s="13" t="s">
        <v>68</v>
      </c>
      <c r="CP102" s="13" t="s">
        <v>68</v>
      </c>
      <c r="CQ102" s="13" t="s">
        <v>68</v>
      </c>
      <c r="CR102" s="13" t="s">
        <v>68</v>
      </c>
      <c r="CS102" s="13" t="s">
        <v>68</v>
      </c>
      <c r="CT102" s="13" t="s">
        <v>68</v>
      </c>
      <c r="CU102" s="13" t="str">
        <f t="shared" si="115"/>
        <v>-</v>
      </c>
      <c r="CV102" s="14" t="s">
        <v>68</v>
      </c>
      <c r="CW102" s="14" t="s">
        <v>68</v>
      </c>
      <c r="CX102" s="14" t="s">
        <v>68</v>
      </c>
      <c r="CY102" s="14" t="s">
        <v>68</v>
      </c>
      <c r="CZ102" s="14" t="s">
        <v>68</v>
      </c>
      <c r="DA102" s="14" t="s">
        <v>68</v>
      </c>
      <c r="DB102" s="14" t="str">
        <f t="shared" si="142"/>
        <v>-</v>
      </c>
      <c r="DC102" s="13" t="s">
        <v>68</v>
      </c>
      <c r="DD102" s="13" t="s">
        <v>68</v>
      </c>
      <c r="DE102" s="13" t="s">
        <v>68</v>
      </c>
      <c r="DF102" s="13" t="s">
        <v>68</v>
      </c>
      <c r="DG102" s="13" t="s">
        <v>68</v>
      </c>
      <c r="DH102" s="13" t="s">
        <v>68</v>
      </c>
      <c r="DI102" s="13" t="str">
        <f t="shared" si="116"/>
        <v>-</v>
      </c>
      <c r="DJ102" s="14" t="s">
        <v>68</v>
      </c>
      <c r="DK102" s="14" t="s">
        <v>68</v>
      </c>
      <c r="DL102" s="14" t="s">
        <v>68</v>
      </c>
      <c r="DM102" s="14" t="s">
        <v>68</v>
      </c>
      <c r="DN102" s="14" t="s">
        <v>68</v>
      </c>
      <c r="DO102" s="14" t="s">
        <v>68</v>
      </c>
      <c r="DP102" s="44" t="str">
        <f t="shared" si="143"/>
        <v>-</v>
      </c>
      <c r="DQ102" s="13" t="s">
        <v>68</v>
      </c>
      <c r="DR102" s="13" t="s">
        <v>68</v>
      </c>
      <c r="DS102" s="13" t="s">
        <v>68</v>
      </c>
      <c r="DT102" s="13" t="s">
        <v>68</v>
      </c>
      <c r="DU102" s="13" t="s">
        <v>68</v>
      </c>
      <c r="DV102" s="13" t="s">
        <v>68</v>
      </c>
      <c r="DW102" s="13" t="str">
        <f t="shared" si="144"/>
        <v>-</v>
      </c>
      <c r="DX102" s="14" t="s">
        <v>68</v>
      </c>
      <c r="DY102" s="14" t="s">
        <v>68</v>
      </c>
      <c r="DZ102" s="14" t="s">
        <v>68</v>
      </c>
      <c r="EA102" s="14" t="s">
        <v>68</v>
      </c>
      <c r="EB102" s="14" t="s">
        <v>68</v>
      </c>
      <c r="EC102" s="14" t="s">
        <v>68</v>
      </c>
      <c r="ED102" s="14" t="str">
        <f t="shared" si="145"/>
        <v>-</v>
      </c>
      <c r="EE102" s="13" t="s">
        <v>68</v>
      </c>
      <c r="EF102" s="13" t="s">
        <v>68</v>
      </c>
      <c r="EG102" s="13" t="s">
        <v>68</v>
      </c>
      <c r="EH102" s="13" t="s">
        <v>68</v>
      </c>
      <c r="EI102" s="13" t="s">
        <v>68</v>
      </c>
      <c r="EJ102" s="13" t="s">
        <v>68</v>
      </c>
      <c r="EK102" s="13" t="str">
        <f t="shared" si="146"/>
        <v>-</v>
      </c>
      <c r="EL102" s="14" t="s">
        <v>68</v>
      </c>
      <c r="EM102" s="14" t="s">
        <v>68</v>
      </c>
      <c r="EN102" s="14" t="s">
        <v>68</v>
      </c>
      <c r="EO102" s="14" t="s">
        <v>68</v>
      </c>
      <c r="EP102" s="14" t="s">
        <v>68</v>
      </c>
      <c r="EQ102" s="14" t="s">
        <v>68</v>
      </c>
      <c r="ER102" s="44" t="str">
        <f t="shared" si="167"/>
        <v>-</v>
      </c>
      <c r="ES102" s="13" t="s">
        <v>68</v>
      </c>
      <c r="ET102" s="13" t="s">
        <v>68</v>
      </c>
      <c r="EU102" s="13" t="s">
        <v>68</v>
      </c>
      <c r="EV102" s="13" t="s">
        <v>68</v>
      </c>
      <c r="EW102" s="13" t="s">
        <v>68</v>
      </c>
      <c r="EX102" s="13" t="s">
        <v>68</v>
      </c>
      <c r="EY102" s="44" t="str">
        <f t="shared" si="166"/>
        <v>-</v>
      </c>
      <c r="EZ102" s="14" t="s">
        <v>68</v>
      </c>
      <c r="FA102" s="14" t="s">
        <v>68</v>
      </c>
      <c r="FB102" s="14" t="s">
        <v>68</v>
      </c>
      <c r="FC102" s="14" t="s">
        <v>68</v>
      </c>
      <c r="FD102" s="14" t="s">
        <v>68</v>
      </c>
      <c r="FE102" s="14" t="s">
        <v>68</v>
      </c>
      <c r="FF102" s="44" t="str">
        <f t="shared" si="110"/>
        <v>-</v>
      </c>
      <c r="FG102" s="13" t="s">
        <v>68</v>
      </c>
      <c r="FH102" s="13" t="s">
        <v>68</v>
      </c>
      <c r="FI102" s="13" t="s">
        <v>68</v>
      </c>
      <c r="FJ102" s="13" t="s">
        <v>68</v>
      </c>
      <c r="FK102" s="13" t="s">
        <v>68</v>
      </c>
      <c r="FL102" s="13" t="s">
        <v>68</v>
      </c>
      <c r="FM102" s="13" t="str">
        <f t="shared" si="161"/>
        <v>-</v>
      </c>
      <c r="FN102" s="14" t="s">
        <v>68</v>
      </c>
      <c r="FO102" s="14" t="s">
        <v>68</v>
      </c>
      <c r="FP102" s="14" t="s">
        <v>68</v>
      </c>
      <c r="FQ102" s="14" t="s">
        <v>68</v>
      </c>
      <c r="FR102" s="14" t="s">
        <v>68</v>
      </c>
      <c r="FS102" s="14" t="s">
        <v>69</v>
      </c>
      <c r="FT102" s="44" t="str">
        <f t="shared" si="159"/>
        <v>1 fois par semaine</v>
      </c>
      <c r="FU102" s="13" t="s">
        <v>68</v>
      </c>
      <c r="FV102" s="13" t="s">
        <v>68</v>
      </c>
      <c r="FW102" s="13" t="s">
        <v>68</v>
      </c>
      <c r="FX102" s="13" t="s">
        <v>68</v>
      </c>
      <c r="FY102" s="13" t="s">
        <v>68</v>
      </c>
      <c r="FZ102" s="13" t="s">
        <v>68</v>
      </c>
      <c r="GA102" s="44" t="str">
        <f t="shared" si="111"/>
        <v>-</v>
      </c>
      <c r="GB102" s="14" t="s">
        <v>68</v>
      </c>
      <c r="GC102" s="14" t="s">
        <v>68</v>
      </c>
      <c r="GD102" s="14" t="s">
        <v>68</v>
      </c>
      <c r="GE102" s="14" t="s">
        <v>68</v>
      </c>
      <c r="GF102" s="14" t="s">
        <v>68</v>
      </c>
      <c r="GG102" s="14" t="s">
        <v>68</v>
      </c>
      <c r="GH102" s="14" t="str">
        <f t="shared" si="155"/>
        <v>-</v>
      </c>
      <c r="GI102" s="13" t="s">
        <v>68</v>
      </c>
      <c r="GJ102" s="13" t="s">
        <v>68</v>
      </c>
      <c r="GK102" s="13" t="s">
        <v>68</v>
      </c>
      <c r="GL102" s="13" t="s">
        <v>68</v>
      </c>
      <c r="GM102" s="13" t="s">
        <v>68</v>
      </c>
      <c r="GN102" s="13" t="s">
        <v>68</v>
      </c>
      <c r="GO102" s="13" t="str">
        <f t="shared" si="168"/>
        <v>-</v>
      </c>
      <c r="GP102" s="14" t="s">
        <v>68</v>
      </c>
      <c r="GQ102" s="14" t="s">
        <v>68</v>
      </c>
      <c r="GR102" s="14" t="s">
        <v>68</v>
      </c>
      <c r="GS102" s="14" t="s">
        <v>68</v>
      </c>
      <c r="GT102" s="14" t="s">
        <v>68</v>
      </c>
      <c r="GU102" s="14" t="s">
        <v>68</v>
      </c>
      <c r="GV102" s="14" t="str">
        <f t="shared" si="160"/>
        <v>-</v>
      </c>
      <c r="GW102" s="13" t="s">
        <v>68</v>
      </c>
      <c r="GX102" s="13" t="s">
        <v>68</v>
      </c>
      <c r="GY102" s="13" t="s">
        <v>68</v>
      </c>
      <c r="GZ102" s="13" t="s">
        <v>68</v>
      </c>
      <c r="HA102" s="13" t="s">
        <v>68</v>
      </c>
      <c r="HB102" s="13" t="s">
        <v>68</v>
      </c>
      <c r="HC102" s="44" t="str">
        <f t="shared" ref="HC102:HC103" si="170">IF(COUNTIF(GW102:HB102,"X")&gt;0,COUNTIF(GW102:HB102,"X")&amp;" fois par semaine","-")</f>
        <v>-</v>
      </c>
      <c r="HD102" s="14" t="s">
        <v>68</v>
      </c>
      <c r="HE102" s="14" t="s">
        <v>68</v>
      </c>
      <c r="HF102" s="14" t="s">
        <v>68</v>
      </c>
      <c r="HG102" s="14" t="s">
        <v>68</v>
      </c>
      <c r="HH102" s="14" t="s">
        <v>68</v>
      </c>
      <c r="HI102" s="14" t="s">
        <v>68</v>
      </c>
      <c r="HJ102" s="44" t="str">
        <f t="shared" si="126"/>
        <v>-</v>
      </c>
      <c r="HK102" s="13" t="s">
        <v>68</v>
      </c>
      <c r="HL102" s="13" t="s">
        <v>68</v>
      </c>
      <c r="HM102" s="13" t="s">
        <v>68</v>
      </c>
      <c r="HN102" s="13" t="s">
        <v>68</v>
      </c>
      <c r="HO102" s="13" t="s">
        <v>68</v>
      </c>
      <c r="HP102" s="13" t="s">
        <v>68</v>
      </c>
      <c r="HQ102" s="44" t="str">
        <f t="shared" si="169"/>
        <v>-</v>
      </c>
      <c r="HR102" s="14" t="s">
        <v>68</v>
      </c>
      <c r="HS102" s="14" t="s">
        <v>68</v>
      </c>
      <c r="HT102" s="14" t="s">
        <v>68</v>
      </c>
      <c r="HU102" s="14" t="s">
        <v>68</v>
      </c>
      <c r="HV102" s="14" t="s">
        <v>68</v>
      </c>
      <c r="HW102" s="14" t="s">
        <v>68</v>
      </c>
      <c r="HX102" s="14" t="str">
        <f t="shared" si="118"/>
        <v>-</v>
      </c>
    </row>
    <row r="103" spans="1:233" ht="27.95" customHeight="1" x14ac:dyDescent="0.2">
      <c r="A103" s="16">
        <v>8070</v>
      </c>
      <c r="B103" s="9" t="s">
        <v>74</v>
      </c>
      <c r="C103" s="51" t="s">
        <v>1908</v>
      </c>
      <c r="D103" s="11" t="s">
        <v>96</v>
      </c>
      <c r="E103" s="18" t="s">
        <v>187</v>
      </c>
      <c r="F103" s="18">
        <v>75014</v>
      </c>
      <c r="G103" s="18" t="s">
        <v>29</v>
      </c>
      <c r="H103" s="12">
        <v>56</v>
      </c>
      <c r="I103" s="13" t="s">
        <v>68</v>
      </c>
      <c r="J103" s="13" t="s">
        <v>68</v>
      </c>
      <c r="K103" s="13" t="s">
        <v>68</v>
      </c>
      <c r="L103" s="13" t="s">
        <v>68</v>
      </c>
      <c r="M103" s="13" t="s">
        <v>68</v>
      </c>
      <c r="N103" s="13" t="s">
        <v>68</v>
      </c>
      <c r="O103" s="13" t="str">
        <f t="shared" si="131"/>
        <v>-</v>
      </c>
      <c r="P103" s="14" t="s">
        <v>68</v>
      </c>
      <c r="Q103" s="14" t="s">
        <v>68</v>
      </c>
      <c r="R103" s="14" t="s">
        <v>68</v>
      </c>
      <c r="S103" s="14" t="s">
        <v>68</v>
      </c>
      <c r="T103" s="14" t="s">
        <v>68</v>
      </c>
      <c r="U103" s="14" t="s">
        <v>68</v>
      </c>
      <c r="V103" s="44" t="str">
        <f t="shared" si="132"/>
        <v>-</v>
      </c>
      <c r="W103" s="13" t="s">
        <v>68</v>
      </c>
      <c r="X103" s="13" t="s">
        <v>68</v>
      </c>
      <c r="Y103" s="13" t="s">
        <v>68</v>
      </c>
      <c r="Z103" s="13" t="s">
        <v>68</v>
      </c>
      <c r="AA103" s="13" t="s">
        <v>68</v>
      </c>
      <c r="AB103" s="13" t="s">
        <v>68</v>
      </c>
      <c r="AC103" s="13" t="str">
        <f t="shared" si="133"/>
        <v>-</v>
      </c>
      <c r="AD103" s="14" t="s">
        <v>68</v>
      </c>
      <c r="AE103" s="14" t="s">
        <v>68</v>
      </c>
      <c r="AF103" s="14" t="s">
        <v>68</v>
      </c>
      <c r="AG103" s="14" t="s">
        <v>68</v>
      </c>
      <c r="AH103" s="14" t="s">
        <v>68</v>
      </c>
      <c r="AI103" s="14" t="s">
        <v>68</v>
      </c>
      <c r="AJ103" s="44" t="str">
        <f t="shared" si="134"/>
        <v>-</v>
      </c>
      <c r="AK103" s="13" t="s">
        <v>68</v>
      </c>
      <c r="AL103" s="13" t="s">
        <v>68</v>
      </c>
      <c r="AM103" s="13" t="s">
        <v>68</v>
      </c>
      <c r="AN103" s="13" t="s">
        <v>68</v>
      </c>
      <c r="AO103" s="13" t="s">
        <v>68</v>
      </c>
      <c r="AP103" s="13" t="s">
        <v>68</v>
      </c>
      <c r="AQ103" s="13" t="str">
        <f t="shared" si="135"/>
        <v>-</v>
      </c>
      <c r="AR103" s="14" t="s">
        <v>68</v>
      </c>
      <c r="AS103" s="14" t="s">
        <v>68</v>
      </c>
      <c r="AT103" s="14" t="s">
        <v>68</v>
      </c>
      <c r="AU103" s="14" t="s">
        <v>68</v>
      </c>
      <c r="AV103" s="14" t="s">
        <v>68</v>
      </c>
      <c r="AW103" s="14" t="s">
        <v>68</v>
      </c>
      <c r="AX103" s="14" t="str">
        <f t="shared" si="136"/>
        <v>-</v>
      </c>
      <c r="AY103" s="13" t="s">
        <v>68</v>
      </c>
      <c r="AZ103" s="13" t="s">
        <v>68</v>
      </c>
      <c r="BA103" s="13" t="s">
        <v>68</v>
      </c>
      <c r="BB103" s="13" t="s">
        <v>68</v>
      </c>
      <c r="BC103" s="13" t="s">
        <v>68</v>
      </c>
      <c r="BD103" s="13" t="s">
        <v>68</v>
      </c>
      <c r="BE103" s="13" t="str">
        <f t="shared" si="137"/>
        <v>-</v>
      </c>
      <c r="BF103" s="14" t="s">
        <v>68</v>
      </c>
      <c r="BG103" s="14" t="s">
        <v>68</v>
      </c>
      <c r="BH103" s="14" t="s">
        <v>68</v>
      </c>
      <c r="BI103" s="14" t="s">
        <v>68</v>
      </c>
      <c r="BJ103" s="14" t="s">
        <v>68</v>
      </c>
      <c r="BK103" s="14" t="s">
        <v>68</v>
      </c>
      <c r="BL103" s="14" t="str">
        <f t="shared" si="138"/>
        <v>-</v>
      </c>
      <c r="BM103" s="13" t="s">
        <v>68</v>
      </c>
      <c r="BN103" s="13" t="s">
        <v>68</v>
      </c>
      <c r="BO103" s="13" t="s">
        <v>68</v>
      </c>
      <c r="BP103" s="13" t="s">
        <v>68</v>
      </c>
      <c r="BQ103" s="13" t="s">
        <v>68</v>
      </c>
      <c r="BR103" s="13" t="s">
        <v>68</v>
      </c>
      <c r="BS103" s="13" t="str">
        <f t="shared" si="139"/>
        <v>-</v>
      </c>
      <c r="BT103" s="14" t="s">
        <v>68</v>
      </c>
      <c r="BU103" s="14" t="s">
        <v>68</v>
      </c>
      <c r="BV103" s="14" t="s">
        <v>68</v>
      </c>
      <c r="BW103" s="14" t="s">
        <v>68</v>
      </c>
      <c r="BX103" s="14" t="s">
        <v>68</v>
      </c>
      <c r="BY103" s="14" t="s">
        <v>68</v>
      </c>
      <c r="BZ103" s="14" t="str">
        <f t="shared" si="140"/>
        <v>-</v>
      </c>
      <c r="CA103" s="13" t="s">
        <v>68</v>
      </c>
      <c r="CB103" s="13" t="s">
        <v>68</v>
      </c>
      <c r="CC103" s="13" t="s">
        <v>68</v>
      </c>
      <c r="CD103" s="13" t="s">
        <v>68</v>
      </c>
      <c r="CE103" s="13" t="s">
        <v>68</v>
      </c>
      <c r="CF103" s="13" t="s">
        <v>68</v>
      </c>
      <c r="CG103" s="44" t="str">
        <f t="shared" si="119"/>
        <v>-</v>
      </c>
      <c r="CH103" s="14" t="s">
        <v>68</v>
      </c>
      <c r="CI103" s="14" t="s">
        <v>68</v>
      </c>
      <c r="CJ103" s="14" t="s">
        <v>68</v>
      </c>
      <c r="CK103" s="14" t="s">
        <v>68</v>
      </c>
      <c r="CL103" s="14" t="s">
        <v>68</v>
      </c>
      <c r="CM103" s="14" t="s">
        <v>68</v>
      </c>
      <c r="CN103" s="44" t="str">
        <f t="shared" si="141"/>
        <v>-</v>
      </c>
      <c r="CO103" s="13" t="s">
        <v>68</v>
      </c>
      <c r="CP103" s="13" t="s">
        <v>68</v>
      </c>
      <c r="CQ103" s="13" t="s">
        <v>68</v>
      </c>
      <c r="CR103" s="13" t="s">
        <v>68</v>
      </c>
      <c r="CS103" s="13" t="s">
        <v>68</v>
      </c>
      <c r="CT103" s="13" t="s">
        <v>68</v>
      </c>
      <c r="CU103" s="13" t="str">
        <f t="shared" si="115"/>
        <v>-</v>
      </c>
      <c r="CV103" s="14" t="s">
        <v>68</v>
      </c>
      <c r="CW103" s="14" t="s">
        <v>68</v>
      </c>
      <c r="CX103" s="14" t="s">
        <v>68</v>
      </c>
      <c r="CY103" s="14" t="s">
        <v>68</v>
      </c>
      <c r="CZ103" s="14" t="s">
        <v>68</v>
      </c>
      <c r="DA103" s="14" t="s">
        <v>68</v>
      </c>
      <c r="DB103" s="14" t="str">
        <f t="shared" si="142"/>
        <v>-</v>
      </c>
      <c r="DC103" s="13" t="s">
        <v>68</v>
      </c>
      <c r="DD103" s="13" t="s">
        <v>68</v>
      </c>
      <c r="DE103" s="13" t="s">
        <v>68</v>
      </c>
      <c r="DF103" s="13" t="s">
        <v>68</v>
      </c>
      <c r="DG103" s="13" t="s">
        <v>68</v>
      </c>
      <c r="DH103" s="13" t="s">
        <v>68</v>
      </c>
      <c r="DI103" s="13" t="str">
        <f t="shared" si="116"/>
        <v>-</v>
      </c>
      <c r="DJ103" s="14" t="s">
        <v>68</v>
      </c>
      <c r="DK103" s="14" t="s">
        <v>68</v>
      </c>
      <c r="DL103" s="14" t="s">
        <v>68</v>
      </c>
      <c r="DM103" s="14" t="s">
        <v>68</v>
      </c>
      <c r="DN103" s="14" t="s">
        <v>68</v>
      </c>
      <c r="DO103" s="14" t="s">
        <v>68</v>
      </c>
      <c r="DP103" s="44" t="str">
        <f t="shared" si="143"/>
        <v>-</v>
      </c>
      <c r="DQ103" s="13" t="s">
        <v>68</v>
      </c>
      <c r="DR103" s="13" t="s">
        <v>68</v>
      </c>
      <c r="DS103" s="13" t="s">
        <v>68</v>
      </c>
      <c r="DT103" s="13" t="s">
        <v>68</v>
      </c>
      <c r="DU103" s="13" t="s">
        <v>68</v>
      </c>
      <c r="DV103" s="13" t="s">
        <v>68</v>
      </c>
      <c r="DW103" s="13" t="str">
        <f t="shared" si="144"/>
        <v>-</v>
      </c>
      <c r="DX103" s="14" t="s">
        <v>68</v>
      </c>
      <c r="DY103" s="14" t="s">
        <v>68</v>
      </c>
      <c r="DZ103" s="14" t="s">
        <v>68</v>
      </c>
      <c r="EA103" s="14" t="s">
        <v>68</v>
      </c>
      <c r="EB103" s="14" t="s">
        <v>68</v>
      </c>
      <c r="EC103" s="14" t="s">
        <v>68</v>
      </c>
      <c r="ED103" s="14" t="str">
        <f t="shared" si="145"/>
        <v>-</v>
      </c>
      <c r="EE103" s="13" t="s">
        <v>68</v>
      </c>
      <c r="EF103" s="13" t="s">
        <v>68</v>
      </c>
      <c r="EG103" s="13" t="s">
        <v>68</v>
      </c>
      <c r="EH103" s="13" t="s">
        <v>68</v>
      </c>
      <c r="EI103" s="13" t="s">
        <v>68</v>
      </c>
      <c r="EJ103" s="13" t="s">
        <v>68</v>
      </c>
      <c r="EK103" s="13" t="str">
        <f t="shared" si="146"/>
        <v>-</v>
      </c>
      <c r="EL103" s="14" t="s">
        <v>68</v>
      </c>
      <c r="EM103" s="14" t="s">
        <v>68</v>
      </c>
      <c r="EN103" s="14" t="s">
        <v>68</v>
      </c>
      <c r="EO103" s="14" t="s">
        <v>68</v>
      </c>
      <c r="EP103" s="14" t="s">
        <v>68</v>
      </c>
      <c r="EQ103" s="14" t="s">
        <v>68</v>
      </c>
      <c r="ER103" s="44" t="str">
        <f t="shared" si="167"/>
        <v>-</v>
      </c>
      <c r="ES103" s="13" t="s">
        <v>68</v>
      </c>
      <c r="ET103" s="13" t="s">
        <v>68</v>
      </c>
      <c r="EU103" s="13" t="s">
        <v>68</v>
      </c>
      <c r="EV103" s="13" t="s">
        <v>68</v>
      </c>
      <c r="EW103" s="13" t="s">
        <v>68</v>
      </c>
      <c r="EX103" s="13" t="s">
        <v>68</v>
      </c>
      <c r="EY103" s="44" t="str">
        <f t="shared" si="166"/>
        <v>-</v>
      </c>
      <c r="EZ103" s="14" t="s">
        <v>68</v>
      </c>
      <c r="FA103" s="14" t="s">
        <v>68</v>
      </c>
      <c r="FB103" s="14" t="s">
        <v>68</v>
      </c>
      <c r="FC103" s="14" t="s">
        <v>68</v>
      </c>
      <c r="FD103" s="14" t="s">
        <v>68</v>
      </c>
      <c r="FE103" s="14" t="s">
        <v>68</v>
      </c>
      <c r="FF103" s="44" t="str">
        <f t="shared" si="110"/>
        <v>-</v>
      </c>
      <c r="FG103" s="13" t="s">
        <v>68</v>
      </c>
      <c r="FH103" s="13" t="s">
        <v>68</v>
      </c>
      <c r="FI103" s="13" t="s">
        <v>68</v>
      </c>
      <c r="FJ103" s="13" t="s">
        <v>68</v>
      </c>
      <c r="FK103" s="13" t="s">
        <v>68</v>
      </c>
      <c r="FL103" s="13" t="s">
        <v>68</v>
      </c>
      <c r="FM103" s="13" t="str">
        <f t="shared" si="161"/>
        <v>-</v>
      </c>
      <c r="FN103" s="14" t="s">
        <v>68</v>
      </c>
      <c r="FO103" s="14" t="s">
        <v>68</v>
      </c>
      <c r="FP103" s="14" t="s">
        <v>68</v>
      </c>
      <c r="FQ103" s="14" t="s">
        <v>68</v>
      </c>
      <c r="FR103" s="14" t="s">
        <v>68</v>
      </c>
      <c r="FS103" s="14" t="s">
        <v>69</v>
      </c>
      <c r="FT103" s="44" t="str">
        <f t="shared" si="159"/>
        <v>1 fois par semaine</v>
      </c>
      <c r="FU103" s="13" t="s">
        <v>68</v>
      </c>
      <c r="FV103" s="13" t="s">
        <v>68</v>
      </c>
      <c r="FW103" s="13" t="s">
        <v>68</v>
      </c>
      <c r="FX103" s="13" t="s">
        <v>68</v>
      </c>
      <c r="FY103" s="13" t="s">
        <v>68</v>
      </c>
      <c r="FZ103" s="13" t="s">
        <v>68</v>
      </c>
      <c r="GA103" s="44" t="str">
        <f t="shared" si="111"/>
        <v>-</v>
      </c>
      <c r="GB103" s="14" t="s">
        <v>68</v>
      </c>
      <c r="GC103" s="14" t="s">
        <v>68</v>
      </c>
      <c r="GD103" s="14" t="s">
        <v>68</v>
      </c>
      <c r="GE103" s="14" t="s">
        <v>68</v>
      </c>
      <c r="GF103" s="14" t="s">
        <v>68</v>
      </c>
      <c r="GG103" s="14" t="s">
        <v>68</v>
      </c>
      <c r="GH103" s="14" t="str">
        <f t="shared" si="155"/>
        <v>-</v>
      </c>
      <c r="GI103" s="13" t="s">
        <v>68</v>
      </c>
      <c r="GJ103" s="13" t="s">
        <v>68</v>
      </c>
      <c r="GK103" s="13" t="s">
        <v>68</v>
      </c>
      <c r="GL103" s="13" t="s">
        <v>68</v>
      </c>
      <c r="GM103" s="13" t="s">
        <v>68</v>
      </c>
      <c r="GN103" s="13" t="s">
        <v>68</v>
      </c>
      <c r="GO103" s="13" t="str">
        <f t="shared" si="168"/>
        <v>-</v>
      </c>
      <c r="GP103" s="14" t="s">
        <v>68</v>
      </c>
      <c r="GQ103" s="14" t="s">
        <v>68</v>
      </c>
      <c r="GR103" s="14" t="s">
        <v>68</v>
      </c>
      <c r="GS103" s="14" t="s">
        <v>68</v>
      </c>
      <c r="GT103" s="14" t="s">
        <v>68</v>
      </c>
      <c r="GU103" s="14" t="s">
        <v>68</v>
      </c>
      <c r="GV103" s="14" t="str">
        <f t="shared" si="160"/>
        <v>-</v>
      </c>
      <c r="GW103" s="13" t="s">
        <v>68</v>
      </c>
      <c r="GX103" s="13" t="s">
        <v>68</v>
      </c>
      <c r="GY103" s="13" t="s">
        <v>68</v>
      </c>
      <c r="GZ103" s="13" t="s">
        <v>68</v>
      </c>
      <c r="HA103" s="13" t="s">
        <v>68</v>
      </c>
      <c r="HB103" s="13" t="s">
        <v>68</v>
      </c>
      <c r="HC103" s="44" t="str">
        <f t="shared" si="170"/>
        <v>-</v>
      </c>
      <c r="HD103" s="14" t="s">
        <v>68</v>
      </c>
      <c r="HE103" s="14" t="s">
        <v>68</v>
      </c>
      <c r="HF103" s="14" t="s">
        <v>68</v>
      </c>
      <c r="HG103" s="14" t="s">
        <v>68</v>
      </c>
      <c r="HH103" s="14" t="s">
        <v>68</v>
      </c>
      <c r="HI103" s="14" t="s">
        <v>68</v>
      </c>
      <c r="HJ103" s="44" t="str">
        <f t="shared" si="126"/>
        <v>-</v>
      </c>
      <c r="HK103" s="13" t="s">
        <v>68</v>
      </c>
      <c r="HL103" s="13" t="s">
        <v>68</v>
      </c>
      <c r="HM103" s="13" t="s">
        <v>68</v>
      </c>
      <c r="HN103" s="13" t="s">
        <v>68</v>
      </c>
      <c r="HO103" s="13" t="s">
        <v>68</v>
      </c>
      <c r="HP103" s="13" t="s">
        <v>68</v>
      </c>
      <c r="HQ103" s="44" t="str">
        <f t="shared" si="169"/>
        <v>-</v>
      </c>
      <c r="HR103" s="14" t="s">
        <v>68</v>
      </c>
      <c r="HS103" s="14" t="s">
        <v>68</v>
      </c>
      <c r="HT103" s="14" t="s">
        <v>68</v>
      </c>
      <c r="HU103" s="14" t="s">
        <v>68</v>
      </c>
      <c r="HV103" s="14" t="s">
        <v>68</v>
      </c>
      <c r="HW103" s="14" t="s">
        <v>68</v>
      </c>
      <c r="HX103" s="14" t="str">
        <f t="shared" si="118"/>
        <v>-</v>
      </c>
    </row>
    <row r="104" spans="1:233" ht="27.95" customHeight="1" x14ac:dyDescent="0.2">
      <c r="A104" s="16">
        <v>8072</v>
      </c>
      <c r="B104" s="9" t="s">
        <v>79</v>
      </c>
      <c r="C104" s="51" t="s">
        <v>1908</v>
      </c>
      <c r="D104" s="11" t="s">
        <v>96</v>
      </c>
      <c r="E104" s="11" t="s">
        <v>188</v>
      </c>
      <c r="F104" s="11">
        <v>75018</v>
      </c>
      <c r="G104" s="11" t="s">
        <v>29</v>
      </c>
      <c r="H104" s="12">
        <v>11</v>
      </c>
      <c r="I104" s="13" t="s">
        <v>69</v>
      </c>
      <c r="J104" s="13" t="s">
        <v>68</v>
      </c>
      <c r="K104" s="13" t="s">
        <v>69</v>
      </c>
      <c r="L104" s="13" t="s">
        <v>68</v>
      </c>
      <c r="M104" s="13" t="s">
        <v>69</v>
      </c>
      <c r="N104" s="13" t="s">
        <v>68</v>
      </c>
      <c r="O104" s="13" t="str">
        <f t="shared" si="131"/>
        <v>3 fois par semaine</v>
      </c>
      <c r="P104" s="14" t="s">
        <v>69</v>
      </c>
      <c r="Q104" s="14" t="s">
        <v>68</v>
      </c>
      <c r="R104" s="14" t="s">
        <v>69</v>
      </c>
      <c r="S104" s="14" t="s">
        <v>68</v>
      </c>
      <c r="T104" s="14" t="s">
        <v>69</v>
      </c>
      <c r="U104" s="14" t="s">
        <v>68</v>
      </c>
      <c r="V104" s="44" t="str">
        <f t="shared" si="132"/>
        <v>3 fois par semaine</v>
      </c>
      <c r="W104" s="13" t="s">
        <v>69</v>
      </c>
      <c r="X104" s="13" t="s">
        <v>68</v>
      </c>
      <c r="Y104" s="13" t="s">
        <v>69</v>
      </c>
      <c r="Z104" s="13" t="s">
        <v>68</v>
      </c>
      <c r="AA104" s="13" t="s">
        <v>69</v>
      </c>
      <c r="AB104" s="13" t="s">
        <v>68</v>
      </c>
      <c r="AC104" s="13" t="str">
        <f t="shared" si="133"/>
        <v>3 fois par semaine</v>
      </c>
      <c r="AD104" s="14" t="s">
        <v>69</v>
      </c>
      <c r="AE104" s="14" t="s">
        <v>68</v>
      </c>
      <c r="AF104" s="14" t="s">
        <v>69</v>
      </c>
      <c r="AG104" s="14" t="s">
        <v>68</v>
      </c>
      <c r="AH104" s="14" t="s">
        <v>69</v>
      </c>
      <c r="AI104" s="14" t="s">
        <v>68</v>
      </c>
      <c r="AJ104" s="44" t="str">
        <f t="shared" si="134"/>
        <v>3 fois par semaine</v>
      </c>
      <c r="AK104" s="13" t="s">
        <v>69</v>
      </c>
      <c r="AL104" s="13" t="s">
        <v>68</v>
      </c>
      <c r="AM104" s="13" t="s">
        <v>69</v>
      </c>
      <c r="AN104" s="13" t="s">
        <v>68</v>
      </c>
      <c r="AO104" s="13" t="s">
        <v>69</v>
      </c>
      <c r="AP104" s="13" t="s">
        <v>68</v>
      </c>
      <c r="AQ104" s="13" t="str">
        <f t="shared" si="135"/>
        <v>3 fois par semaine</v>
      </c>
      <c r="AR104" s="14" t="s">
        <v>69</v>
      </c>
      <c r="AS104" s="14" t="s">
        <v>68</v>
      </c>
      <c r="AT104" s="14" t="s">
        <v>69</v>
      </c>
      <c r="AU104" s="14" t="s">
        <v>68</v>
      </c>
      <c r="AV104" s="14" t="s">
        <v>69</v>
      </c>
      <c r="AW104" s="14" t="s">
        <v>68</v>
      </c>
      <c r="AX104" s="14" t="str">
        <f t="shared" si="136"/>
        <v>3 fois par semaine</v>
      </c>
      <c r="AY104" s="13" t="s">
        <v>69</v>
      </c>
      <c r="AZ104" s="13" t="s">
        <v>68</v>
      </c>
      <c r="BA104" s="13" t="s">
        <v>69</v>
      </c>
      <c r="BB104" s="13" t="s">
        <v>68</v>
      </c>
      <c r="BC104" s="13" t="s">
        <v>69</v>
      </c>
      <c r="BD104" s="13" t="s">
        <v>68</v>
      </c>
      <c r="BE104" s="13" t="str">
        <f t="shared" si="137"/>
        <v>3 fois par semaine</v>
      </c>
      <c r="BF104" s="14" t="s">
        <v>69</v>
      </c>
      <c r="BG104" s="14" t="s">
        <v>68</v>
      </c>
      <c r="BH104" s="14" t="s">
        <v>69</v>
      </c>
      <c r="BI104" s="14" t="s">
        <v>68</v>
      </c>
      <c r="BJ104" s="14" t="s">
        <v>69</v>
      </c>
      <c r="BK104" s="14" t="s">
        <v>68</v>
      </c>
      <c r="BL104" s="14" t="str">
        <f t="shared" si="138"/>
        <v>3 fois par semaine</v>
      </c>
      <c r="BM104" s="13" t="s">
        <v>69</v>
      </c>
      <c r="BN104" s="13" t="s">
        <v>68</v>
      </c>
      <c r="BO104" s="13" t="s">
        <v>69</v>
      </c>
      <c r="BP104" s="13" t="s">
        <v>68</v>
      </c>
      <c r="BQ104" s="13" t="s">
        <v>69</v>
      </c>
      <c r="BR104" s="13" t="s">
        <v>68</v>
      </c>
      <c r="BS104" s="13" t="str">
        <f t="shared" si="139"/>
        <v>3 fois par semaine</v>
      </c>
      <c r="BT104" s="14" t="s">
        <v>68</v>
      </c>
      <c r="BU104" s="14" t="s">
        <v>68</v>
      </c>
      <c r="BV104" s="14" t="s">
        <v>68</v>
      </c>
      <c r="BW104" s="14" t="s">
        <v>68</v>
      </c>
      <c r="BX104" s="14" t="s">
        <v>68</v>
      </c>
      <c r="BY104" s="14" t="s">
        <v>68</v>
      </c>
      <c r="BZ104" s="14" t="str">
        <f t="shared" si="140"/>
        <v>-</v>
      </c>
      <c r="CA104" s="13" t="s">
        <v>68</v>
      </c>
      <c r="CB104" s="13" t="s">
        <v>68</v>
      </c>
      <c r="CC104" s="13" t="s">
        <v>68</v>
      </c>
      <c r="CD104" s="13" t="s">
        <v>68</v>
      </c>
      <c r="CE104" s="13" t="s">
        <v>68</v>
      </c>
      <c r="CF104" s="13" t="s">
        <v>68</v>
      </c>
      <c r="CG104" s="44" t="str">
        <f t="shared" si="119"/>
        <v>-</v>
      </c>
      <c r="CH104" s="14" t="s">
        <v>68</v>
      </c>
      <c r="CI104" s="14" t="s">
        <v>68</v>
      </c>
      <c r="CJ104" s="14" t="s">
        <v>68</v>
      </c>
      <c r="CK104" s="14" t="s">
        <v>68</v>
      </c>
      <c r="CL104" s="14" t="s">
        <v>69</v>
      </c>
      <c r="CM104" s="14" t="s">
        <v>68</v>
      </c>
      <c r="CN104" s="44" t="str">
        <f t="shared" si="141"/>
        <v>1 fois par semaine</v>
      </c>
      <c r="CO104" s="13" t="s">
        <v>68</v>
      </c>
      <c r="CP104" s="13" t="s">
        <v>68</v>
      </c>
      <c r="CQ104" s="13" t="s">
        <v>68</v>
      </c>
      <c r="CR104" s="13" t="s">
        <v>68</v>
      </c>
      <c r="CS104" s="13" t="s">
        <v>69</v>
      </c>
      <c r="CT104" s="13" t="s">
        <v>68</v>
      </c>
      <c r="CU104" s="13" t="str">
        <f t="shared" si="115"/>
        <v>1 fois par semaine</v>
      </c>
      <c r="CV104" s="14" t="s">
        <v>68</v>
      </c>
      <c r="CW104" s="14" t="s">
        <v>68</v>
      </c>
      <c r="CX104" s="14" t="s">
        <v>68</v>
      </c>
      <c r="CY104" s="14" t="s">
        <v>68</v>
      </c>
      <c r="CZ104" s="14" t="s">
        <v>69</v>
      </c>
      <c r="DA104" s="14" t="s">
        <v>68</v>
      </c>
      <c r="DB104" s="14" t="str">
        <f t="shared" si="142"/>
        <v>1 fois par semaine</v>
      </c>
      <c r="DC104" s="13" t="s">
        <v>68</v>
      </c>
      <c r="DD104" s="13" t="s">
        <v>68</v>
      </c>
      <c r="DE104" s="13" t="s">
        <v>68</v>
      </c>
      <c r="DF104" s="13" t="s">
        <v>68</v>
      </c>
      <c r="DG104" s="13" t="s">
        <v>69</v>
      </c>
      <c r="DH104" s="13" t="s">
        <v>68</v>
      </c>
      <c r="DI104" s="13" t="str">
        <f t="shared" si="116"/>
        <v>1 fois par semaine</v>
      </c>
      <c r="DJ104" s="14" t="s">
        <v>68</v>
      </c>
      <c r="DK104" s="14" t="s">
        <v>68</v>
      </c>
      <c r="DL104" s="14" t="s">
        <v>68</v>
      </c>
      <c r="DM104" s="14" t="s">
        <v>68</v>
      </c>
      <c r="DN104" s="14" t="s">
        <v>68</v>
      </c>
      <c r="DO104" s="14" t="s">
        <v>68</v>
      </c>
      <c r="DP104" s="44" t="str">
        <f t="shared" si="143"/>
        <v>-</v>
      </c>
      <c r="DQ104" s="13" t="s">
        <v>68</v>
      </c>
      <c r="DR104" s="13" t="s">
        <v>68</v>
      </c>
      <c r="DS104" s="13" t="s">
        <v>68</v>
      </c>
      <c r="DT104" s="13" t="s">
        <v>68</v>
      </c>
      <c r="DU104" s="13" t="s">
        <v>68</v>
      </c>
      <c r="DV104" s="13" t="s">
        <v>68</v>
      </c>
      <c r="DW104" s="13" t="str">
        <f t="shared" si="144"/>
        <v>-</v>
      </c>
      <c r="DX104" s="14" t="s">
        <v>68</v>
      </c>
      <c r="DY104" s="14" t="s">
        <v>68</v>
      </c>
      <c r="DZ104" s="14" t="s">
        <v>68</v>
      </c>
      <c r="EA104" s="14" t="s">
        <v>68</v>
      </c>
      <c r="EB104" s="14" t="s">
        <v>68</v>
      </c>
      <c r="EC104" s="14" t="s">
        <v>68</v>
      </c>
      <c r="ED104" s="14" t="str">
        <f t="shared" si="145"/>
        <v>-</v>
      </c>
      <c r="EE104" s="13" t="s">
        <v>68</v>
      </c>
      <c r="EF104" s="13" t="s">
        <v>68</v>
      </c>
      <c r="EG104" s="13" t="s">
        <v>68</v>
      </c>
      <c r="EH104" s="13" t="s">
        <v>68</v>
      </c>
      <c r="EI104" s="13" t="s">
        <v>68</v>
      </c>
      <c r="EJ104" s="13" t="s">
        <v>68</v>
      </c>
      <c r="EK104" s="13" t="str">
        <f t="shared" si="146"/>
        <v>-</v>
      </c>
      <c r="EL104" s="14" t="s">
        <v>68</v>
      </c>
      <c r="EM104" s="14" t="s">
        <v>68</v>
      </c>
      <c r="EN104" s="14" t="s">
        <v>68</v>
      </c>
      <c r="EO104" s="14" t="s">
        <v>68</v>
      </c>
      <c r="EP104" s="14" t="s">
        <v>68</v>
      </c>
      <c r="EQ104" s="14" t="s">
        <v>68</v>
      </c>
      <c r="ER104" s="44" t="str">
        <f t="shared" si="167"/>
        <v>-</v>
      </c>
      <c r="ES104" s="13" t="s">
        <v>68</v>
      </c>
      <c r="ET104" s="13" t="s">
        <v>68</v>
      </c>
      <c r="EU104" s="13" t="s">
        <v>68</v>
      </c>
      <c r="EV104" s="13" t="s">
        <v>68</v>
      </c>
      <c r="EW104" s="13" t="s">
        <v>68</v>
      </c>
      <c r="EX104" s="13" t="s">
        <v>68</v>
      </c>
      <c r="EY104" s="44" t="str">
        <f t="shared" si="166"/>
        <v>-</v>
      </c>
      <c r="EZ104" s="14" t="s">
        <v>68</v>
      </c>
      <c r="FA104" s="14" t="s">
        <v>68</v>
      </c>
      <c r="FB104" s="14" t="s">
        <v>68</v>
      </c>
      <c r="FC104" s="14" t="s">
        <v>68</v>
      </c>
      <c r="FD104" s="14" t="s">
        <v>69</v>
      </c>
      <c r="FE104" s="14" t="s">
        <v>68</v>
      </c>
      <c r="FF104" s="44" t="str">
        <f t="shared" si="110"/>
        <v>1 fois par semaine</v>
      </c>
      <c r="FG104" s="13" t="s">
        <v>68</v>
      </c>
      <c r="FH104" s="13" t="s">
        <v>68</v>
      </c>
      <c r="FI104" s="13" t="s">
        <v>68</v>
      </c>
      <c r="FJ104" s="13" t="s">
        <v>68</v>
      </c>
      <c r="FK104" s="13" t="s">
        <v>69</v>
      </c>
      <c r="FL104" s="13" t="s">
        <v>68</v>
      </c>
      <c r="FM104" s="13" t="str">
        <f t="shared" ref="FM104" si="171">IF(COUNTIF(FG104:FL104,"X")&gt;0,COUNTIF(FG104:FL104,"X")&amp;" fois par mois","-")</f>
        <v>1 fois par mois</v>
      </c>
      <c r="FN104" s="14" t="s">
        <v>69</v>
      </c>
      <c r="FO104" s="14" t="s">
        <v>68</v>
      </c>
      <c r="FP104" s="14" t="s">
        <v>69</v>
      </c>
      <c r="FQ104" s="14" t="s">
        <v>68</v>
      </c>
      <c r="FR104" s="14" t="s">
        <v>69</v>
      </c>
      <c r="FS104" s="14" t="s">
        <v>68</v>
      </c>
      <c r="FT104" s="44" t="str">
        <f t="shared" si="159"/>
        <v>3 fois par semaine</v>
      </c>
      <c r="FU104" s="13" t="s">
        <v>69</v>
      </c>
      <c r="FV104" s="13" t="s">
        <v>68</v>
      </c>
      <c r="FW104" s="13" t="s">
        <v>68</v>
      </c>
      <c r="FX104" s="13" t="s">
        <v>68</v>
      </c>
      <c r="FY104" s="13" t="s">
        <v>68</v>
      </c>
      <c r="FZ104" s="13" t="s">
        <v>68</v>
      </c>
      <c r="GA104" s="44" t="str">
        <f t="shared" si="111"/>
        <v>1 fois par semaine</v>
      </c>
      <c r="GB104" s="14" t="s">
        <v>69</v>
      </c>
      <c r="GC104" s="14" t="s">
        <v>68</v>
      </c>
      <c r="GD104" s="14" t="s">
        <v>68</v>
      </c>
      <c r="GE104" s="14" t="s">
        <v>68</v>
      </c>
      <c r="GF104" s="14" t="s">
        <v>68</v>
      </c>
      <c r="GG104" s="14" t="s">
        <v>68</v>
      </c>
      <c r="GH104" s="14" t="str">
        <f t="shared" si="155"/>
        <v>1 fois par semaine</v>
      </c>
      <c r="GI104" s="13" t="s">
        <v>68</v>
      </c>
      <c r="GJ104" s="13" t="s">
        <v>68</v>
      </c>
      <c r="GK104" s="13" t="s">
        <v>68</v>
      </c>
      <c r="GL104" s="13" t="s">
        <v>68</v>
      </c>
      <c r="GM104" s="13" t="s">
        <v>68</v>
      </c>
      <c r="GN104" s="13" t="s">
        <v>68</v>
      </c>
      <c r="GO104" s="13" t="str">
        <f t="shared" si="168"/>
        <v>-</v>
      </c>
      <c r="GP104" s="14" t="s">
        <v>68</v>
      </c>
      <c r="GQ104" s="14" t="s">
        <v>68</v>
      </c>
      <c r="GR104" s="14" t="s">
        <v>68</v>
      </c>
      <c r="GS104" s="14" t="s">
        <v>68</v>
      </c>
      <c r="GT104" s="14" t="s">
        <v>68</v>
      </c>
      <c r="GU104" s="14" t="s">
        <v>68</v>
      </c>
      <c r="GV104" s="14" t="str">
        <f t="shared" si="160"/>
        <v>-</v>
      </c>
      <c r="GW104" s="13" t="s">
        <v>68</v>
      </c>
      <c r="GX104" s="13" t="s">
        <v>68</v>
      </c>
      <c r="GY104" s="13" t="s">
        <v>68</v>
      </c>
      <c r="GZ104" s="13" t="s">
        <v>68</v>
      </c>
      <c r="HA104" s="13" t="s">
        <v>69</v>
      </c>
      <c r="HB104" s="13" t="s">
        <v>68</v>
      </c>
      <c r="HC104" s="44" t="str">
        <f>IF(COUNTIF(GW104:HB104,"X")&gt;0,COUNTIF(GW104:HB104,"X")&amp;" fois par mois","-")</f>
        <v>1 fois par mois</v>
      </c>
      <c r="HD104" s="14" t="s">
        <v>68</v>
      </c>
      <c r="HE104" s="14" t="s">
        <v>68</v>
      </c>
      <c r="HF104" s="14" t="s">
        <v>68</v>
      </c>
      <c r="HG104" s="14" t="s">
        <v>68</v>
      </c>
      <c r="HH104" s="14" t="s">
        <v>69</v>
      </c>
      <c r="HI104" s="14" t="s">
        <v>68</v>
      </c>
      <c r="HJ104" s="44" t="str">
        <f t="shared" si="126"/>
        <v>1 fois par semestre</v>
      </c>
      <c r="HK104" s="13" t="s">
        <v>68</v>
      </c>
      <c r="HL104" s="13" t="s">
        <v>68</v>
      </c>
      <c r="HM104" s="13" t="s">
        <v>68</v>
      </c>
      <c r="HN104" s="13" t="s">
        <v>68</v>
      </c>
      <c r="HO104" s="13" t="s">
        <v>68</v>
      </c>
      <c r="HP104" s="13" t="s">
        <v>68</v>
      </c>
      <c r="HQ104" s="44" t="str">
        <f t="shared" si="169"/>
        <v>-</v>
      </c>
      <c r="HR104" s="14" t="s">
        <v>68</v>
      </c>
      <c r="HS104" s="14" t="s">
        <v>68</v>
      </c>
      <c r="HT104" s="14" t="s">
        <v>68</v>
      </c>
      <c r="HU104" s="14" t="s">
        <v>68</v>
      </c>
      <c r="HV104" s="14" t="s">
        <v>68</v>
      </c>
      <c r="HW104" s="14" t="s">
        <v>68</v>
      </c>
      <c r="HX104" s="14" t="str">
        <f t="shared" si="118"/>
        <v>-</v>
      </c>
    </row>
    <row r="105" spans="1:233" ht="27.95" customHeight="1" x14ac:dyDescent="0.2">
      <c r="A105" s="16">
        <v>8073</v>
      </c>
      <c r="B105" s="9" t="s">
        <v>79</v>
      </c>
      <c r="C105" s="51" t="s">
        <v>1908</v>
      </c>
      <c r="D105" s="11" t="s">
        <v>96</v>
      </c>
      <c r="E105" s="11" t="s">
        <v>189</v>
      </c>
      <c r="F105" s="11">
        <v>75018</v>
      </c>
      <c r="G105" s="11" t="s">
        <v>29</v>
      </c>
      <c r="H105" s="12">
        <v>4</v>
      </c>
      <c r="I105" s="13" t="s">
        <v>69</v>
      </c>
      <c r="J105" s="13" t="s">
        <v>68</v>
      </c>
      <c r="K105" s="13" t="s">
        <v>68</v>
      </c>
      <c r="L105" s="13" t="s">
        <v>69</v>
      </c>
      <c r="M105" s="13" t="s">
        <v>68</v>
      </c>
      <c r="N105" s="13" t="s">
        <v>68</v>
      </c>
      <c r="O105" s="13" t="str">
        <f t="shared" si="131"/>
        <v>2 fois par semaine</v>
      </c>
      <c r="P105" s="14" t="s">
        <v>69</v>
      </c>
      <c r="Q105" s="14" t="s">
        <v>68</v>
      </c>
      <c r="R105" s="14" t="s">
        <v>68</v>
      </c>
      <c r="S105" s="14" t="s">
        <v>69</v>
      </c>
      <c r="T105" s="14" t="s">
        <v>68</v>
      </c>
      <c r="U105" s="14" t="s">
        <v>68</v>
      </c>
      <c r="V105" s="44" t="str">
        <f t="shared" si="132"/>
        <v>2 fois par semaine</v>
      </c>
      <c r="W105" s="13" t="s">
        <v>69</v>
      </c>
      <c r="X105" s="13" t="s">
        <v>68</v>
      </c>
      <c r="Y105" s="13" t="s">
        <v>68</v>
      </c>
      <c r="Z105" s="13" t="s">
        <v>69</v>
      </c>
      <c r="AA105" s="13" t="s">
        <v>68</v>
      </c>
      <c r="AB105" s="13" t="s">
        <v>68</v>
      </c>
      <c r="AC105" s="13" t="str">
        <f t="shared" si="133"/>
        <v>2 fois par semaine</v>
      </c>
      <c r="AD105" s="14" t="s">
        <v>69</v>
      </c>
      <c r="AE105" s="14" t="s">
        <v>68</v>
      </c>
      <c r="AF105" s="14" t="s">
        <v>68</v>
      </c>
      <c r="AG105" s="14" t="s">
        <v>69</v>
      </c>
      <c r="AH105" s="14" t="s">
        <v>68</v>
      </c>
      <c r="AI105" s="14" t="s">
        <v>68</v>
      </c>
      <c r="AJ105" s="44" t="str">
        <f t="shared" si="134"/>
        <v>2 fois par semaine</v>
      </c>
      <c r="AK105" s="13" t="s">
        <v>69</v>
      </c>
      <c r="AL105" s="13" t="s">
        <v>68</v>
      </c>
      <c r="AM105" s="13" t="s">
        <v>68</v>
      </c>
      <c r="AN105" s="13" t="s">
        <v>69</v>
      </c>
      <c r="AO105" s="13" t="s">
        <v>68</v>
      </c>
      <c r="AP105" s="13" t="s">
        <v>68</v>
      </c>
      <c r="AQ105" s="13" t="str">
        <f t="shared" si="135"/>
        <v>2 fois par semaine</v>
      </c>
      <c r="AR105" s="14" t="s">
        <v>69</v>
      </c>
      <c r="AS105" s="14" t="s">
        <v>68</v>
      </c>
      <c r="AT105" s="14" t="s">
        <v>68</v>
      </c>
      <c r="AU105" s="14" t="s">
        <v>69</v>
      </c>
      <c r="AV105" s="14" t="s">
        <v>68</v>
      </c>
      <c r="AW105" s="14" t="s">
        <v>68</v>
      </c>
      <c r="AX105" s="14" t="str">
        <f t="shared" si="136"/>
        <v>2 fois par semaine</v>
      </c>
      <c r="AY105" s="13" t="s">
        <v>69</v>
      </c>
      <c r="AZ105" s="13" t="s">
        <v>68</v>
      </c>
      <c r="BA105" s="13" t="s">
        <v>68</v>
      </c>
      <c r="BB105" s="13" t="s">
        <v>69</v>
      </c>
      <c r="BC105" s="13" t="s">
        <v>68</v>
      </c>
      <c r="BD105" s="13" t="s">
        <v>68</v>
      </c>
      <c r="BE105" s="13" t="str">
        <f t="shared" si="137"/>
        <v>2 fois par semaine</v>
      </c>
      <c r="BF105" s="14" t="s">
        <v>69</v>
      </c>
      <c r="BG105" s="14" t="s">
        <v>68</v>
      </c>
      <c r="BH105" s="14" t="s">
        <v>68</v>
      </c>
      <c r="BI105" s="14" t="s">
        <v>69</v>
      </c>
      <c r="BJ105" s="14" t="s">
        <v>68</v>
      </c>
      <c r="BK105" s="14" t="s">
        <v>68</v>
      </c>
      <c r="BL105" s="14" t="str">
        <f t="shared" si="138"/>
        <v>2 fois par semaine</v>
      </c>
      <c r="BM105" s="13" t="s">
        <v>69</v>
      </c>
      <c r="BN105" s="13" t="s">
        <v>68</v>
      </c>
      <c r="BO105" s="13" t="s">
        <v>68</v>
      </c>
      <c r="BP105" s="13" t="s">
        <v>69</v>
      </c>
      <c r="BQ105" s="13" t="s">
        <v>68</v>
      </c>
      <c r="BR105" s="13" t="s">
        <v>68</v>
      </c>
      <c r="BS105" s="13" t="str">
        <f t="shared" si="139"/>
        <v>2 fois par semaine</v>
      </c>
      <c r="BT105" s="14" t="s">
        <v>68</v>
      </c>
      <c r="BU105" s="14" t="s">
        <v>68</v>
      </c>
      <c r="BV105" s="14" t="s">
        <v>68</v>
      </c>
      <c r="BW105" s="14" t="s">
        <v>68</v>
      </c>
      <c r="BX105" s="14" t="s">
        <v>68</v>
      </c>
      <c r="BY105" s="14" t="s">
        <v>68</v>
      </c>
      <c r="BZ105" s="14" t="str">
        <f t="shared" si="140"/>
        <v>-</v>
      </c>
      <c r="CA105" s="13" t="s">
        <v>69</v>
      </c>
      <c r="CB105" s="13" t="s">
        <v>68</v>
      </c>
      <c r="CC105" s="13" t="s">
        <v>68</v>
      </c>
      <c r="CD105" s="13" t="s">
        <v>68</v>
      </c>
      <c r="CE105" s="13" t="s">
        <v>68</v>
      </c>
      <c r="CF105" s="13" t="s">
        <v>68</v>
      </c>
      <c r="CG105" s="44" t="str">
        <f t="shared" si="119"/>
        <v>1 fois par mois</v>
      </c>
      <c r="CH105" s="14" t="s">
        <v>69</v>
      </c>
      <c r="CI105" s="14" t="s">
        <v>68</v>
      </c>
      <c r="CJ105" s="14" t="s">
        <v>68</v>
      </c>
      <c r="CK105" s="14" t="s">
        <v>68</v>
      </c>
      <c r="CL105" s="14" t="s">
        <v>68</v>
      </c>
      <c r="CM105" s="14" t="s">
        <v>68</v>
      </c>
      <c r="CN105" s="44" t="str">
        <f t="shared" si="141"/>
        <v>1 fois par semaine</v>
      </c>
      <c r="CO105" s="13" t="s">
        <v>69</v>
      </c>
      <c r="CP105" s="13" t="s">
        <v>68</v>
      </c>
      <c r="CQ105" s="13" t="s">
        <v>68</v>
      </c>
      <c r="CR105" s="13" t="s">
        <v>68</v>
      </c>
      <c r="CS105" s="13" t="s">
        <v>68</v>
      </c>
      <c r="CT105" s="13" t="s">
        <v>68</v>
      </c>
      <c r="CU105" s="13" t="str">
        <f t="shared" si="115"/>
        <v>1 fois par semaine</v>
      </c>
      <c r="CV105" s="14" t="s">
        <v>69</v>
      </c>
      <c r="CW105" s="14" t="s">
        <v>68</v>
      </c>
      <c r="CX105" s="14" t="s">
        <v>68</v>
      </c>
      <c r="CY105" s="14" t="s">
        <v>68</v>
      </c>
      <c r="CZ105" s="14" t="s">
        <v>68</v>
      </c>
      <c r="DA105" s="14" t="s">
        <v>68</v>
      </c>
      <c r="DB105" s="14" t="str">
        <f t="shared" si="142"/>
        <v>1 fois par semaine</v>
      </c>
      <c r="DC105" s="13" t="s">
        <v>69</v>
      </c>
      <c r="DD105" s="13" t="s">
        <v>68</v>
      </c>
      <c r="DE105" s="13" t="s">
        <v>68</v>
      </c>
      <c r="DF105" s="13" t="s">
        <v>68</v>
      </c>
      <c r="DG105" s="13" t="s">
        <v>68</v>
      </c>
      <c r="DH105" s="13" t="s">
        <v>68</v>
      </c>
      <c r="DI105" s="13" t="str">
        <f t="shared" si="116"/>
        <v>1 fois par semaine</v>
      </c>
      <c r="DJ105" s="14" t="s">
        <v>68</v>
      </c>
      <c r="DK105" s="14" t="s">
        <v>68</v>
      </c>
      <c r="DL105" s="14" t="s">
        <v>68</v>
      </c>
      <c r="DM105" s="14" t="s">
        <v>68</v>
      </c>
      <c r="DN105" s="14" t="s">
        <v>68</v>
      </c>
      <c r="DO105" s="14" t="s">
        <v>68</v>
      </c>
      <c r="DP105" s="44" t="str">
        <f t="shared" si="143"/>
        <v>-</v>
      </c>
      <c r="DQ105" s="13" t="s">
        <v>68</v>
      </c>
      <c r="DR105" s="13" t="s">
        <v>68</v>
      </c>
      <c r="DS105" s="13" t="s">
        <v>68</v>
      </c>
      <c r="DT105" s="13" t="s">
        <v>68</v>
      </c>
      <c r="DU105" s="13" t="s">
        <v>68</v>
      </c>
      <c r="DV105" s="13" t="s">
        <v>68</v>
      </c>
      <c r="DW105" s="13" t="str">
        <f t="shared" si="144"/>
        <v>-</v>
      </c>
      <c r="DX105" s="14" t="s">
        <v>68</v>
      </c>
      <c r="DY105" s="14" t="s">
        <v>68</v>
      </c>
      <c r="DZ105" s="14" t="s">
        <v>68</v>
      </c>
      <c r="EA105" s="14" t="s">
        <v>68</v>
      </c>
      <c r="EB105" s="14" t="s">
        <v>68</v>
      </c>
      <c r="EC105" s="14" t="s">
        <v>68</v>
      </c>
      <c r="ED105" s="14" t="str">
        <f t="shared" si="145"/>
        <v>-</v>
      </c>
      <c r="EE105" s="13" t="s">
        <v>68</v>
      </c>
      <c r="EF105" s="13" t="s">
        <v>68</v>
      </c>
      <c r="EG105" s="13" t="s">
        <v>68</v>
      </c>
      <c r="EH105" s="13" t="s">
        <v>68</v>
      </c>
      <c r="EI105" s="13" t="s">
        <v>68</v>
      </c>
      <c r="EJ105" s="13" t="s">
        <v>68</v>
      </c>
      <c r="EK105" s="13" t="str">
        <f t="shared" si="146"/>
        <v>-</v>
      </c>
      <c r="EL105" s="14" t="s">
        <v>69</v>
      </c>
      <c r="EM105" s="14" t="s">
        <v>68</v>
      </c>
      <c r="EN105" s="14" t="s">
        <v>68</v>
      </c>
      <c r="EO105" s="14" t="s">
        <v>68</v>
      </c>
      <c r="EP105" s="14" t="s">
        <v>68</v>
      </c>
      <c r="EQ105" s="14" t="s">
        <v>68</v>
      </c>
      <c r="ER105" s="44" t="str">
        <f t="shared" ref="ER105" si="172">IF(COUNTIF(EL105:EQ105,"X")&gt;0,COUNTIF(EL105:EQ105,"X")&amp;" fois par mois","-")</f>
        <v>1 fois par mois</v>
      </c>
      <c r="ES105" s="13" t="s">
        <v>68</v>
      </c>
      <c r="ET105" s="13" t="s">
        <v>68</v>
      </c>
      <c r="EU105" s="13" t="s">
        <v>68</v>
      </c>
      <c r="EV105" s="13" t="s">
        <v>68</v>
      </c>
      <c r="EW105" s="13" t="s">
        <v>68</v>
      </c>
      <c r="EX105" s="13" t="s">
        <v>68</v>
      </c>
      <c r="EY105" s="44" t="str">
        <f t="shared" si="166"/>
        <v>-</v>
      </c>
      <c r="EZ105" s="14" t="s">
        <v>68</v>
      </c>
      <c r="FA105" s="14" t="s">
        <v>68</v>
      </c>
      <c r="FB105" s="14" t="s">
        <v>68</v>
      </c>
      <c r="FC105" s="14" t="s">
        <v>68</v>
      </c>
      <c r="FD105" s="14" t="s">
        <v>68</v>
      </c>
      <c r="FE105" s="14" t="s">
        <v>68</v>
      </c>
      <c r="FF105" s="44" t="str">
        <f t="shared" si="110"/>
        <v>-</v>
      </c>
      <c r="FG105" s="13" t="s">
        <v>68</v>
      </c>
      <c r="FH105" s="13" t="s">
        <v>68</v>
      </c>
      <c r="FI105" s="13" t="s">
        <v>68</v>
      </c>
      <c r="FJ105" s="13" t="s">
        <v>68</v>
      </c>
      <c r="FK105" s="13" t="s">
        <v>68</v>
      </c>
      <c r="FL105" s="13" t="s">
        <v>68</v>
      </c>
      <c r="FM105" s="13" t="str">
        <f>IF(COUNTIF(FG105:FL105,"X")&gt;0,COUNTIF(FG105:FL105,"X")&amp;" fois par mois","-")</f>
        <v>-</v>
      </c>
      <c r="FN105" s="14" t="s">
        <v>69</v>
      </c>
      <c r="FO105" s="14" t="s">
        <v>68</v>
      </c>
      <c r="FP105" s="14" t="s">
        <v>68</v>
      </c>
      <c r="FQ105" s="14" t="s">
        <v>69</v>
      </c>
      <c r="FR105" s="14" t="s">
        <v>68</v>
      </c>
      <c r="FS105" s="14" t="s">
        <v>68</v>
      </c>
      <c r="FT105" s="44" t="str">
        <f t="shared" si="159"/>
        <v>2 fois par semaine</v>
      </c>
      <c r="FU105" s="13" t="s">
        <v>69</v>
      </c>
      <c r="FV105" s="13" t="s">
        <v>68</v>
      </c>
      <c r="FW105" s="13" t="s">
        <v>68</v>
      </c>
      <c r="FX105" s="13" t="s">
        <v>68</v>
      </c>
      <c r="FY105" s="13" t="s">
        <v>68</v>
      </c>
      <c r="FZ105" s="13" t="s">
        <v>68</v>
      </c>
      <c r="GA105" s="44" t="str">
        <f t="shared" si="111"/>
        <v>1 fois par semaine</v>
      </c>
      <c r="GB105" s="14" t="s">
        <v>69</v>
      </c>
      <c r="GC105" s="14" t="s">
        <v>68</v>
      </c>
      <c r="GD105" s="14" t="s">
        <v>68</v>
      </c>
      <c r="GE105" s="14" t="s">
        <v>68</v>
      </c>
      <c r="GF105" s="14" t="s">
        <v>68</v>
      </c>
      <c r="GG105" s="14" t="s">
        <v>68</v>
      </c>
      <c r="GH105" s="14" t="str">
        <f t="shared" si="155"/>
        <v>1 fois par semaine</v>
      </c>
      <c r="GI105" s="13" t="s">
        <v>68</v>
      </c>
      <c r="GJ105" s="13" t="s">
        <v>68</v>
      </c>
      <c r="GK105" s="13" t="s">
        <v>68</v>
      </c>
      <c r="GL105" s="13" t="s">
        <v>68</v>
      </c>
      <c r="GM105" s="13" t="s">
        <v>68</v>
      </c>
      <c r="GN105" s="13" t="s">
        <v>68</v>
      </c>
      <c r="GO105" s="13" t="str">
        <f t="shared" si="168"/>
        <v>-</v>
      </c>
      <c r="GP105" s="14" t="s">
        <v>68</v>
      </c>
      <c r="GQ105" s="14" t="s">
        <v>68</v>
      </c>
      <c r="GR105" s="14" t="s">
        <v>68</v>
      </c>
      <c r="GS105" s="14" t="s">
        <v>68</v>
      </c>
      <c r="GT105" s="14" t="s">
        <v>68</v>
      </c>
      <c r="GU105" s="14" t="s">
        <v>68</v>
      </c>
      <c r="GV105" s="14" t="str">
        <f t="shared" si="160"/>
        <v>-</v>
      </c>
      <c r="GW105" s="13" t="s">
        <v>68</v>
      </c>
      <c r="GX105" s="13" t="s">
        <v>68</v>
      </c>
      <c r="GY105" s="13" t="s">
        <v>68</v>
      </c>
      <c r="GZ105" s="13" t="s">
        <v>68</v>
      </c>
      <c r="HA105" s="13" t="s">
        <v>68</v>
      </c>
      <c r="HB105" s="13" t="s">
        <v>68</v>
      </c>
      <c r="HC105" s="44" t="str">
        <f t="shared" ref="HC105" si="173">IF(COUNTIF(GW105:HB105,"X")&gt;0,COUNTIF(GW105:HB105,"X")&amp;" fois par semaine","-")</f>
        <v>-</v>
      </c>
      <c r="HD105" s="14" t="s">
        <v>68</v>
      </c>
      <c r="HE105" s="14" t="s">
        <v>68</v>
      </c>
      <c r="HF105" s="14" t="s">
        <v>68</v>
      </c>
      <c r="HG105" s="14" t="s">
        <v>68</v>
      </c>
      <c r="HH105" s="14" t="s">
        <v>68</v>
      </c>
      <c r="HI105" s="14" t="s">
        <v>68</v>
      </c>
      <c r="HJ105" s="44" t="str">
        <f t="shared" si="126"/>
        <v>-</v>
      </c>
      <c r="HK105" s="13" t="s">
        <v>68</v>
      </c>
      <c r="HL105" s="13" t="s">
        <v>68</v>
      </c>
      <c r="HM105" s="13" t="s">
        <v>68</v>
      </c>
      <c r="HN105" s="13" t="s">
        <v>68</v>
      </c>
      <c r="HO105" s="13" t="s">
        <v>68</v>
      </c>
      <c r="HP105" s="13" t="s">
        <v>68</v>
      </c>
      <c r="HQ105" s="44" t="str">
        <f t="shared" si="169"/>
        <v>-</v>
      </c>
      <c r="HR105" s="14" t="s">
        <v>68</v>
      </c>
      <c r="HS105" s="14" t="s">
        <v>68</v>
      </c>
      <c r="HT105" s="14" t="s">
        <v>68</v>
      </c>
      <c r="HU105" s="14" t="s">
        <v>68</v>
      </c>
      <c r="HV105" s="14" t="s">
        <v>68</v>
      </c>
      <c r="HW105" s="14" t="s">
        <v>68</v>
      </c>
      <c r="HX105" s="14" t="str">
        <f t="shared" si="118"/>
        <v>-</v>
      </c>
    </row>
    <row r="106" spans="1:233" ht="27.95" customHeight="1" x14ac:dyDescent="0.2">
      <c r="A106" s="8">
        <v>8076</v>
      </c>
      <c r="B106" s="9" t="s">
        <v>76</v>
      </c>
      <c r="C106" s="10" t="s">
        <v>77</v>
      </c>
      <c r="D106" s="11" t="s">
        <v>96</v>
      </c>
      <c r="E106" s="11" t="s">
        <v>190</v>
      </c>
      <c r="F106" s="11">
        <v>75013</v>
      </c>
      <c r="G106" s="11" t="s">
        <v>29</v>
      </c>
      <c r="H106" s="12">
        <v>21</v>
      </c>
      <c r="I106" s="13" t="s">
        <v>68</v>
      </c>
      <c r="J106" s="13" t="s">
        <v>68</v>
      </c>
      <c r="K106" s="13" t="s">
        <v>68</v>
      </c>
      <c r="L106" s="13" t="s">
        <v>68</v>
      </c>
      <c r="M106" s="13" t="s">
        <v>68</v>
      </c>
      <c r="N106" s="13" t="s">
        <v>68</v>
      </c>
      <c r="O106" s="13" t="str">
        <f t="shared" si="131"/>
        <v>-</v>
      </c>
      <c r="P106" s="14" t="s">
        <v>68</v>
      </c>
      <c r="Q106" s="14" t="s">
        <v>68</v>
      </c>
      <c r="R106" s="14" t="s">
        <v>68</v>
      </c>
      <c r="S106" s="14" t="s">
        <v>68</v>
      </c>
      <c r="T106" s="14" t="s">
        <v>68</v>
      </c>
      <c r="U106" s="14" t="s">
        <v>68</v>
      </c>
      <c r="V106" s="44" t="str">
        <f t="shared" si="132"/>
        <v>-</v>
      </c>
      <c r="W106" s="13" t="s">
        <v>68</v>
      </c>
      <c r="X106" s="13" t="s">
        <v>68</v>
      </c>
      <c r="Y106" s="13" t="s">
        <v>68</v>
      </c>
      <c r="Z106" s="13" t="s">
        <v>68</v>
      </c>
      <c r="AA106" s="13" t="s">
        <v>68</v>
      </c>
      <c r="AB106" s="13" t="s">
        <v>68</v>
      </c>
      <c r="AC106" s="13" t="str">
        <f t="shared" si="133"/>
        <v>-</v>
      </c>
      <c r="AD106" s="14" t="s">
        <v>68</v>
      </c>
      <c r="AE106" s="14" t="s">
        <v>68</v>
      </c>
      <c r="AF106" s="14" t="s">
        <v>68</v>
      </c>
      <c r="AG106" s="14" t="s">
        <v>68</v>
      </c>
      <c r="AH106" s="14" t="s">
        <v>68</v>
      </c>
      <c r="AI106" s="14" t="s">
        <v>68</v>
      </c>
      <c r="AJ106" s="44" t="str">
        <f t="shared" si="134"/>
        <v>-</v>
      </c>
      <c r="AK106" s="13" t="s">
        <v>68</v>
      </c>
      <c r="AL106" s="13" t="s">
        <v>68</v>
      </c>
      <c r="AM106" s="13" t="s">
        <v>68</v>
      </c>
      <c r="AN106" s="13" t="s">
        <v>68</v>
      </c>
      <c r="AO106" s="13" t="s">
        <v>68</v>
      </c>
      <c r="AP106" s="13" t="s">
        <v>68</v>
      </c>
      <c r="AQ106" s="13" t="str">
        <f t="shared" si="135"/>
        <v>-</v>
      </c>
      <c r="AR106" s="14" t="s">
        <v>68</v>
      </c>
      <c r="AS106" s="14" t="s">
        <v>68</v>
      </c>
      <c r="AT106" s="14" t="s">
        <v>68</v>
      </c>
      <c r="AU106" s="14" t="s">
        <v>68</v>
      </c>
      <c r="AV106" s="14" t="s">
        <v>68</v>
      </c>
      <c r="AW106" s="14" t="s">
        <v>68</v>
      </c>
      <c r="AX106" s="14" t="str">
        <f t="shared" si="136"/>
        <v>-</v>
      </c>
      <c r="AY106" s="13" t="s">
        <v>68</v>
      </c>
      <c r="AZ106" s="13" t="s">
        <v>68</v>
      </c>
      <c r="BA106" s="13" t="s">
        <v>68</v>
      </c>
      <c r="BB106" s="13" t="s">
        <v>68</v>
      </c>
      <c r="BC106" s="13" t="s">
        <v>68</v>
      </c>
      <c r="BD106" s="13" t="s">
        <v>68</v>
      </c>
      <c r="BE106" s="13" t="str">
        <f t="shared" si="137"/>
        <v>-</v>
      </c>
      <c r="BF106" s="14" t="s">
        <v>68</v>
      </c>
      <c r="BG106" s="14" t="s">
        <v>68</v>
      </c>
      <c r="BH106" s="14" t="s">
        <v>68</v>
      </c>
      <c r="BI106" s="14" t="s">
        <v>68</v>
      </c>
      <c r="BJ106" s="14" t="s">
        <v>68</v>
      </c>
      <c r="BK106" s="14" t="s">
        <v>68</v>
      </c>
      <c r="BL106" s="14" t="str">
        <f t="shared" si="138"/>
        <v>-</v>
      </c>
      <c r="BM106" s="13" t="s">
        <v>68</v>
      </c>
      <c r="BN106" s="13" t="s">
        <v>68</v>
      </c>
      <c r="BO106" s="13" t="s">
        <v>68</v>
      </c>
      <c r="BP106" s="13" t="s">
        <v>68</v>
      </c>
      <c r="BQ106" s="13" t="s">
        <v>68</v>
      </c>
      <c r="BR106" s="13" t="s">
        <v>68</v>
      </c>
      <c r="BS106" s="13" t="str">
        <f t="shared" si="139"/>
        <v>-</v>
      </c>
      <c r="BT106" s="14" t="s">
        <v>68</v>
      </c>
      <c r="BU106" s="14" t="s">
        <v>68</v>
      </c>
      <c r="BV106" s="14" t="s">
        <v>68</v>
      </c>
      <c r="BW106" s="14" t="s">
        <v>68</v>
      </c>
      <c r="BX106" s="14" t="s">
        <v>68</v>
      </c>
      <c r="BY106" s="14" t="s">
        <v>68</v>
      </c>
      <c r="BZ106" s="14" t="str">
        <f t="shared" si="140"/>
        <v>-</v>
      </c>
      <c r="CA106" s="13" t="s">
        <v>68</v>
      </c>
      <c r="CB106" s="13" t="s">
        <v>68</v>
      </c>
      <c r="CC106" s="13" t="s">
        <v>68</v>
      </c>
      <c r="CD106" s="13" t="s">
        <v>68</v>
      </c>
      <c r="CE106" s="13" t="s">
        <v>68</v>
      </c>
      <c r="CF106" s="13" t="s">
        <v>68</v>
      </c>
      <c r="CG106" s="44" t="str">
        <f t="shared" si="119"/>
        <v>-</v>
      </c>
      <c r="CH106" s="14" t="s">
        <v>68</v>
      </c>
      <c r="CI106" s="14" t="s">
        <v>68</v>
      </c>
      <c r="CJ106" s="14" t="s">
        <v>68</v>
      </c>
      <c r="CK106" s="14" t="s">
        <v>68</v>
      </c>
      <c r="CL106" s="14" t="s">
        <v>68</v>
      </c>
      <c r="CM106" s="14" t="s">
        <v>68</v>
      </c>
      <c r="CN106" s="44" t="str">
        <f t="shared" si="141"/>
        <v>-</v>
      </c>
      <c r="CO106" s="13" t="s">
        <v>68</v>
      </c>
      <c r="CP106" s="13" t="s">
        <v>68</v>
      </c>
      <c r="CQ106" s="13" t="s">
        <v>68</v>
      </c>
      <c r="CR106" s="13" t="s">
        <v>68</v>
      </c>
      <c r="CS106" s="13" t="s">
        <v>68</v>
      </c>
      <c r="CT106" s="13" t="s">
        <v>68</v>
      </c>
      <c r="CU106" s="13" t="str">
        <f t="shared" si="115"/>
        <v>-</v>
      </c>
      <c r="CV106" s="14" t="s">
        <v>68</v>
      </c>
      <c r="CW106" s="14" t="s">
        <v>68</v>
      </c>
      <c r="CX106" s="14" t="s">
        <v>68</v>
      </c>
      <c r="CY106" s="14" t="s">
        <v>68</v>
      </c>
      <c r="CZ106" s="14" t="s">
        <v>68</v>
      </c>
      <c r="DA106" s="14" t="s">
        <v>68</v>
      </c>
      <c r="DB106" s="14" t="str">
        <f t="shared" si="142"/>
        <v>-</v>
      </c>
      <c r="DC106" s="13" t="s">
        <v>68</v>
      </c>
      <c r="DD106" s="13" t="s">
        <v>68</v>
      </c>
      <c r="DE106" s="13" t="s">
        <v>68</v>
      </c>
      <c r="DF106" s="13" t="s">
        <v>68</v>
      </c>
      <c r="DG106" s="13" t="s">
        <v>68</v>
      </c>
      <c r="DH106" s="13" t="s">
        <v>68</v>
      </c>
      <c r="DI106" s="13" t="str">
        <f t="shared" si="116"/>
        <v>-</v>
      </c>
      <c r="DJ106" s="14" t="s">
        <v>68</v>
      </c>
      <c r="DK106" s="14" t="s">
        <v>68</v>
      </c>
      <c r="DL106" s="14" t="s">
        <v>68</v>
      </c>
      <c r="DM106" s="14" t="s">
        <v>68</v>
      </c>
      <c r="DN106" s="14" t="s">
        <v>68</v>
      </c>
      <c r="DO106" s="14" t="s">
        <v>68</v>
      </c>
      <c r="DP106" s="44" t="str">
        <f t="shared" si="143"/>
        <v>-</v>
      </c>
      <c r="DQ106" s="13" t="s">
        <v>68</v>
      </c>
      <c r="DR106" s="13" t="s">
        <v>68</v>
      </c>
      <c r="DS106" s="13" t="s">
        <v>68</v>
      </c>
      <c r="DT106" s="13" t="s">
        <v>68</v>
      </c>
      <c r="DU106" s="13" t="s">
        <v>68</v>
      </c>
      <c r="DV106" s="13" t="s">
        <v>68</v>
      </c>
      <c r="DW106" s="13" t="str">
        <f t="shared" si="144"/>
        <v>-</v>
      </c>
      <c r="DX106" s="14" t="s">
        <v>68</v>
      </c>
      <c r="DY106" s="14" t="s">
        <v>68</v>
      </c>
      <c r="DZ106" s="14" t="s">
        <v>68</v>
      </c>
      <c r="EA106" s="14" t="s">
        <v>68</v>
      </c>
      <c r="EB106" s="14" t="s">
        <v>68</v>
      </c>
      <c r="EC106" s="14" t="s">
        <v>68</v>
      </c>
      <c r="ED106" s="14" t="str">
        <f t="shared" si="145"/>
        <v>-</v>
      </c>
      <c r="EE106" s="13" t="s">
        <v>68</v>
      </c>
      <c r="EF106" s="13" t="s">
        <v>68</v>
      </c>
      <c r="EG106" s="13" t="s">
        <v>68</v>
      </c>
      <c r="EH106" s="13" t="s">
        <v>68</v>
      </c>
      <c r="EI106" s="13" t="s">
        <v>68</v>
      </c>
      <c r="EJ106" s="13" t="s">
        <v>68</v>
      </c>
      <c r="EK106" s="13" t="str">
        <f t="shared" si="146"/>
        <v>-</v>
      </c>
      <c r="EL106" s="14" t="s">
        <v>68</v>
      </c>
      <c r="EM106" s="14" t="s">
        <v>68</v>
      </c>
      <c r="EN106" s="14" t="s">
        <v>68</v>
      </c>
      <c r="EO106" s="14" t="s">
        <v>68</v>
      </c>
      <c r="EP106" s="14" t="s">
        <v>68</v>
      </c>
      <c r="EQ106" s="14" t="s">
        <v>68</v>
      </c>
      <c r="ER106" s="44" t="str">
        <f>IF(COUNTIF(EL106:EQ106,"X")&gt;0,COUNTIF(EL106:EQ106,"X")&amp;" fois par mois","-")</f>
        <v>-</v>
      </c>
      <c r="ES106" s="13" t="s">
        <v>68</v>
      </c>
      <c r="ET106" s="13" t="s">
        <v>68</v>
      </c>
      <c r="EU106" s="13" t="s">
        <v>68</v>
      </c>
      <c r="EV106" s="13" t="s">
        <v>68</v>
      </c>
      <c r="EW106" s="13" t="s">
        <v>68</v>
      </c>
      <c r="EX106" s="13" t="s">
        <v>68</v>
      </c>
      <c r="EY106" s="44" t="str">
        <f t="shared" si="166"/>
        <v>-</v>
      </c>
      <c r="EZ106" s="14" t="s">
        <v>68</v>
      </c>
      <c r="FA106" s="14" t="s">
        <v>68</v>
      </c>
      <c r="FB106" s="14" t="s">
        <v>68</v>
      </c>
      <c r="FC106" s="14" t="s">
        <v>68</v>
      </c>
      <c r="FD106" s="14" t="s">
        <v>68</v>
      </c>
      <c r="FE106" s="14" t="s">
        <v>68</v>
      </c>
      <c r="FF106" s="44" t="str">
        <f t="shared" si="110"/>
        <v>-</v>
      </c>
      <c r="FG106" s="13" t="s">
        <v>68</v>
      </c>
      <c r="FH106" s="13" t="s">
        <v>68</v>
      </c>
      <c r="FI106" s="13" t="s">
        <v>68</v>
      </c>
      <c r="FJ106" s="13" t="s">
        <v>68</v>
      </c>
      <c r="FK106" s="13" t="s">
        <v>68</v>
      </c>
      <c r="FL106" s="13" t="s">
        <v>68</v>
      </c>
      <c r="FM106" s="13" t="str">
        <f>IF(COUNTIF(FG106:FL106,"X")&gt;0,COUNTIF(FG106:FL106,"X")&amp;" fois par mois","-")</f>
        <v>-</v>
      </c>
      <c r="FN106" s="14" t="s">
        <v>68</v>
      </c>
      <c r="FO106" s="14" t="s">
        <v>68</v>
      </c>
      <c r="FP106" s="14" t="s">
        <v>68</v>
      </c>
      <c r="FQ106" s="14" t="s">
        <v>68</v>
      </c>
      <c r="FR106" s="14" t="s">
        <v>68</v>
      </c>
      <c r="FS106" s="14" t="s">
        <v>69</v>
      </c>
      <c r="FT106" s="44" t="str">
        <f t="shared" si="159"/>
        <v>1 fois par semaine</v>
      </c>
      <c r="FU106" s="13" t="s">
        <v>68</v>
      </c>
      <c r="FV106" s="13" t="s">
        <v>68</v>
      </c>
      <c r="FW106" s="13" t="s">
        <v>68</v>
      </c>
      <c r="FX106" s="13" t="s">
        <v>68</v>
      </c>
      <c r="FY106" s="13" t="s">
        <v>68</v>
      </c>
      <c r="FZ106" s="13" t="s">
        <v>68</v>
      </c>
      <c r="GA106" s="44" t="str">
        <f t="shared" si="111"/>
        <v>-</v>
      </c>
      <c r="GB106" s="14" t="s">
        <v>68</v>
      </c>
      <c r="GC106" s="14" t="s">
        <v>68</v>
      </c>
      <c r="GD106" s="14" t="s">
        <v>68</v>
      </c>
      <c r="GE106" s="14" t="s">
        <v>68</v>
      </c>
      <c r="GF106" s="14" t="s">
        <v>68</v>
      </c>
      <c r="GG106" s="14" t="s">
        <v>68</v>
      </c>
      <c r="GH106" s="14" t="str">
        <f t="shared" si="155"/>
        <v>-</v>
      </c>
      <c r="GI106" s="13" t="s">
        <v>68</v>
      </c>
      <c r="GJ106" s="13" t="s">
        <v>68</v>
      </c>
      <c r="GK106" s="13" t="s">
        <v>68</v>
      </c>
      <c r="GL106" s="13" t="s">
        <v>68</v>
      </c>
      <c r="GM106" s="13" t="s">
        <v>68</v>
      </c>
      <c r="GN106" s="13" t="s">
        <v>68</v>
      </c>
      <c r="GO106" s="13" t="str">
        <f t="shared" si="168"/>
        <v>-</v>
      </c>
      <c r="GP106" s="14" t="s">
        <v>68</v>
      </c>
      <c r="GQ106" s="14" t="s">
        <v>68</v>
      </c>
      <c r="GR106" s="14" t="s">
        <v>68</v>
      </c>
      <c r="GS106" s="14" t="s">
        <v>68</v>
      </c>
      <c r="GT106" s="14" t="s">
        <v>68</v>
      </c>
      <c r="GU106" s="14" t="s">
        <v>68</v>
      </c>
      <c r="GV106" s="14" t="str">
        <f t="shared" si="160"/>
        <v>-</v>
      </c>
      <c r="GW106" s="13" t="s">
        <v>68</v>
      </c>
      <c r="GX106" s="13" t="s">
        <v>68</v>
      </c>
      <c r="GY106" s="13" t="s">
        <v>68</v>
      </c>
      <c r="GZ106" s="13" t="s">
        <v>68</v>
      </c>
      <c r="HA106" s="13" t="s">
        <v>69</v>
      </c>
      <c r="HB106" s="13" t="s">
        <v>68</v>
      </c>
      <c r="HC106" s="44" t="str">
        <f>IF(COUNTIF(GW106:HB106,"X")&gt;0,COUNTIF(GW106:HB106,"X")&amp;" fois par mois","-")</f>
        <v>1 fois par mois</v>
      </c>
      <c r="HD106" s="14" t="s">
        <v>68</v>
      </c>
      <c r="HE106" s="14" t="s">
        <v>68</v>
      </c>
      <c r="HF106" s="14" t="s">
        <v>68</v>
      </c>
      <c r="HG106" s="14" t="s">
        <v>68</v>
      </c>
      <c r="HH106" s="14" t="s">
        <v>69</v>
      </c>
      <c r="HI106" s="14" t="s">
        <v>68</v>
      </c>
      <c r="HJ106" s="44" t="str">
        <f t="shared" si="126"/>
        <v>1 fois par semestre</v>
      </c>
      <c r="HK106" s="13" t="s">
        <v>68</v>
      </c>
      <c r="HL106" s="13" t="s">
        <v>68</v>
      </c>
      <c r="HM106" s="13" t="s">
        <v>68</v>
      </c>
      <c r="HN106" s="13" t="s">
        <v>68</v>
      </c>
      <c r="HO106" s="13" t="s">
        <v>68</v>
      </c>
      <c r="HP106" s="13" t="s">
        <v>68</v>
      </c>
      <c r="HQ106" s="44" t="str">
        <f t="shared" si="169"/>
        <v>-</v>
      </c>
      <c r="HR106" s="14" t="s">
        <v>68</v>
      </c>
      <c r="HS106" s="14" t="s">
        <v>68</v>
      </c>
      <c r="HT106" s="14" t="s">
        <v>68</v>
      </c>
      <c r="HU106" s="14" t="s">
        <v>68</v>
      </c>
      <c r="HV106" s="14" t="s">
        <v>68</v>
      </c>
      <c r="HW106" s="14" t="s">
        <v>68</v>
      </c>
      <c r="HX106" s="14" t="str">
        <f t="shared" si="118"/>
        <v>-</v>
      </c>
    </row>
    <row r="107" spans="1:233" ht="27.95" customHeight="1" x14ac:dyDescent="0.2">
      <c r="A107" s="8">
        <v>8077</v>
      </c>
      <c r="B107" s="9" t="s">
        <v>79</v>
      </c>
      <c r="C107" s="51" t="s">
        <v>1908</v>
      </c>
      <c r="D107" s="11" t="s">
        <v>96</v>
      </c>
      <c r="E107" s="11" t="s">
        <v>191</v>
      </c>
      <c r="F107" s="11">
        <v>75019</v>
      </c>
      <c r="G107" s="11" t="s">
        <v>29</v>
      </c>
      <c r="H107" s="12">
        <v>41</v>
      </c>
      <c r="I107" s="13" t="s">
        <v>69</v>
      </c>
      <c r="J107" s="13" t="s">
        <v>68</v>
      </c>
      <c r="K107" s="13" t="s">
        <v>69</v>
      </c>
      <c r="L107" s="13" t="s">
        <v>68</v>
      </c>
      <c r="M107" s="13" t="s">
        <v>69</v>
      </c>
      <c r="N107" s="13" t="s">
        <v>68</v>
      </c>
      <c r="O107" s="13" t="str">
        <f t="shared" si="131"/>
        <v>3 fois par semaine</v>
      </c>
      <c r="P107" s="14" t="s">
        <v>69</v>
      </c>
      <c r="Q107" s="14" t="s">
        <v>68</v>
      </c>
      <c r="R107" s="14" t="s">
        <v>69</v>
      </c>
      <c r="S107" s="14" t="s">
        <v>68</v>
      </c>
      <c r="T107" s="14" t="s">
        <v>69</v>
      </c>
      <c r="U107" s="14" t="s">
        <v>68</v>
      </c>
      <c r="V107" s="44" t="str">
        <f t="shared" si="132"/>
        <v>3 fois par semaine</v>
      </c>
      <c r="W107" s="13" t="s">
        <v>69</v>
      </c>
      <c r="X107" s="13" t="s">
        <v>68</v>
      </c>
      <c r="Y107" s="13" t="s">
        <v>69</v>
      </c>
      <c r="Z107" s="13" t="s">
        <v>68</v>
      </c>
      <c r="AA107" s="13" t="s">
        <v>69</v>
      </c>
      <c r="AB107" s="13" t="s">
        <v>68</v>
      </c>
      <c r="AC107" s="13" t="str">
        <f t="shared" si="133"/>
        <v>3 fois par semaine</v>
      </c>
      <c r="AD107" s="14" t="s">
        <v>69</v>
      </c>
      <c r="AE107" s="14" t="s">
        <v>68</v>
      </c>
      <c r="AF107" s="14" t="s">
        <v>69</v>
      </c>
      <c r="AG107" s="14" t="s">
        <v>68</v>
      </c>
      <c r="AH107" s="14" t="s">
        <v>69</v>
      </c>
      <c r="AI107" s="14" t="s">
        <v>68</v>
      </c>
      <c r="AJ107" s="44" t="str">
        <f t="shared" si="134"/>
        <v>3 fois par semaine</v>
      </c>
      <c r="AK107" s="13" t="s">
        <v>69</v>
      </c>
      <c r="AL107" s="13" t="s">
        <v>68</v>
      </c>
      <c r="AM107" s="13" t="s">
        <v>69</v>
      </c>
      <c r="AN107" s="13" t="s">
        <v>68</v>
      </c>
      <c r="AO107" s="13" t="s">
        <v>69</v>
      </c>
      <c r="AP107" s="13" t="s">
        <v>68</v>
      </c>
      <c r="AQ107" s="13" t="str">
        <f t="shared" si="135"/>
        <v>3 fois par semaine</v>
      </c>
      <c r="AR107" s="14" t="s">
        <v>69</v>
      </c>
      <c r="AS107" s="14" t="s">
        <v>68</v>
      </c>
      <c r="AT107" s="14" t="s">
        <v>69</v>
      </c>
      <c r="AU107" s="14" t="s">
        <v>68</v>
      </c>
      <c r="AV107" s="14" t="s">
        <v>69</v>
      </c>
      <c r="AW107" s="14" t="s">
        <v>68</v>
      </c>
      <c r="AX107" s="14" t="str">
        <f t="shared" si="136"/>
        <v>3 fois par semaine</v>
      </c>
      <c r="AY107" s="13" t="s">
        <v>69</v>
      </c>
      <c r="AZ107" s="13" t="s">
        <v>68</v>
      </c>
      <c r="BA107" s="13" t="s">
        <v>69</v>
      </c>
      <c r="BB107" s="13" t="s">
        <v>68</v>
      </c>
      <c r="BC107" s="13" t="s">
        <v>69</v>
      </c>
      <c r="BD107" s="13" t="s">
        <v>68</v>
      </c>
      <c r="BE107" s="13" t="str">
        <f t="shared" si="137"/>
        <v>3 fois par semaine</v>
      </c>
      <c r="BF107" s="14" t="s">
        <v>69</v>
      </c>
      <c r="BG107" s="14" t="s">
        <v>68</v>
      </c>
      <c r="BH107" s="14" t="s">
        <v>69</v>
      </c>
      <c r="BI107" s="14" t="s">
        <v>68</v>
      </c>
      <c r="BJ107" s="14" t="s">
        <v>69</v>
      </c>
      <c r="BK107" s="14" t="s">
        <v>68</v>
      </c>
      <c r="BL107" s="14" t="str">
        <f t="shared" si="138"/>
        <v>3 fois par semaine</v>
      </c>
      <c r="BM107" s="13" t="s">
        <v>69</v>
      </c>
      <c r="BN107" s="13" t="s">
        <v>68</v>
      </c>
      <c r="BO107" s="13" t="s">
        <v>69</v>
      </c>
      <c r="BP107" s="13" t="s">
        <v>68</v>
      </c>
      <c r="BQ107" s="13" t="s">
        <v>69</v>
      </c>
      <c r="BR107" s="13" t="s">
        <v>68</v>
      </c>
      <c r="BS107" s="13" t="str">
        <f t="shared" si="139"/>
        <v>3 fois par semaine</v>
      </c>
      <c r="BT107" s="14" t="s">
        <v>68</v>
      </c>
      <c r="BU107" s="14" t="s">
        <v>68</v>
      </c>
      <c r="BV107" s="14" t="s">
        <v>68</v>
      </c>
      <c r="BW107" s="14" t="s">
        <v>68</v>
      </c>
      <c r="BX107" s="14" t="s">
        <v>68</v>
      </c>
      <c r="BY107" s="14" t="s">
        <v>68</v>
      </c>
      <c r="BZ107" s="14" t="str">
        <f t="shared" si="140"/>
        <v>-</v>
      </c>
      <c r="CA107" s="13" t="s">
        <v>68</v>
      </c>
      <c r="CB107" s="13" t="s">
        <v>68</v>
      </c>
      <c r="CC107" s="13" t="s">
        <v>68</v>
      </c>
      <c r="CD107" s="13" t="s">
        <v>68</v>
      </c>
      <c r="CE107" s="13" t="s">
        <v>68</v>
      </c>
      <c r="CF107" s="13" t="s">
        <v>68</v>
      </c>
      <c r="CG107" s="44" t="str">
        <f t="shared" ref="CG107:CG108" si="174">IF(COUNTIF(CA107:CF107,"X")&gt;0,COUNTIF(CA107:CF107,"X")&amp;" fois par semaine","-")</f>
        <v>-</v>
      </c>
      <c r="CH107" s="14" t="s">
        <v>69</v>
      </c>
      <c r="CI107" s="14" t="s">
        <v>68</v>
      </c>
      <c r="CJ107" s="14" t="s">
        <v>69</v>
      </c>
      <c r="CK107" s="14" t="s">
        <v>68</v>
      </c>
      <c r="CL107" s="14" t="s">
        <v>69</v>
      </c>
      <c r="CM107" s="14" t="s">
        <v>68</v>
      </c>
      <c r="CN107" s="44" t="str">
        <f t="shared" si="141"/>
        <v>3 fois par semaine</v>
      </c>
      <c r="CO107" s="13" t="s">
        <v>69</v>
      </c>
      <c r="CP107" s="13" t="s">
        <v>68</v>
      </c>
      <c r="CQ107" s="13" t="s">
        <v>69</v>
      </c>
      <c r="CR107" s="13" t="s">
        <v>68</v>
      </c>
      <c r="CS107" s="13" t="s">
        <v>69</v>
      </c>
      <c r="CT107" s="13" t="s">
        <v>68</v>
      </c>
      <c r="CU107" s="13" t="str">
        <f t="shared" si="115"/>
        <v>3 fois par semaine</v>
      </c>
      <c r="CV107" s="14" t="s">
        <v>69</v>
      </c>
      <c r="CW107" s="14" t="s">
        <v>68</v>
      </c>
      <c r="CX107" s="14" t="s">
        <v>69</v>
      </c>
      <c r="CY107" s="14" t="s">
        <v>68</v>
      </c>
      <c r="CZ107" s="14" t="s">
        <v>69</v>
      </c>
      <c r="DA107" s="14" t="s">
        <v>68</v>
      </c>
      <c r="DB107" s="14" t="str">
        <f t="shared" si="142"/>
        <v>3 fois par semaine</v>
      </c>
      <c r="DC107" s="13" t="s">
        <v>69</v>
      </c>
      <c r="DD107" s="13" t="s">
        <v>68</v>
      </c>
      <c r="DE107" s="13" t="s">
        <v>69</v>
      </c>
      <c r="DF107" s="13" t="s">
        <v>68</v>
      </c>
      <c r="DG107" s="13" t="s">
        <v>69</v>
      </c>
      <c r="DH107" s="13" t="s">
        <v>68</v>
      </c>
      <c r="DI107" s="13" t="str">
        <f t="shared" si="116"/>
        <v>3 fois par semaine</v>
      </c>
      <c r="DJ107" s="14" t="s">
        <v>69</v>
      </c>
      <c r="DK107" s="14" t="s">
        <v>68</v>
      </c>
      <c r="DL107" s="14" t="s">
        <v>69</v>
      </c>
      <c r="DM107" s="14" t="s">
        <v>68</v>
      </c>
      <c r="DN107" s="14" t="s">
        <v>69</v>
      </c>
      <c r="DO107" s="14" t="s">
        <v>68</v>
      </c>
      <c r="DP107" s="44" t="str">
        <f t="shared" si="143"/>
        <v>3 fois par semaine</v>
      </c>
      <c r="DQ107" s="13" t="s">
        <v>69</v>
      </c>
      <c r="DR107" s="13" t="s">
        <v>68</v>
      </c>
      <c r="DS107" s="13" t="s">
        <v>69</v>
      </c>
      <c r="DT107" s="13" t="s">
        <v>68</v>
      </c>
      <c r="DU107" s="13" t="s">
        <v>69</v>
      </c>
      <c r="DV107" s="13" t="s">
        <v>68</v>
      </c>
      <c r="DW107" s="13" t="str">
        <f t="shared" si="144"/>
        <v>3 fois par semaine</v>
      </c>
      <c r="DX107" s="14" t="s">
        <v>69</v>
      </c>
      <c r="DY107" s="14" t="s">
        <v>68</v>
      </c>
      <c r="DZ107" s="14" t="s">
        <v>69</v>
      </c>
      <c r="EA107" s="14" t="s">
        <v>68</v>
      </c>
      <c r="EB107" s="14" t="s">
        <v>69</v>
      </c>
      <c r="EC107" s="14" t="s">
        <v>68</v>
      </c>
      <c r="ED107" s="14" t="str">
        <f t="shared" si="145"/>
        <v>3 fois par semaine</v>
      </c>
      <c r="EE107" s="13" t="s">
        <v>69</v>
      </c>
      <c r="EF107" s="13" t="s">
        <v>68</v>
      </c>
      <c r="EG107" s="13" t="s">
        <v>69</v>
      </c>
      <c r="EH107" s="13" t="s">
        <v>68</v>
      </c>
      <c r="EI107" s="13" t="s">
        <v>69</v>
      </c>
      <c r="EJ107" s="13" t="s">
        <v>68</v>
      </c>
      <c r="EK107" s="13" t="str">
        <f t="shared" si="146"/>
        <v>3 fois par semaine</v>
      </c>
      <c r="EL107" s="14" t="s">
        <v>68</v>
      </c>
      <c r="EM107" s="14" t="s">
        <v>68</v>
      </c>
      <c r="EN107" s="14" t="s">
        <v>68</v>
      </c>
      <c r="EO107" s="14" t="s">
        <v>68</v>
      </c>
      <c r="EP107" s="14" t="s">
        <v>68</v>
      </c>
      <c r="EQ107" s="14" t="s">
        <v>68</v>
      </c>
      <c r="ER107" s="44" t="s">
        <v>68</v>
      </c>
      <c r="ES107" s="13" t="s">
        <v>68</v>
      </c>
      <c r="ET107" s="13" t="s">
        <v>68</v>
      </c>
      <c r="EU107" s="13" t="s">
        <v>68</v>
      </c>
      <c r="EV107" s="13" t="s">
        <v>68</v>
      </c>
      <c r="EW107" s="13" t="s">
        <v>68</v>
      </c>
      <c r="EX107" s="13" t="s">
        <v>68</v>
      </c>
      <c r="EY107" s="44" t="s">
        <v>68</v>
      </c>
      <c r="EZ107" s="14" t="s">
        <v>69</v>
      </c>
      <c r="FA107" s="14" t="s">
        <v>68</v>
      </c>
      <c r="FB107" s="14" t="s">
        <v>69</v>
      </c>
      <c r="FC107" s="14" t="s">
        <v>68</v>
      </c>
      <c r="FD107" s="14" t="s">
        <v>69</v>
      </c>
      <c r="FE107" s="14" t="s">
        <v>68</v>
      </c>
      <c r="FF107" s="44" t="str">
        <f t="shared" si="110"/>
        <v>3 fois par semaine</v>
      </c>
      <c r="FG107" s="13" t="s">
        <v>69</v>
      </c>
      <c r="FH107" s="13" t="s">
        <v>68</v>
      </c>
      <c r="FI107" s="13" t="s">
        <v>69</v>
      </c>
      <c r="FJ107" s="13" t="s">
        <v>68</v>
      </c>
      <c r="FK107" s="13" t="s">
        <v>69</v>
      </c>
      <c r="FL107" s="13" t="s">
        <v>68</v>
      </c>
      <c r="FM107" s="13" t="str">
        <f>IF(COUNTIF(FG107:FL107,"X")&gt;0,COUNTIF(FG107:FL107,"X")&amp;" fois par semaine","-")</f>
        <v>3 fois par semaine</v>
      </c>
      <c r="FN107" s="14" t="s">
        <v>69</v>
      </c>
      <c r="FO107" s="14" t="s">
        <v>68</v>
      </c>
      <c r="FP107" s="14" t="s">
        <v>69</v>
      </c>
      <c r="FQ107" s="14" t="s">
        <v>68</v>
      </c>
      <c r="FR107" s="14" t="s">
        <v>69</v>
      </c>
      <c r="FS107" s="20" t="s">
        <v>69</v>
      </c>
      <c r="FT107" s="45" t="str">
        <f t="shared" si="159"/>
        <v>4 fois par semaine</v>
      </c>
      <c r="FU107" s="13" t="s">
        <v>69</v>
      </c>
      <c r="FV107" s="13" t="s">
        <v>68</v>
      </c>
      <c r="FW107" s="13" t="s">
        <v>69</v>
      </c>
      <c r="FX107" s="13" t="s">
        <v>68</v>
      </c>
      <c r="FY107" s="13" t="s">
        <v>69</v>
      </c>
      <c r="FZ107" s="13" t="s">
        <v>68</v>
      </c>
      <c r="GA107" s="44" t="str">
        <f t="shared" si="111"/>
        <v>3 fois par semaine</v>
      </c>
      <c r="GB107" s="14" t="s">
        <v>69</v>
      </c>
      <c r="GC107" s="14" t="s">
        <v>68</v>
      </c>
      <c r="GD107" s="14" t="s">
        <v>69</v>
      </c>
      <c r="GE107" s="14" t="s">
        <v>68</v>
      </c>
      <c r="GF107" s="14" t="s">
        <v>69</v>
      </c>
      <c r="GG107" s="14" t="s">
        <v>68</v>
      </c>
      <c r="GH107" s="14" t="str">
        <f t="shared" si="155"/>
        <v>3 fois par semaine</v>
      </c>
      <c r="GI107" s="13" t="s">
        <v>68</v>
      </c>
      <c r="GJ107" s="13" t="s">
        <v>68</v>
      </c>
      <c r="GK107" s="13" t="s">
        <v>68</v>
      </c>
      <c r="GL107" s="13" t="s">
        <v>68</v>
      </c>
      <c r="GM107" s="13" t="s">
        <v>68</v>
      </c>
      <c r="GN107" s="13" t="s">
        <v>68</v>
      </c>
      <c r="GO107" s="13" t="str">
        <f t="shared" si="168"/>
        <v>-</v>
      </c>
      <c r="GP107" s="14" t="s">
        <v>68</v>
      </c>
      <c r="GQ107" s="14" t="s">
        <v>68</v>
      </c>
      <c r="GR107" s="14" t="s">
        <v>68</v>
      </c>
      <c r="GS107" s="14" t="s">
        <v>68</v>
      </c>
      <c r="GT107" s="14" t="s">
        <v>68</v>
      </c>
      <c r="GU107" s="14" t="s">
        <v>68</v>
      </c>
      <c r="GV107" s="14" t="s">
        <v>68</v>
      </c>
      <c r="GW107" s="19" t="s">
        <v>69</v>
      </c>
      <c r="GX107" s="13" t="s">
        <v>68</v>
      </c>
      <c r="GY107" s="13" t="s">
        <v>68</v>
      </c>
      <c r="GZ107" s="13" t="s">
        <v>68</v>
      </c>
      <c r="HA107" s="13" t="s">
        <v>68</v>
      </c>
      <c r="HB107" s="13" t="s">
        <v>68</v>
      </c>
      <c r="HC107" s="45" t="s">
        <v>84</v>
      </c>
      <c r="HD107" s="20" t="s">
        <v>69</v>
      </c>
      <c r="HE107" s="14" t="s">
        <v>68</v>
      </c>
      <c r="HF107" s="14" t="s">
        <v>68</v>
      </c>
      <c r="HG107" s="14" t="s">
        <v>68</v>
      </c>
      <c r="HH107" s="14" t="s">
        <v>68</v>
      </c>
      <c r="HI107" s="14" t="s">
        <v>68</v>
      </c>
      <c r="HJ107" s="45" t="s">
        <v>137</v>
      </c>
      <c r="HK107" s="13" t="s">
        <v>68</v>
      </c>
      <c r="HL107" s="13" t="s">
        <v>68</v>
      </c>
      <c r="HM107" s="13" t="s">
        <v>68</v>
      </c>
      <c r="HN107" s="13" t="s">
        <v>68</v>
      </c>
      <c r="HO107" s="13" t="s">
        <v>68</v>
      </c>
      <c r="HP107" s="13" t="s">
        <v>68</v>
      </c>
      <c r="HQ107" s="44" t="str">
        <f t="shared" si="169"/>
        <v>-</v>
      </c>
      <c r="HR107" s="14" t="s">
        <v>68</v>
      </c>
      <c r="HS107" s="14" t="s">
        <v>68</v>
      </c>
      <c r="HT107" s="14" t="s">
        <v>68</v>
      </c>
      <c r="HU107" s="14" t="s">
        <v>68</v>
      </c>
      <c r="HV107" s="14" t="s">
        <v>68</v>
      </c>
      <c r="HW107" s="14" t="s">
        <v>68</v>
      </c>
      <c r="HX107" s="14" t="str">
        <f t="shared" si="118"/>
        <v>-</v>
      </c>
      <c r="HY107" s="21" t="s">
        <v>82</v>
      </c>
    </row>
    <row r="108" spans="1:233" ht="27.95" customHeight="1" x14ac:dyDescent="0.2">
      <c r="A108" s="8">
        <v>8078</v>
      </c>
      <c r="B108" s="9" t="s">
        <v>79</v>
      </c>
      <c r="C108" s="51" t="s">
        <v>1908</v>
      </c>
      <c r="D108" s="11" t="s">
        <v>96</v>
      </c>
      <c r="E108" s="11" t="s">
        <v>192</v>
      </c>
      <c r="F108" s="11">
        <v>75019</v>
      </c>
      <c r="G108" s="11" t="s">
        <v>29</v>
      </c>
      <c r="H108" s="12">
        <v>20</v>
      </c>
      <c r="I108" s="13" t="s">
        <v>69</v>
      </c>
      <c r="J108" s="13" t="s">
        <v>68</v>
      </c>
      <c r="K108" s="13" t="s">
        <v>68</v>
      </c>
      <c r="L108" s="13" t="s">
        <v>68</v>
      </c>
      <c r="M108" s="13" t="s">
        <v>69</v>
      </c>
      <c r="N108" s="13" t="s">
        <v>68</v>
      </c>
      <c r="O108" s="13" t="str">
        <f t="shared" si="131"/>
        <v>2 fois par semaine</v>
      </c>
      <c r="P108" s="14" t="s">
        <v>69</v>
      </c>
      <c r="Q108" s="14" t="s">
        <v>68</v>
      </c>
      <c r="R108" s="14" t="s">
        <v>68</v>
      </c>
      <c r="S108" s="14" t="s">
        <v>68</v>
      </c>
      <c r="T108" s="14" t="s">
        <v>69</v>
      </c>
      <c r="U108" s="14" t="s">
        <v>68</v>
      </c>
      <c r="V108" s="44" t="str">
        <f t="shared" si="132"/>
        <v>2 fois par semaine</v>
      </c>
      <c r="W108" s="13" t="s">
        <v>69</v>
      </c>
      <c r="X108" s="13" t="s">
        <v>68</v>
      </c>
      <c r="Y108" s="13" t="s">
        <v>68</v>
      </c>
      <c r="Z108" s="13" t="s">
        <v>68</v>
      </c>
      <c r="AA108" s="13" t="s">
        <v>69</v>
      </c>
      <c r="AB108" s="13" t="s">
        <v>68</v>
      </c>
      <c r="AC108" s="13" t="str">
        <f t="shared" si="133"/>
        <v>2 fois par semaine</v>
      </c>
      <c r="AD108" s="14" t="s">
        <v>69</v>
      </c>
      <c r="AE108" s="14" t="s">
        <v>68</v>
      </c>
      <c r="AF108" s="14" t="s">
        <v>68</v>
      </c>
      <c r="AG108" s="14" t="s">
        <v>68</v>
      </c>
      <c r="AH108" s="14" t="s">
        <v>69</v>
      </c>
      <c r="AI108" s="14" t="s">
        <v>68</v>
      </c>
      <c r="AJ108" s="44" t="str">
        <f t="shared" si="134"/>
        <v>2 fois par semaine</v>
      </c>
      <c r="AK108" s="13" t="s">
        <v>69</v>
      </c>
      <c r="AL108" s="13" t="s">
        <v>68</v>
      </c>
      <c r="AM108" s="13" t="s">
        <v>68</v>
      </c>
      <c r="AN108" s="13" t="s">
        <v>68</v>
      </c>
      <c r="AO108" s="13" t="s">
        <v>69</v>
      </c>
      <c r="AP108" s="13" t="s">
        <v>68</v>
      </c>
      <c r="AQ108" s="13" t="str">
        <f t="shared" si="135"/>
        <v>2 fois par semaine</v>
      </c>
      <c r="AR108" s="14" t="s">
        <v>69</v>
      </c>
      <c r="AS108" s="14" t="s">
        <v>68</v>
      </c>
      <c r="AT108" s="14" t="s">
        <v>68</v>
      </c>
      <c r="AU108" s="14" t="s">
        <v>68</v>
      </c>
      <c r="AV108" s="14" t="s">
        <v>69</v>
      </c>
      <c r="AW108" s="14" t="s">
        <v>68</v>
      </c>
      <c r="AX108" s="14" t="str">
        <f t="shared" si="136"/>
        <v>2 fois par semaine</v>
      </c>
      <c r="AY108" s="13" t="s">
        <v>69</v>
      </c>
      <c r="AZ108" s="13" t="s">
        <v>68</v>
      </c>
      <c r="BA108" s="13" t="s">
        <v>68</v>
      </c>
      <c r="BB108" s="13" t="s">
        <v>68</v>
      </c>
      <c r="BC108" s="13" t="s">
        <v>69</v>
      </c>
      <c r="BD108" s="13" t="s">
        <v>68</v>
      </c>
      <c r="BE108" s="13" t="str">
        <f t="shared" si="137"/>
        <v>2 fois par semaine</v>
      </c>
      <c r="BF108" s="14" t="s">
        <v>69</v>
      </c>
      <c r="BG108" s="14" t="s">
        <v>68</v>
      </c>
      <c r="BH108" s="14" t="s">
        <v>68</v>
      </c>
      <c r="BI108" s="14" t="s">
        <v>68</v>
      </c>
      <c r="BJ108" s="14" t="s">
        <v>69</v>
      </c>
      <c r="BK108" s="14" t="s">
        <v>68</v>
      </c>
      <c r="BL108" s="14" t="str">
        <f t="shared" si="138"/>
        <v>2 fois par semaine</v>
      </c>
      <c r="BM108" s="13" t="s">
        <v>69</v>
      </c>
      <c r="BN108" s="13" t="s">
        <v>68</v>
      </c>
      <c r="BO108" s="13" t="s">
        <v>68</v>
      </c>
      <c r="BP108" s="13" t="s">
        <v>68</v>
      </c>
      <c r="BQ108" s="13" t="s">
        <v>69</v>
      </c>
      <c r="BR108" s="13" t="s">
        <v>68</v>
      </c>
      <c r="BS108" s="13" t="str">
        <f t="shared" si="139"/>
        <v>2 fois par semaine</v>
      </c>
      <c r="BT108" s="14" t="s">
        <v>68</v>
      </c>
      <c r="BU108" s="14" t="s">
        <v>68</v>
      </c>
      <c r="BV108" s="14" t="s">
        <v>68</v>
      </c>
      <c r="BW108" s="14" t="s">
        <v>68</v>
      </c>
      <c r="BX108" s="14" t="s">
        <v>68</v>
      </c>
      <c r="BY108" s="14" t="s">
        <v>68</v>
      </c>
      <c r="BZ108" s="14" t="str">
        <f t="shared" si="140"/>
        <v>-</v>
      </c>
      <c r="CA108" s="13" t="s">
        <v>68</v>
      </c>
      <c r="CB108" s="13" t="s">
        <v>68</v>
      </c>
      <c r="CC108" s="13" t="s">
        <v>68</v>
      </c>
      <c r="CD108" s="13" t="s">
        <v>68</v>
      </c>
      <c r="CE108" s="13" t="s">
        <v>68</v>
      </c>
      <c r="CF108" s="13" t="s">
        <v>68</v>
      </c>
      <c r="CG108" s="44" t="str">
        <f t="shared" si="174"/>
        <v>-</v>
      </c>
      <c r="CH108" s="14" t="s">
        <v>69</v>
      </c>
      <c r="CI108" s="14" t="s">
        <v>68</v>
      </c>
      <c r="CJ108" s="14" t="s">
        <v>68</v>
      </c>
      <c r="CK108" s="14" t="s">
        <v>68</v>
      </c>
      <c r="CL108" s="14" t="s">
        <v>69</v>
      </c>
      <c r="CM108" s="14" t="s">
        <v>68</v>
      </c>
      <c r="CN108" s="44" t="str">
        <f t="shared" si="141"/>
        <v>2 fois par semaine</v>
      </c>
      <c r="CO108" s="13" t="s">
        <v>69</v>
      </c>
      <c r="CP108" s="13" t="s">
        <v>68</v>
      </c>
      <c r="CQ108" s="13" t="s">
        <v>68</v>
      </c>
      <c r="CR108" s="13" t="s">
        <v>68</v>
      </c>
      <c r="CS108" s="13" t="s">
        <v>69</v>
      </c>
      <c r="CT108" s="13" t="s">
        <v>68</v>
      </c>
      <c r="CU108" s="13" t="str">
        <f t="shared" si="115"/>
        <v>2 fois par semaine</v>
      </c>
      <c r="CV108" s="14" t="s">
        <v>69</v>
      </c>
      <c r="CW108" s="14" t="s">
        <v>68</v>
      </c>
      <c r="CX108" s="14" t="s">
        <v>68</v>
      </c>
      <c r="CY108" s="14" t="s">
        <v>68</v>
      </c>
      <c r="CZ108" s="14" t="s">
        <v>69</v>
      </c>
      <c r="DA108" s="14" t="s">
        <v>68</v>
      </c>
      <c r="DB108" s="14" t="str">
        <f t="shared" si="142"/>
        <v>2 fois par semaine</v>
      </c>
      <c r="DC108" s="13" t="s">
        <v>69</v>
      </c>
      <c r="DD108" s="13" t="s">
        <v>68</v>
      </c>
      <c r="DE108" s="13" t="s">
        <v>68</v>
      </c>
      <c r="DF108" s="13" t="s">
        <v>68</v>
      </c>
      <c r="DG108" s="13" t="s">
        <v>69</v>
      </c>
      <c r="DH108" s="13" t="s">
        <v>68</v>
      </c>
      <c r="DI108" s="13" t="str">
        <f t="shared" si="116"/>
        <v>2 fois par semaine</v>
      </c>
      <c r="DJ108" s="14" t="s">
        <v>69</v>
      </c>
      <c r="DK108" s="14" t="s">
        <v>68</v>
      </c>
      <c r="DL108" s="14" t="s">
        <v>68</v>
      </c>
      <c r="DM108" s="14" t="s">
        <v>68</v>
      </c>
      <c r="DN108" s="14" t="s">
        <v>69</v>
      </c>
      <c r="DO108" s="14" t="s">
        <v>68</v>
      </c>
      <c r="DP108" s="44" t="str">
        <f t="shared" si="143"/>
        <v>2 fois par semaine</v>
      </c>
      <c r="DQ108" s="13" t="s">
        <v>69</v>
      </c>
      <c r="DR108" s="13" t="s">
        <v>68</v>
      </c>
      <c r="DS108" s="13" t="s">
        <v>68</v>
      </c>
      <c r="DT108" s="13" t="s">
        <v>68</v>
      </c>
      <c r="DU108" s="13" t="s">
        <v>69</v>
      </c>
      <c r="DV108" s="13" t="s">
        <v>68</v>
      </c>
      <c r="DW108" s="13" t="str">
        <f t="shared" si="144"/>
        <v>2 fois par semaine</v>
      </c>
      <c r="DX108" s="14" t="s">
        <v>69</v>
      </c>
      <c r="DY108" s="14" t="s">
        <v>68</v>
      </c>
      <c r="DZ108" s="14" t="s">
        <v>68</v>
      </c>
      <c r="EA108" s="14" t="s">
        <v>68</v>
      </c>
      <c r="EB108" s="14" t="s">
        <v>69</v>
      </c>
      <c r="EC108" s="14" t="s">
        <v>68</v>
      </c>
      <c r="ED108" s="14" t="str">
        <f t="shared" si="145"/>
        <v>2 fois par semaine</v>
      </c>
      <c r="EE108" s="13" t="s">
        <v>69</v>
      </c>
      <c r="EF108" s="13" t="s">
        <v>68</v>
      </c>
      <c r="EG108" s="13" t="s">
        <v>68</v>
      </c>
      <c r="EH108" s="13" t="s">
        <v>68</v>
      </c>
      <c r="EI108" s="13" t="s">
        <v>69</v>
      </c>
      <c r="EJ108" s="13" t="s">
        <v>68</v>
      </c>
      <c r="EK108" s="13" t="str">
        <f t="shared" si="146"/>
        <v>2 fois par semaine</v>
      </c>
      <c r="EL108" s="14" t="s">
        <v>68</v>
      </c>
      <c r="EM108" s="14" t="s">
        <v>68</v>
      </c>
      <c r="EN108" s="14" t="s">
        <v>68</v>
      </c>
      <c r="EO108" s="14" t="s">
        <v>68</v>
      </c>
      <c r="EP108" s="14" t="s">
        <v>68</v>
      </c>
      <c r="EQ108" s="14" t="s">
        <v>68</v>
      </c>
      <c r="ER108" s="44" t="s">
        <v>68</v>
      </c>
      <c r="ES108" s="13" t="s">
        <v>68</v>
      </c>
      <c r="ET108" s="13" t="s">
        <v>68</v>
      </c>
      <c r="EU108" s="13" t="s">
        <v>68</v>
      </c>
      <c r="EV108" s="13" t="s">
        <v>68</v>
      </c>
      <c r="EW108" s="13" t="s">
        <v>68</v>
      </c>
      <c r="EX108" s="13" t="s">
        <v>68</v>
      </c>
      <c r="EY108" s="44" t="s">
        <v>68</v>
      </c>
      <c r="EZ108" s="14" t="s">
        <v>69</v>
      </c>
      <c r="FA108" s="14" t="s">
        <v>68</v>
      </c>
      <c r="FB108" s="14" t="s">
        <v>68</v>
      </c>
      <c r="FC108" s="14" t="s">
        <v>68</v>
      </c>
      <c r="FD108" s="14" t="s">
        <v>69</v>
      </c>
      <c r="FE108" s="14" t="s">
        <v>68</v>
      </c>
      <c r="FF108" s="44" t="str">
        <f t="shared" ref="FF108:FF147" si="175">IF(COUNTIF(EZ108:FE108,"X")&gt;0,COUNTIF(EZ108:FE108,"X")&amp;" fois par semaine","-")</f>
        <v>2 fois par semaine</v>
      </c>
      <c r="FG108" s="13" t="s">
        <v>69</v>
      </c>
      <c r="FH108" s="13" t="s">
        <v>68</v>
      </c>
      <c r="FI108" s="13" t="s">
        <v>68</v>
      </c>
      <c r="FJ108" s="13" t="s">
        <v>68</v>
      </c>
      <c r="FK108" s="13" t="s">
        <v>69</v>
      </c>
      <c r="FL108" s="13" t="s">
        <v>68</v>
      </c>
      <c r="FM108" s="13" t="str">
        <f t="shared" ref="FM108" si="176">IF(COUNTIF(FG108:FL108,"X")&gt;0,COUNTIF(FG108:FL108,"X")&amp;" fois par semaine","-")</f>
        <v>2 fois par semaine</v>
      </c>
      <c r="FN108" s="14" t="s">
        <v>69</v>
      </c>
      <c r="FO108" s="14" t="s">
        <v>68</v>
      </c>
      <c r="FP108" s="14" t="s">
        <v>69</v>
      </c>
      <c r="FQ108" s="14" t="s">
        <v>68</v>
      </c>
      <c r="FR108" s="14" t="s">
        <v>69</v>
      </c>
      <c r="FS108" s="20" t="s">
        <v>69</v>
      </c>
      <c r="FT108" s="45" t="str">
        <f t="shared" si="159"/>
        <v>4 fois par semaine</v>
      </c>
      <c r="FU108" s="13" t="s">
        <v>69</v>
      </c>
      <c r="FV108" s="13" t="s">
        <v>68</v>
      </c>
      <c r="FW108" s="13" t="s">
        <v>69</v>
      </c>
      <c r="FX108" s="13" t="s">
        <v>68</v>
      </c>
      <c r="FY108" s="13" t="s">
        <v>69</v>
      </c>
      <c r="FZ108" s="13" t="s">
        <v>68</v>
      </c>
      <c r="GA108" s="44" t="str">
        <f t="shared" ref="GA108:GA147" si="177">IF(COUNTIF(FU108:FZ108,"X")&gt;0,COUNTIF(FU108:FZ108,"X")&amp;" fois par semaine","-")</f>
        <v>3 fois par semaine</v>
      </c>
      <c r="GB108" s="14" t="s">
        <v>69</v>
      </c>
      <c r="GC108" s="14" t="s">
        <v>68</v>
      </c>
      <c r="GD108" s="14" t="s">
        <v>69</v>
      </c>
      <c r="GE108" s="14" t="s">
        <v>68</v>
      </c>
      <c r="GF108" s="14" t="s">
        <v>69</v>
      </c>
      <c r="GG108" s="14" t="s">
        <v>68</v>
      </c>
      <c r="GH108" s="14" t="str">
        <f t="shared" si="155"/>
        <v>3 fois par semaine</v>
      </c>
      <c r="GI108" s="13" t="s">
        <v>68</v>
      </c>
      <c r="GJ108" s="13" t="s">
        <v>68</v>
      </c>
      <c r="GK108" s="13" t="s">
        <v>68</v>
      </c>
      <c r="GL108" s="13" t="s">
        <v>68</v>
      </c>
      <c r="GM108" s="13" t="s">
        <v>68</v>
      </c>
      <c r="GN108" s="13" t="s">
        <v>68</v>
      </c>
      <c r="GO108" s="13" t="str">
        <f t="shared" si="168"/>
        <v>-</v>
      </c>
      <c r="GP108" s="14" t="s">
        <v>68</v>
      </c>
      <c r="GQ108" s="14" t="s">
        <v>68</v>
      </c>
      <c r="GR108" s="14" t="s">
        <v>68</v>
      </c>
      <c r="GS108" s="14" t="s">
        <v>68</v>
      </c>
      <c r="GT108" s="14" t="s">
        <v>68</v>
      </c>
      <c r="GU108" s="14" t="s">
        <v>68</v>
      </c>
      <c r="GV108" s="14" t="s">
        <v>68</v>
      </c>
      <c r="GW108" s="19" t="s">
        <v>69</v>
      </c>
      <c r="GX108" s="13" t="s">
        <v>68</v>
      </c>
      <c r="GY108" s="13" t="s">
        <v>68</v>
      </c>
      <c r="GZ108" s="13" t="s">
        <v>68</v>
      </c>
      <c r="HA108" s="13" t="s">
        <v>68</v>
      </c>
      <c r="HB108" s="13" t="s">
        <v>68</v>
      </c>
      <c r="HC108" s="45" t="s">
        <v>84</v>
      </c>
      <c r="HD108" s="20" t="s">
        <v>69</v>
      </c>
      <c r="HE108" s="14" t="s">
        <v>68</v>
      </c>
      <c r="HF108" s="14" t="s">
        <v>68</v>
      </c>
      <c r="HG108" s="14" t="s">
        <v>68</v>
      </c>
      <c r="HH108" s="14" t="s">
        <v>68</v>
      </c>
      <c r="HI108" s="14" t="s">
        <v>68</v>
      </c>
      <c r="HJ108" s="45" t="s">
        <v>137</v>
      </c>
      <c r="HK108" s="13" t="s">
        <v>68</v>
      </c>
      <c r="HL108" s="13" t="s">
        <v>68</v>
      </c>
      <c r="HM108" s="13" t="s">
        <v>68</v>
      </c>
      <c r="HN108" s="13" t="s">
        <v>68</v>
      </c>
      <c r="HO108" s="13" t="s">
        <v>68</v>
      </c>
      <c r="HP108" s="13" t="s">
        <v>68</v>
      </c>
      <c r="HQ108" s="44" t="str">
        <f t="shared" si="169"/>
        <v>-</v>
      </c>
      <c r="HR108" s="14" t="s">
        <v>68</v>
      </c>
      <c r="HS108" s="14" t="s">
        <v>68</v>
      </c>
      <c r="HT108" s="14" t="s">
        <v>68</v>
      </c>
      <c r="HU108" s="14" t="s">
        <v>68</v>
      </c>
      <c r="HV108" s="14" t="s">
        <v>68</v>
      </c>
      <c r="HW108" s="14" t="s">
        <v>68</v>
      </c>
      <c r="HX108" s="14" t="str">
        <f t="shared" si="118"/>
        <v>-</v>
      </c>
      <c r="HY108" s="21" t="s">
        <v>82</v>
      </c>
    </row>
    <row r="109" spans="1:233" ht="27.95" customHeight="1" x14ac:dyDescent="0.2">
      <c r="A109" s="16">
        <v>8079</v>
      </c>
      <c r="B109" s="9" t="s">
        <v>79</v>
      </c>
      <c r="C109" s="51" t="s">
        <v>1908</v>
      </c>
      <c r="D109" s="11" t="s">
        <v>96</v>
      </c>
      <c r="E109" s="11" t="s">
        <v>193</v>
      </c>
      <c r="F109" s="11">
        <v>75018</v>
      </c>
      <c r="G109" s="11" t="s">
        <v>29</v>
      </c>
      <c r="H109" s="12">
        <v>34</v>
      </c>
      <c r="I109" s="13" t="s">
        <v>69</v>
      </c>
      <c r="J109" s="13" t="s">
        <v>69</v>
      </c>
      <c r="K109" s="13" t="s">
        <v>69</v>
      </c>
      <c r="L109" s="13" t="s">
        <v>69</v>
      </c>
      <c r="M109" s="13" t="s">
        <v>69</v>
      </c>
      <c r="N109" s="13" t="s">
        <v>68</v>
      </c>
      <c r="O109" s="13" t="str">
        <f t="shared" si="131"/>
        <v>5 fois par semaine</v>
      </c>
      <c r="P109" s="14" t="s">
        <v>69</v>
      </c>
      <c r="Q109" s="14" t="s">
        <v>69</v>
      </c>
      <c r="R109" s="14" t="s">
        <v>69</v>
      </c>
      <c r="S109" s="14" t="s">
        <v>69</v>
      </c>
      <c r="T109" s="14" t="s">
        <v>69</v>
      </c>
      <c r="U109" s="14" t="s">
        <v>68</v>
      </c>
      <c r="V109" s="44" t="str">
        <f t="shared" si="132"/>
        <v>5 fois par semaine</v>
      </c>
      <c r="W109" s="13" t="s">
        <v>69</v>
      </c>
      <c r="X109" s="13" t="s">
        <v>69</v>
      </c>
      <c r="Y109" s="13" t="s">
        <v>69</v>
      </c>
      <c r="Z109" s="13" t="s">
        <v>69</v>
      </c>
      <c r="AA109" s="13" t="s">
        <v>69</v>
      </c>
      <c r="AB109" s="13" t="s">
        <v>68</v>
      </c>
      <c r="AC109" s="13" t="str">
        <f t="shared" si="133"/>
        <v>5 fois par semaine</v>
      </c>
      <c r="AD109" s="14" t="s">
        <v>69</v>
      </c>
      <c r="AE109" s="14" t="s">
        <v>69</v>
      </c>
      <c r="AF109" s="14" t="s">
        <v>69</v>
      </c>
      <c r="AG109" s="14" t="s">
        <v>69</v>
      </c>
      <c r="AH109" s="14" t="s">
        <v>69</v>
      </c>
      <c r="AI109" s="14" t="s">
        <v>68</v>
      </c>
      <c r="AJ109" s="44" t="str">
        <f t="shared" si="134"/>
        <v>5 fois par semaine</v>
      </c>
      <c r="AK109" s="13" t="s">
        <v>69</v>
      </c>
      <c r="AL109" s="13" t="s">
        <v>69</v>
      </c>
      <c r="AM109" s="13" t="s">
        <v>69</v>
      </c>
      <c r="AN109" s="13" t="s">
        <v>69</v>
      </c>
      <c r="AO109" s="13" t="s">
        <v>69</v>
      </c>
      <c r="AP109" s="13" t="s">
        <v>68</v>
      </c>
      <c r="AQ109" s="13" t="str">
        <f t="shared" si="135"/>
        <v>5 fois par semaine</v>
      </c>
      <c r="AR109" s="14" t="s">
        <v>69</v>
      </c>
      <c r="AS109" s="14" t="s">
        <v>69</v>
      </c>
      <c r="AT109" s="14" t="s">
        <v>69</v>
      </c>
      <c r="AU109" s="14" t="s">
        <v>69</v>
      </c>
      <c r="AV109" s="14" t="s">
        <v>69</v>
      </c>
      <c r="AW109" s="14" t="s">
        <v>68</v>
      </c>
      <c r="AX109" s="14" t="str">
        <f t="shared" si="136"/>
        <v>5 fois par semaine</v>
      </c>
      <c r="AY109" s="13" t="s">
        <v>69</v>
      </c>
      <c r="AZ109" s="13" t="s">
        <v>69</v>
      </c>
      <c r="BA109" s="13" t="s">
        <v>69</v>
      </c>
      <c r="BB109" s="13" t="s">
        <v>69</v>
      </c>
      <c r="BC109" s="13" t="s">
        <v>69</v>
      </c>
      <c r="BD109" s="13" t="s">
        <v>68</v>
      </c>
      <c r="BE109" s="13" t="str">
        <f t="shared" si="137"/>
        <v>5 fois par semaine</v>
      </c>
      <c r="BF109" s="14" t="s">
        <v>69</v>
      </c>
      <c r="BG109" s="14" t="s">
        <v>69</v>
      </c>
      <c r="BH109" s="14" t="s">
        <v>69</v>
      </c>
      <c r="BI109" s="14" t="s">
        <v>69</v>
      </c>
      <c r="BJ109" s="14" t="s">
        <v>69</v>
      </c>
      <c r="BK109" s="14" t="s">
        <v>68</v>
      </c>
      <c r="BL109" s="14" t="str">
        <f t="shared" si="138"/>
        <v>5 fois par semaine</v>
      </c>
      <c r="BM109" s="13" t="s">
        <v>69</v>
      </c>
      <c r="BN109" s="13" t="s">
        <v>69</v>
      </c>
      <c r="BO109" s="13" t="s">
        <v>69</v>
      </c>
      <c r="BP109" s="13" t="s">
        <v>69</v>
      </c>
      <c r="BQ109" s="13" t="s">
        <v>69</v>
      </c>
      <c r="BR109" s="13" t="s">
        <v>68</v>
      </c>
      <c r="BS109" s="13" t="str">
        <f t="shared" si="139"/>
        <v>5 fois par semaine</v>
      </c>
      <c r="BT109" s="14" t="s">
        <v>69</v>
      </c>
      <c r="BU109" s="14" t="s">
        <v>69</v>
      </c>
      <c r="BV109" s="14" t="s">
        <v>69</v>
      </c>
      <c r="BW109" s="14" t="s">
        <v>69</v>
      </c>
      <c r="BX109" s="14" t="s">
        <v>69</v>
      </c>
      <c r="BY109" s="14" t="s">
        <v>68</v>
      </c>
      <c r="BZ109" s="14" t="str">
        <f t="shared" si="140"/>
        <v>5 fois par semaine</v>
      </c>
      <c r="CA109" s="13" t="s">
        <v>69</v>
      </c>
      <c r="CB109" s="13" t="s">
        <v>68</v>
      </c>
      <c r="CC109" s="13" t="s">
        <v>68</v>
      </c>
      <c r="CD109" s="13" t="s">
        <v>68</v>
      </c>
      <c r="CE109" s="13" t="s">
        <v>68</v>
      </c>
      <c r="CF109" s="13" t="s">
        <v>68</v>
      </c>
      <c r="CG109" s="44" t="str">
        <f>IF(COUNTIF(CA109:CF109,"X")&gt;0,COUNTIF(CA109:CF109,"X")&amp;" fois par mois","-")</f>
        <v>1 fois par mois</v>
      </c>
      <c r="CH109" s="14" t="s">
        <v>68</v>
      </c>
      <c r="CI109" s="14" t="s">
        <v>68</v>
      </c>
      <c r="CJ109" s="14" t="s">
        <v>68</v>
      </c>
      <c r="CK109" s="14" t="s">
        <v>68</v>
      </c>
      <c r="CL109" s="14" t="s">
        <v>68</v>
      </c>
      <c r="CM109" s="14" t="s">
        <v>68</v>
      </c>
      <c r="CN109" s="44" t="str">
        <f t="shared" si="141"/>
        <v>-</v>
      </c>
      <c r="CO109" s="13" t="s">
        <v>68</v>
      </c>
      <c r="CP109" s="13" t="s">
        <v>68</v>
      </c>
      <c r="CQ109" s="13" t="s">
        <v>68</v>
      </c>
      <c r="CR109" s="13" t="s">
        <v>68</v>
      </c>
      <c r="CS109" s="13" t="s">
        <v>68</v>
      </c>
      <c r="CT109" s="13" t="s">
        <v>68</v>
      </c>
      <c r="CU109" s="13" t="str">
        <f t="shared" si="115"/>
        <v>-</v>
      </c>
      <c r="CV109" s="14" t="s">
        <v>68</v>
      </c>
      <c r="CW109" s="14" t="s">
        <v>68</v>
      </c>
      <c r="CX109" s="14" t="s">
        <v>68</v>
      </c>
      <c r="CY109" s="14" t="s">
        <v>68</v>
      </c>
      <c r="CZ109" s="14" t="s">
        <v>68</v>
      </c>
      <c r="DA109" s="14" t="s">
        <v>68</v>
      </c>
      <c r="DB109" s="14" t="str">
        <f t="shared" si="142"/>
        <v>-</v>
      </c>
      <c r="DC109" s="13" t="s">
        <v>68</v>
      </c>
      <c r="DD109" s="13" t="s">
        <v>68</v>
      </c>
      <c r="DE109" s="13" t="s">
        <v>68</v>
      </c>
      <c r="DF109" s="13" t="s">
        <v>68</v>
      </c>
      <c r="DG109" s="13" t="s">
        <v>68</v>
      </c>
      <c r="DH109" s="13" t="s">
        <v>68</v>
      </c>
      <c r="DI109" s="13" t="str">
        <f t="shared" si="116"/>
        <v>-</v>
      </c>
      <c r="DJ109" s="14" t="s">
        <v>69</v>
      </c>
      <c r="DK109" s="14" t="s">
        <v>69</v>
      </c>
      <c r="DL109" s="14" t="s">
        <v>69</v>
      </c>
      <c r="DM109" s="14" t="s">
        <v>69</v>
      </c>
      <c r="DN109" s="14" t="s">
        <v>69</v>
      </c>
      <c r="DO109" s="14" t="s">
        <v>68</v>
      </c>
      <c r="DP109" s="44" t="str">
        <f t="shared" si="143"/>
        <v>5 fois par semaine</v>
      </c>
      <c r="DQ109" s="13" t="s">
        <v>69</v>
      </c>
      <c r="DR109" s="13" t="s">
        <v>69</v>
      </c>
      <c r="DS109" s="13" t="s">
        <v>69</v>
      </c>
      <c r="DT109" s="13" t="s">
        <v>69</v>
      </c>
      <c r="DU109" s="13" t="s">
        <v>69</v>
      </c>
      <c r="DV109" s="13" t="s">
        <v>68</v>
      </c>
      <c r="DW109" s="13" t="str">
        <f t="shared" si="144"/>
        <v>5 fois par semaine</v>
      </c>
      <c r="DX109" s="14" t="s">
        <v>69</v>
      </c>
      <c r="DY109" s="14" t="s">
        <v>69</v>
      </c>
      <c r="DZ109" s="14" t="s">
        <v>69</v>
      </c>
      <c r="EA109" s="14" t="s">
        <v>69</v>
      </c>
      <c r="EB109" s="14" t="s">
        <v>69</v>
      </c>
      <c r="EC109" s="14" t="s">
        <v>68</v>
      </c>
      <c r="ED109" s="14" t="str">
        <f t="shared" si="145"/>
        <v>5 fois par semaine</v>
      </c>
      <c r="EE109" s="13" t="s">
        <v>69</v>
      </c>
      <c r="EF109" s="13" t="s">
        <v>69</v>
      </c>
      <c r="EG109" s="13" t="s">
        <v>69</v>
      </c>
      <c r="EH109" s="13" t="s">
        <v>69</v>
      </c>
      <c r="EI109" s="13" t="s">
        <v>69</v>
      </c>
      <c r="EJ109" s="13" t="s">
        <v>68</v>
      </c>
      <c r="EK109" s="13" t="str">
        <f t="shared" si="146"/>
        <v>5 fois par semaine</v>
      </c>
      <c r="EL109" s="14" t="s">
        <v>69</v>
      </c>
      <c r="EM109" s="14" t="s">
        <v>68</v>
      </c>
      <c r="EN109" s="14" t="s">
        <v>68</v>
      </c>
      <c r="EO109" s="14" t="s">
        <v>68</v>
      </c>
      <c r="EP109" s="14" t="s">
        <v>68</v>
      </c>
      <c r="EQ109" s="14" t="s">
        <v>68</v>
      </c>
      <c r="ER109" s="44" t="str">
        <f t="shared" ref="ER109" si="178">IF(COUNTIF(EL109:EQ109,"X")&gt;0,COUNTIF(EL109:EQ109,"X")&amp;" fois par mois","-")</f>
        <v>1 fois par mois</v>
      </c>
      <c r="ES109" s="13" t="s">
        <v>68</v>
      </c>
      <c r="ET109" s="13" t="s">
        <v>68</v>
      </c>
      <c r="EU109" s="13" t="s">
        <v>68</v>
      </c>
      <c r="EV109" s="13" t="s">
        <v>68</v>
      </c>
      <c r="EW109" s="13" t="s">
        <v>68</v>
      </c>
      <c r="EX109" s="13" t="s">
        <v>68</v>
      </c>
      <c r="EY109" s="44" t="str">
        <f>IF(COUNTIF(ES109:EX109,"X")&gt;0,COUNTIF(ES109:EX109,"X")&amp;" fois par mois","-")</f>
        <v>-</v>
      </c>
      <c r="EZ109" s="14" t="s">
        <v>68</v>
      </c>
      <c r="FA109" s="14" t="s">
        <v>68</v>
      </c>
      <c r="FB109" s="14" t="s">
        <v>68</v>
      </c>
      <c r="FC109" s="14" t="s">
        <v>68</v>
      </c>
      <c r="FD109" s="14" t="s">
        <v>68</v>
      </c>
      <c r="FE109" s="14" t="s">
        <v>68</v>
      </c>
      <c r="FF109" s="44" t="str">
        <f t="shared" si="175"/>
        <v>-</v>
      </c>
      <c r="FG109" s="13" t="s">
        <v>68</v>
      </c>
      <c r="FH109" s="13" t="s">
        <v>68</v>
      </c>
      <c r="FI109" s="13" t="s">
        <v>68</v>
      </c>
      <c r="FJ109" s="13" t="s">
        <v>68</v>
      </c>
      <c r="FK109" s="13" t="s">
        <v>68</v>
      </c>
      <c r="FL109" s="13" t="s">
        <v>68</v>
      </c>
      <c r="FM109" s="13" t="str">
        <f>IF(COUNTIF(FG109:FL109,"X")&gt;0,COUNTIF(FG109:FL109,"X")&amp;" fois par mois","-")</f>
        <v>-</v>
      </c>
      <c r="FN109" s="14" t="s">
        <v>69</v>
      </c>
      <c r="FO109" s="14" t="s">
        <v>69</v>
      </c>
      <c r="FP109" s="14" t="s">
        <v>69</v>
      </c>
      <c r="FQ109" s="14" t="s">
        <v>69</v>
      </c>
      <c r="FR109" s="14" t="s">
        <v>69</v>
      </c>
      <c r="FS109" s="14" t="s">
        <v>68</v>
      </c>
      <c r="FT109" s="44" t="str">
        <f t="shared" si="159"/>
        <v>5 fois par semaine</v>
      </c>
      <c r="FU109" s="13" t="s">
        <v>69</v>
      </c>
      <c r="FV109" s="13" t="s">
        <v>68</v>
      </c>
      <c r="FW109" s="13" t="s">
        <v>68</v>
      </c>
      <c r="FX109" s="13" t="s">
        <v>68</v>
      </c>
      <c r="FY109" s="13" t="s">
        <v>68</v>
      </c>
      <c r="FZ109" s="13" t="s">
        <v>68</v>
      </c>
      <c r="GA109" s="44" t="str">
        <f t="shared" si="177"/>
        <v>1 fois par semaine</v>
      </c>
      <c r="GB109" s="14" t="s">
        <v>69</v>
      </c>
      <c r="GC109" s="14" t="s">
        <v>68</v>
      </c>
      <c r="GD109" s="14" t="s">
        <v>68</v>
      </c>
      <c r="GE109" s="14" t="s">
        <v>68</v>
      </c>
      <c r="GF109" s="14" t="s">
        <v>68</v>
      </c>
      <c r="GG109" s="14" t="s">
        <v>68</v>
      </c>
      <c r="GH109" s="14" t="str">
        <f t="shared" si="155"/>
        <v>1 fois par semaine</v>
      </c>
      <c r="GI109" s="13" t="s">
        <v>68</v>
      </c>
      <c r="GJ109" s="13" t="s">
        <v>68</v>
      </c>
      <c r="GK109" s="13" t="s">
        <v>68</v>
      </c>
      <c r="GL109" s="13" t="s">
        <v>68</v>
      </c>
      <c r="GM109" s="13" t="s">
        <v>68</v>
      </c>
      <c r="GN109" s="13" t="s">
        <v>68</v>
      </c>
      <c r="GO109" s="13" t="str">
        <f t="shared" si="168"/>
        <v>-</v>
      </c>
      <c r="GP109" s="14" t="s">
        <v>68</v>
      </c>
      <c r="GQ109" s="14" t="s">
        <v>68</v>
      </c>
      <c r="GR109" s="14" t="s">
        <v>68</v>
      </c>
      <c r="GS109" s="14" t="s">
        <v>68</v>
      </c>
      <c r="GT109" s="14" t="s">
        <v>68</v>
      </c>
      <c r="GU109" s="14" t="s">
        <v>68</v>
      </c>
      <c r="GV109" s="14" t="str">
        <f t="shared" ref="GV109:GV136" si="179">IF(COUNTIF(GP109:GU109,"X")&gt;0,COUNTIF(GP109:GU109,"X")&amp;" fois par semaine","-")</f>
        <v>-</v>
      </c>
      <c r="GW109" s="13" t="s">
        <v>69</v>
      </c>
      <c r="GX109" s="13" t="s">
        <v>68</v>
      </c>
      <c r="GY109" s="13" t="s">
        <v>68</v>
      </c>
      <c r="GZ109" s="13" t="s">
        <v>68</v>
      </c>
      <c r="HA109" s="13" t="s">
        <v>68</v>
      </c>
      <c r="HB109" s="13" t="s">
        <v>68</v>
      </c>
      <c r="HC109" s="44" t="str">
        <f>IF(COUNTIF(GW109:HB109,"X")&gt;0,COUNTIF(GW109:HB109,"X")&amp;" fois par mois","-")</f>
        <v>1 fois par mois</v>
      </c>
      <c r="HD109" s="14" t="s">
        <v>69</v>
      </c>
      <c r="HE109" s="14" t="s">
        <v>68</v>
      </c>
      <c r="HF109" s="14" t="s">
        <v>68</v>
      </c>
      <c r="HG109" s="14" t="s">
        <v>68</v>
      </c>
      <c r="HH109" s="14" t="s">
        <v>68</v>
      </c>
      <c r="HI109" s="14" t="s">
        <v>68</v>
      </c>
      <c r="HJ109" s="44" t="str">
        <f t="shared" si="126"/>
        <v>1 fois par semestre</v>
      </c>
      <c r="HK109" s="13" t="s">
        <v>68</v>
      </c>
      <c r="HL109" s="13" t="s">
        <v>68</v>
      </c>
      <c r="HM109" s="13" t="s">
        <v>68</v>
      </c>
      <c r="HN109" s="13" t="s">
        <v>68</v>
      </c>
      <c r="HO109" s="13" t="s">
        <v>68</v>
      </c>
      <c r="HP109" s="13" t="s">
        <v>68</v>
      </c>
      <c r="HQ109" s="44" t="str">
        <f t="shared" si="169"/>
        <v>-</v>
      </c>
      <c r="HR109" s="14" t="s">
        <v>68</v>
      </c>
      <c r="HS109" s="14" t="s">
        <v>68</v>
      </c>
      <c r="HT109" s="14" t="s">
        <v>68</v>
      </c>
      <c r="HU109" s="14" t="s">
        <v>68</v>
      </c>
      <c r="HV109" s="14" t="s">
        <v>68</v>
      </c>
      <c r="HW109" s="14" t="s">
        <v>68</v>
      </c>
      <c r="HX109" s="14" t="str">
        <f t="shared" si="118"/>
        <v>-</v>
      </c>
    </row>
    <row r="110" spans="1:233" ht="27.95" customHeight="1" x14ac:dyDescent="0.2">
      <c r="A110" s="8">
        <v>8082</v>
      </c>
      <c r="B110" s="9" t="s">
        <v>66</v>
      </c>
      <c r="C110" s="50" t="s">
        <v>1906</v>
      </c>
      <c r="D110" s="11" t="s">
        <v>96</v>
      </c>
      <c r="E110" s="11" t="s">
        <v>194</v>
      </c>
      <c r="F110" s="11">
        <v>75010</v>
      </c>
      <c r="G110" s="11" t="s">
        <v>29</v>
      </c>
      <c r="H110" s="12">
        <v>17</v>
      </c>
      <c r="I110" s="13" t="s">
        <v>68</v>
      </c>
      <c r="J110" s="13" t="s">
        <v>68</v>
      </c>
      <c r="K110" s="13" t="s">
        <v>68</v>
      </c>
      <c r="L110" s="13" t="s">
        <v>68</v>
      </c>
      <c r="M110" s="13" t="s">
        <v>68</v>
      </c>
      <c r="N110" s="13" t="s">
        <v>68</v>
      </c>
      <c r="O110" s="13" t="str">
        <f t="shared" si="131"/>
        <v>-</v>
      </c>
      <c r="P110" s="14" t="s">
        <v>68</v>
      </c>
      <c r="Q110" s="14" t="s">
        <v>68</v>
      </c>
      <c r="R110" s="14" t="s">
        <v>68</v>
      </c>
      <c r="S110" s="14" t="s">
        <v>68</v>
      </c>
      <c r="T110" s="14" t="s">
        <v>68</v>
      </c>
      <c r="U110" s="14" t="s">
        <v>68</v>
      </c>
      <c r="V110" s="44" t="str">
        <f t="shared" si="132"/>
        <v>-</v>
      </c>
      <c r="W110" s="13" t="s">
        <v>68</v>
      </c>
      <c r="X110" s="13" t="s">
        <v>68</v>
      </c>
      <c r="Y110" s="13" t="s">
        <v>68</v>
      </c>
      <c r="Z110" s="13" t="s">
        <v>68</v>
      </c>
      <c r="AA110" s="13" t="s">
        <v>68</v>
      </c>
      <c r="AB110" s="13" t="s">
        <v>68</v>
      </c>
      <c r="AC110" s="13" t="str">
        <f t="shared" si="133"/>
        <v>-</v>
      </c>
      <c r="AD110" s="14" t="s">
        <v>68</v>
      </c>
      <c r="AE110" s="14" t="s">
        <v>68</v>
      </c>
      <c r="AF110" s="14" t="s">
        <v>68</v>
      </c>
      <c r="AG110" s="14" t="s">
        <v>68</v>
      </c>
      <c r="AH110" s="14" t="s">
        <v>68</v>
      </c>
      <c r="AI110" s="14" t="s">
        <v>68</v>
      </c>
      <c r="AJ110" s="44" t="str">
        <f t="shared" si="134"/>
        <v>-</v>
      </c>
      <c r="AK110" s="13" t="s">
        <v>68</v>
      </c>
      <c r="AL110" s="13" t="s">
        <v>68</v>
      </c>
      <c r="AM110" s="13" t="s">
        <v>68</v>
      </c>
      <c r="AN110" s="13" t="s">
        <v>68</v>
      </c>
      <c r="AO110" s="13" t="s">
        <v>68</v>
      </c>
      <c r="AP110" s="13" t="s">
        <v>68</v>
      </c>
      <c r="AQ110" s="13" t="str">
        <f t="shared" si="135"/>
        <v>-</v>
      </c>
      <c r="AR110" s="14" t="s">
        <v>68</v>
      </c>
      <c r="AS110" s="14" t="s">
        <v>68</v>
      </c>
      <c r="AT110" s="14" t="s">
        <v>68</v>
      </c>
      <c r="AU110" s="14" t="s">
        <v>68</v>
      </c>
      <c r="AV110" s="14" t="s">
        <v>68</v>
      </c>
      <c r="AW110" s="14" t="s">
        <v>68</v>
      </c>
      <c r="AX110" s="14" t="str">
        <f t="shared" si="136"/>
        <v>-</v>
      </c>
      <c r="AY110" s="13" t="s">
        <v>68</v>
      </c>
      <c r="AZ110" s="13" t="s">
        <v>68</v>
      </c>
      <c r="BA110" s="13" t="s">
        <v>68</v>
      </c>
      <c r="BB110" s="13" t="s">
        <v>68</v>
      </c>
      <c r="BC110" s="13" t="s">
        <v>68</v>
      </c>
      <c r="BD110" s="13" t="s">
        <v>68</v>
      </c>
      <c r="BE110" s="13" t="str">
        <f t="shared" si="137"/>
        <v>-</v>
      </c>
      <c r="BF110" s="14" t="s">
        <v>68</v>
      </c>
      <c r="BG110" s="14" t="s">
        <v>68</v>
      </c>
      <c r="BH110" s="14" t="s">
        <v>68</v>
      </c>
      <c r="BI110" s="14" t="s">
        <v>68</v>
      </c>
      <c r="BJ110" s="14" t="s">
        <v>68</v>
      </c>
      <c r="BK110" s="14" t="s">
        <v>68</v>
      </c>
      <c r="BL110" s="14" t="str">
        <f t="shared" si="138"/>
        <v>-</v>
      </c>
      <c r="BM110" s="13" t="s">
        <v>68</v>
      </c>
      <c r="BN110" s="13" t="s">
        <v>68</v>
      </c>
      <c r="BO110" s="13" t="s">
        <v>68</v>
      </c>
      <c r="BP110" s="13" t="s">
        <v>68</v>
      </c>
      <c r="BQ110" s="13" t="s">
        <v>68</v>
      </c>
      <c r="BR110" s="13" t="s">
        <v>68</v>
      </c>
      <c r="BS110" s="13" t="str">
        <f t="shared" si="139"/>
        <v>-</v>
      </c>
      <c r="BT110" s="14" t="s">
        <v>68</v>
      </c>
      <c r="BU110" s="14" t="s">
        <v>68</v>
      </c>
      <c r="BV110" s="14" t="s">
        <v>68</v>
      </c>
      <c r="BW110" s="14" t="s">
        <v>68</v>
      </c>
      <c r="BX110" s="14" t="s">
        <v>68</v>
      </c>
      <c r="BY110" s="14" t="s">
        <v>68</v>
      </c>
      <c r="BZ110" s="14" t="str">
        <f t="shared" si="140"/>
        <v>-</v>
      </c>
      <c r="CA110" s="13" t="s">
        <v>68</v>
      </c>
      <c r="CB110" s="13" t="s">
        <v>68</v>
      </c>
      <c r="CC110" s="13" t="s">
        <v>68</v>
      </c>
      <c r="CD110" s="13" t="s">
        <v>68</v>
      </c>
      <c r="CE110" s="13" t="s">
        <v>68</v>
      </c>
      <c r="CF110" s="13" t="s">
        <v>68</v>
      </c>
      <c r="CG110" s="44" t="str">
        <f>IF(COUNTIF(CA110:CF110,"X")&gt;0,COUNTIF(CA110:CF110,"X")&amp;" fois par mois","-")</f>
        <v>-</v>
      </c>
      <c r="CH110" s="14" t="s">
        <v>68</v>
      </c>
      <c r="CI110" s="14" t="s">
        <v>68</v>
      </c>
      <c r="CJ110" s="14" t="s">
        <v>68</v>
      </c>
      <c r="CK110" s="14" t="s">
        <v>68</v>
      </c>
      <c r="CL110" s="14" t="s">
        <v>68</v>
      </c>
      <c r="CM110" s="14" t="s">
        <v>68</v>
      </c>
      <c r="CN110" s="44" t="str">
        <f t="shared" si="141"/>
        <v>-</v>
      </c>
      <c r="CO110" s="13" t="s">
        <v>68</v>
      </c>
      <c r="CP110" s="13" t="s">
        <v>68</v>
      </c>
      <c r="CQ110" s="13" t="s">
        <v>68</v>
      </c>
      <c r="CR110" s="13" t="s">
        <v>68</v>
      </c>
      <c r="CS110" s="13" t="s">
        <v>68</v>
      </c>
      <c r="CT110" s="13" t="s">
        <v>68</v>
      </c>
      <c r="CU110" s="13" t="str">
        <f t="shared" ref="CU110:CU147" si="180">IF(COUNTIF(CO110:CT110,"X")&gt;0,COUNTIF(CO110:CT110,"X")&amp;" fois par semaine","-")</f>
        <v>-</v>
      </c>
      <c r="CV110" s="14" t="s">
        <v>68</v>
      </c>
      <c r="CW110" s="14" t="s">
        <v>68</v>
      </c>
      <c r="CX110" s="14" t="s">
        <v>68</v>
      </c>
      <c r="CY110" s="14" t="s">
        <v>68</v>
      </c>
      <c r="CZ110" s="14" t="s">
        <v>68</v>
      </c>
      <c r="DA110" s="14" t="s">
        <v>68</v>
      </c>
      <c r="DB110" s="14" t="str">
        <f t="shared" si="142"/>
        <v>-</v>
      </c>
      <c r="DC110" s="13" t="s">
        <v>68</v>
      </c>
      <c r="DD110" s="13" t="s">
        <v>68</v>
      </c>
      <c r="DE110" s="13" t="s">
        <v>68</v>
      </c>
      <c r="DF110" s="13" t="s">
        <v>68</v>
      </c>
      <c r="DG110" s="13" t="s">
        <v>68</v>
      </c>
      <c r="DH110" s="13" t="s">
        <v>68</v>
      </c>
      <c r="DI110" s="13" t="str">
        <f t="shared" ref="DI110:DI147" si="181">IF(COUNTIF(DC110:DH110,"X")&gt;0,COUNTIF(DC110:DH110,"X")&amp;" fois par semaine","-")</f>
        <v>-</v>
      </c>
      <c r="DJ110" s="14" t="s">
        <v>68</v>
      </c>
      <c r="DK110" s="14" t="s">
        <v>68</v>
      </c>
      <c r="DL110" s="14" t="s">
        <v>68</v>
      </c>
      <c r="DM110" s="14" t="s">
        <v>68</v>
      </c>
      <c r="DN110" s="14" t="s">
        <v>68</v>
      </c>
      <c r="DO110" s="14" t="s">
        <v>68</v>
      </c>
      <c r="DP110" s="44" t="str">
        <f t="shared" si="143"/>
        <v>-</v>
      </c>
      <c r="DQ110" s="13" t="s">
        <v>68</v>
      </c>
      <c r="DR110" s="13" t="s">
        <v>68</v>
      </c>
      <c r="DS110" s="13" t="s">
        <v>68</v>
      </c>
      <c r="DT110" s="13" t="s">
        <v>68</v>
      </c>
      <c r="DU110" s="13" t="s">
        <v>68</v>
      </c>
      <c r="DV110" s="13" t="s">
        <v>68</v>
      </c>
      <c r="DW110" s="13" t="str">
        <f t="shared" si="144"/>
        <v>-</v>
      </c>
      <c r="DX110" s="14" t="s">
        <v>68</v>
      </c>
      <c r="DY110" s="14" t="s">
        <v>68</v>
      </c>
      <c r="DZ110" s="14" t="s">
        <v>68</v>
      </c>
      <c r="EA110" s="14" t="s">
        <v>68</v>
      </c>
      <c r="EB110" s="14" t="s">
        <v>68</v>
      </c>
      <c r="EC110" s="14" t="s">
        <v>68</v>
      </c>
      <c r="ED110" s="14" t="str">
        <f t="shared" si="145"/>
        <v>-</v>
      </c>
      <c r="EE110" s="13" t="s">
        <v>68</v>
      </c>
      <c r="EF110" s="13" t="s">
        <v>68</v>
      </c>
      <c r="EG110" s="13" t="s">
        <v>68</v>
      </c>
      <c r="EH110" s="13" t="s">
        <v>68</v>
      </c>
      <c r="EI110" s="13" t="s">
        <v>68</v>
      </c>
      <c r="EJ110" s="13" t="s">
        <v>68</v>
      </c>
      <c r="EK110" s="13" t="str">
        <f t="shared" si="146"/>
        <v>-</v>
      </c>
      <c r="EL110" s="14" t="s">
        <v>68</v>
      </c>
      <c r="EM110" s="14" t="s">
        <v>68</v>
      </c>
      <c r="EN110" s="14" t="s">
        <v>68</v>
      </c>
      <c r="EO110" s="14" t="s">
        <v>68</v>
      </c>
      <c r="EP110" s="14" t="s">
        <v>68</v>
      </c>
      <c r="EQ110" s="14" t="s">
        <v>68</v>
      </c>
      <c r="ER110" s="44" t="str">
        <f>IF(COUNTIF(EL110:EQ110,"X")&gt;0,COUNTIF(EL110:EQ110,"X")&amp;" fois par mois","-")</f>
        <v>-</v>
      </c>
      <c r="ES110" s="13" t="s">
        <v>68</v>
      </c>
      <c r="ET110" s="13" t="s">
        <v>68</v>
      </c>
      <c r="EU110" s="13" t="s">
        <v>68</v>
      </c>
      <c r="EV110" s="13" t="s">
        <v>68</v>
      </c>
      <c r="EW110" s="13" t="s">
        <v>68</v>
      </c>
      <c r="EX110" s="13" t="s">
        <v>68</v>
      </c>
      <c r="EY110" s="44" t="str">
        <f>IF(COUNTIF(ES110:EX110,"X")&gt;0,COUNTIF(ES110:EX110,"X")&amp;" fois par mois","-")</f>
        <v>-</v>
      </c>
      <c r="EZ110" s="14" t="s">
        <v>68</v>
      </c>
      <c r="FA110" s="14" t="s">
        <v>68</v>
      </c>
      <c r="FB110" s="14" t="s">
        <v>68</v>
      </c>
      <c r="FC110" s="14" t="s">
        <v>68</v>
      </c>
      <c r="FD110" s="14" t="s">
        <v>68</v>
      </c>
      <c r="FE110" s="14" t="s">
        <v>68</v>
      </c>
      <c r="FF110" s="44" t="str">
        <f t="shared" si="175"/>
        <v>-</v>
      </c>
      <c r="FG110" s="13" t="s">
        <v>68</v>
      </c>
      <c r="FH110" s="13" t="s">
        <v>68</v>
      </c>
      <c r="FI110" s="13" t="s">
        <v>68</v>
      </c>
      <c r="FJ110" s="13" t="s">
        <v>68</v>
      </c>
      <c r="FK110" s="13" t="s">
        <v>68</v>
      </c>
      <c r="FL110" s="13" t="s">
        <v>68</v>
      </c>
      <c r="FM110" s="13" t="str">
        <f>IF(COUNTIF(FG110:FL110,"X")&gt;0,COUNTIF(FG110:FL110,"X")&amp;" fois par mois","-")</f>
        <v>-</v>
      </c>
      <c r="FN110" s="14" t="s">
        <v>68</v>
      </c>
      <c r="FO110" s="14" t="s">
        <v>68</v>
      </c>
      <c r="FP110" s="14" t="s">
        <v>68</v>
      </c>
      <c r="FQ110" s="14" t="s">
        <v>68</v>
      </c>
      <c r="FR110" s="14" t="s">
        <v>68</v>
      </c>
      <c r="FS110" s="14" t="s">
        <v>68</v>
      </c>
      <c r="FT110" s="44" t="str">
        <f t="shared" si="159"/>
        <v>-</v>
      </c>
      <c r="FU110" s="13" t="s">
        <v>68</v>
      </c>
      <c r="FV110" s="13" t="s">
        <v>68</v>
      </c>
      <c r="FW110" s="13" t="s">
        <v>68</v>
      </c>
      <c r="FX110" s="13" t="s">
        <v>68</v>
      </c>
      <c r="FY110" s="13" t="s">
        <v>68</v>
      </c>
      <c r="FZ110" s="13" t="s">
        <v>68</v>
      </c>
      <c r="GA110" s="44" t="str">
        <f t="shared" si="177"/>
        <v>-</v>
      </c>
      <c r="GB110" s="14" t="s">
        <v>68</v>
      </c>
      <c r="GC110" s="14" t="s">
        <v>68</v>
      </c>
      <c r="GD110" s="14" t="s">
        <v>68</v>
      </c>
      <c r="GE110" s="14" t="s">
        <v>68</v>
      </c>
      <c r="GF110" s="14" t="s">
        <v>68</v>
      </c>
      <c r="GG110" s="14" t="s">
        <v>68</v>
      </c>
      <c r="GH110" s="14" t="str">
        <f t="shared" si="155"/>
        <v>-</v>
      </c>
      <c r="GI110" s="13" t="s">
        <v>68</v>
      </c>
      <c r="GJ110" s="13" t="s">
        <v>68</v>
      </c>
      <c r="GK110" s="13" t="s">
        <v>68</v>
      </c>
      <c r="GL110" s="13" t="s">
        <v>68</v>
      </c>
      <c r="GM110" s="13" t="s">
        <v>68</v>
      </c>
      <c r="GN110" s="13" t="s">
        <v>68</v>
      </c>
      <c r="GO110" s="13" t="str">
        <f t="shared" si="168"/>
        <v>-</v>
      </c>
      <c r="GP110" s="14" t="s">
        <v>68</v>
      </c>
      <c r="GQ110" s="14" t="s">
        <v>68</v>
      </c>
      <c r="GR110" s="14" t="s">
        <v>68</v>
      </c>
      <c r="GS110" s="14" t="s">
        <v>68</v>
      </c>
      <c r="GT110" s="14" t="s">
        <v>68</v>
      </c>
      <c r="GU110" s="14" t="s">
        <v>68</v>
      </c>
      <c r="GV110" s="14" t="str">
        <f t="shared" si="179"/>
        <v>-</v>
      </c>
      <c r="GW110" s="13" t="s">
        <v>68</v>
      </c>
      <c r="GX110" s="13" t="s">
        <v>68</v>
      </c>
      <c r="GY110" s="13" t="s">
        <v>69</v>
      </c>
      <c r="GZ110" s="13" t="s">
        <v>68</v>
      </c>
      <c r="HA110" s="13" t="s">
        <v>68</v>
      </c>
      <c r="HB110" s="13" t="s">
        <v>68</v>
      </c>
      <c r="HC110" s="44" t="str">
        <f>IF(COUNTIF(GW110:HB110,"X")&gt;0,COUNTIF(GW110:HB110,"X")&amp;" fois par mois","-")</f>
        <v>1 fois par mois</v>
      </c>
      <c r="HD110" s="14" t="s">
        <v>68</v>
      </c>
      <c r="HE110" s="14" t="s">
        <v>68</v>
      </c>
      <c r="HF110" s="14" t="s">
        <v>69</v>
      </c>
      <c r="HG110" s="14" t="s">
        <v>68</v>
      </c>
      <c r="HH110" s="14" t="s">
        <v>68</v>
      </c>
      <c r="HI110" s="14" t="s">
        <v>68</v>
      </c>
      <c r="HJ110" s="44" t="str">
        <f t="shared" si="126"/>
        <v>1 fois par semestre</v>
      </c>
      <c r="HK110" s="13" t="s">
        <v>68</v>
      </c>
      <c r="HL110" s="13" t="s">
        <v>68</v>
      </c>
      <c r="HM110" s="13" t="s">
        <v>68</v>
      </c>
      <c r="HN110" s="13" t="s">
        <v>68</v>
      </c>
      <c r="HO110" s="13" t="s">
        <v>68</v>
      </c>
      <c r="HP110" s="13" t="s">
        <v>68</v>
      </c>
      <c r="HQ110" s="44" t="str">
        <f t="shared" si="169"/>
        <v>-</v>
      </c>
      <c r="HR110" s="14" t="s">
        <v>68</v>
      </c>
      <c r="HS110" s="14" t="s">
        <v>68</v>
      </c>
      <c r="HT110" s="14" t="s">
        <v>68</v>
      </c>
      <c r="HU110" s="14" t="s">
        <v>68</v>
      </c>
      <c r="HV110" s="14" t="s">
        <v>68</v>
      </c>
      <c r="HW110" s="14" t="s">
        <v>68</v>
      </c>
      <c r="HX110" s="14" t="str">
        <f t="shared" ref="HX110:HX147" si="182">IF(COUNTIF(HR110:HW110,"X")&gt;0,COUNTIF(HR110:HW110,"X")&amp;" fois par semaine","-")</f>
        <v>-</v>
      </c>
    </row>
    <row r="111" spans="1:233" ht="27.95" customHeight="1" x14ac:dyDescent="0.2">
      <c r="A111" s="8">
        <v>8083</v>
      </c>
      <c r="B111" s="9" t="s">
        <v>79</v>
      </c>
      <c r="C111" s="51" t="s">
        <v>1908</v>
      </c>
      <c r="D111" s="11" t="s">
        <v>96</v>
      </c>
      <c r="E111" s="11" t="s">
        <v>195</v>
      </c>
      <c r="F111" s="11">
        <v>75019</v>
      </c>
      <c r="G111" s="11" t="s">
        <v>29</v>
      </c>
      <c r="H111" s="12">
        <v>21</v>
      </c>
      <c r="I111" s="13" t="s">
        <v>69</v>
      </c>
      <c r="J111" s="13" t="s">
        <v>68</v>
      </c>
      <c r="K111" s="13" t="s">
        <v>68</v>
      </c>
      <c r="L111" s="13" t="s">
        <v>68</v>
      </c>
      <c r="M111" s="13" t="s">
        <v>69</v>
      </c>
      <c r="N111" s="13" t="s">
        <v>68</v>
      </c>
      <c r="O111" s="13" t="str">
        <f t="shared" si="131"/>
        <v>2 fois par semaine</v>
      </c>
      <c r="P111" s="14" t="s">
        <v>69</v>
      </c>
      <c r="Q111" s="14" t="s">
        <v>68</v>
      </c>
      <c r="R111" s="14" t="s">
        <v>68</v>
      </c>
      <c r="S111" s="14" t="s">
        <v>68</v>
      </c>
      <c r="T111" s="14" t="s">
        <v>69</v>
      </c>
      <c r="U111" s="14" t="s">
        <v>68</v>
      </c>
      <c r="V111" s="44" t="str">
        <f t="shared" si="132"/>
        <v>2 fois par semaine</v>
      </c>
      <c r="W111" s="13" t="s">
        <v>69</v>
      </c>
      <c r="X111" s="13" t="s">
        <v>68</v>
      </c>
      <c r="Y111" s="13" t="s">
        <v>68</v>
      </c>
      <c r="Z111" s="13" t="s">
        <v>68</v>
      </c>
      <c r="AA111" s="13" t="s">
        <v>69</v>
      </c>
      <c r="AB111" s="13" t="s">
        <v>68</v>
      </c>
      <c r="AC111" s="13" t="str">
        <f t="shared" si="133"/>
        <v>2 fois par semaine</v>
      </c>
      <c r="AD111" s="14" t="s">
        <v>69</v>
      </c>
      <c r="AE111" s="14" t="s">
        <v>68</v>
      </c>
      <c r="AF111" s="14" t="s">
        <v>68</v>
      </c>
      <c r="AG111" s="14" t="s">
        <v>68</v>
      </c>
      <c r="AH111" s="14" t="s">
        <v>69</v>
      </c>
      <c r="AI111" s="14" t="s">
        <v>68</v>
      </c>
      <c r="AJ111" s="44" t="str">
        <f t="shared" si="134"/>
        <v>2 fois par semaine</v>
      </c>
      <c r="AK111" s="13" t="s">
        <v>69</v>
      </c>
      <c r="AL111" s="13" t="s">
        <v>68</v>
      </c>
      <c r="AM111" s="13" t="s">
        <v>68</v>
      </c>
      <c r="AN111" s="13" t="s">
        <v>68</v>
      </c>
      <c r="AO111" s="13" t="s">
        <v>69</v>
      </c>
      <c r="AP111" s="13" t="s">
        <v>68</v>
      </c>
      <c r="AQ111" s="13" t="str">
        <f t="shared" si="135"/>
        <v>2 fois par semaine</v>
      </c>
      <c r="AR111" s="14" t="s">
        <v>69</v>
      </c>
      <c r="AS111" s="14" t="s">
        <v>68</v>
      </c>
      <c r="AT111" s="14" t="s">
        <v>68</v>
      </c>
      <c r="AU111" s="14" t="s">
        <v>68</v>
      </c>
      <c r="AV111" s="14" t="s">
        <v>69</v>
      </c>
      <c r="AW111" s="14" t="s">
        <v>68</v>
      </c>
      <c r="AX111" s="14" t="str">
        <f t="shared" si="136"/>
        <v>2 fois par semaine</v>
      </c>
      <c r="AY111" s="13" t="s">
        <v>69</v>
      </c>
      <c r="AZ111" s="13" t="s">
        <v>68</v>
      </c>
      <c r="BA111" s="13" t="s">
        <v>68</v>
      </c>
      <c r="BB111" s="13" t="s">
        <v>68</v>
      </c>
      <c r="BC111" s="13" t="s">
        <v>69</v>
      </c>
      <c r="BD111" s="13" t="s">
        <v>68</v>
      </c>
      <c r="BE111" s="13" t="str">
        <f t="shared" si="137"/>
        <v>2 fois par semaine</v>
      </c>
      <c r="BF111" s="14" t="s">
        <v>69</v>
      </c>
      <c r="BG111" s="14" t="s">
        <v>68</v>
      </c>
      <c r="BH111" s="14" t="s">
        <v>68</v>
      </c>
      <c r="BI111" s="14" t="s">
        <v>68</v>
      </c>
      <c r="BJ111" s="14" t="s">
        <v>69</v>
      </c>
      <c r="BK111" s="14" t="s">
        <v>68</v>
      </c>
      <c r="BL111" s="14" t="str">
        <f t="shared" si="138"/>
        <v>2 fois par semaine</v>
      </c>
      <c r="BM111" s="13" t="s">
        <v>69</v>
      </c>
      <c r="BN111" s="13" t="s">
        <v>68</v>
      </c>
      <c r="BO111" s="13" t="s">
        <v>68</v>
      </c>
      <c r="BP111" s="13" t="s">
        <v>68</v>
      </c>
      <c r="BQ111" s="13" t="s">
        <v>69</v>
      </c>
      <c r="BR111" s="13" t="s">
        <v>68</v>
      </c>
      <c r="BS111" s="13" t="str">
        <f t="shared" si="139"/>
        <v>2 fois par semaine</v>
      </c>
      <c r="BT111" s="14" t="s">
        <v>68</v>
      </c>
      <c r="BU111" s="14" t="s">
        <v>68</v>
      </c>
      <c r="BV111" s="14" t="s">
        <v>68</v>
      </c>
      <c r="BW111" s="14" t="s">
        <v>68</v>
      </c>
      <c r="BX111" s="14" t="s">
        <v>68</v>
      </c>
      <c r="BY111" s="14" t="s">
        <v>68</v>
      </c>
      <c r="BZ111" s="14" t="str">
        <f t="shared" si="140"/>
        <v>-</v>
      </c>
      <c r="CA111" s="13" t="s">
        <v>68</v>
      </c>
      <c r="CB111" s="13" t="s">
        <v>68</v>
      </c>
      <c r="CC111" s="13" t="s">
        <v>68</v>
      </c>
      <c r="CD111" s="13" t="s">
        <v>68</v>
      </c>
      <c r="CE111" s="13" t="s">
        <v>68</v>
      </c>
      <c r="CF111" s="13" t="s">
        <v>68</v>
      </c>
      <c r="CG111" s="44" t="str">
        <f t="shared" ref="CG111" si="183">IF(COUNTIF(CA111:CF111,"X")&gt;0,COUNTIF(CA111:CF111,"X")&amp;" fois par semaine","-")</f>
        <v>-</v>
      </c>
      <c r="CH111" s="14" t="s">
        <v>69</v>
      </c>
      <c r="CI111" s="14" t="s">
        <v>68</v>
      </c>
      <c r="CJ111" s="14" t="s">
        <v>68</v>
      </c>
      <c r="CK111" s="14" t="s">
        <v>68</v>
      </c>
      <c r="CL111" s="14" t="s">
        <v>69</v>
      </c>
      <c r="CM111" s="14" t="s">
        <v>68</v>
      </c>
      <c r="CN111" s="44" t="str">
        <f t="shared" si="141"/>
        <v>2 fois par semaine</v>
      </c>
      <c r="CO111" s="13" t="s">
        <v>69</v>
      </c>
      <c r="CP111" s="13" t="s">
        <v>68</v>
      </c>
      <c r="CQ111" s="13" t="s">
        <v>68</v>
      </c>
      <c r="CR111" s="13" t="s">
        <v>68</v>
      </c>
      <c r="CS111" s="13" t="s">
        <v>69</v>
      </c>
      <c r="CT111" s="13" t="s">
        <v>68</v>
      </c>
      <c r="CU111" s="13" t="str">
        <f t="shared" si="180"/>
        <v>2 fois par semaine</v>
      </c>
      <c r="CV111" s="14" t="s">
        <v>69</v>
      </c>
      <c r="CW111" s="14" t="s">
        <v>68</v>
      </c>
      <c r="CX111" s="14" t="s">
        <v>68</v>
      </c>
      <c r="CY111" s="14" t="s">
        <v>68</v>
      </c>
      <c r="CZ111" s="14" t="s">
        <v>69</v>
      </c>
      <c r="DA111" s="14" t="s">
        <v>68</v>
      </c>
      <c r="DB111" s="14" t="str">
        <f t="shared" si="142"/>
        <v>2 fois par semaine</v>
      </c>
      <c r="DC111" s="13" t="s">
        <v>69</v>
      </c>
      <c r="DD111" s="13" t="s">
        <v>68</v>
      </c>
      <c r="DE111" s="13" t="s">
        <v>68</v>
      </c>
      <c r="DF111" s="13" t="s">
        <v>68</v>
      </c>
      <c r="DG111" s="13" t="s">
        <v>69</v>
      </c>
      <c r="DH111" s="13" t="s">
        <v>68</v>
      </c>
      <c r="DI111" s="13" t="str">
        <f t="shared" si="181"/>
        <v>2 fois par semaine</v>
      </c>
      <c r="DJ111" s="14" t="s">
        <v>69</v>
      </c>
      <c r="DK111" s="14" t="s">
        <v>68</v>
      </c>
      <c r="DL111" s="14" t="s">
        <v>68</v>
      </c>
      <c r="DM111" s="14" t="s">
        <v>68</v>
      </c>
      <c r="DN111" s="14" t="s">
        <v>69</v>
      </c>
      <c r="DO111" s="14" t="s">
        <v>68</v>
      </c>
      <c r="DP111" s="44" t="str">
        <f t="shared" si="143"/>
        <v>2 fois par semaine</v>
      </c>
      <c r="DQ111" s="13" t="s">
        <v>69</v>
      </c>
      <c r="DR111" s="13" t="s">
        <v>68</v>
      </c>
      <c r="DS111" s="13" t="s">
        <v>68</v>
      </c>
      <c r="DT111" s="13" t="s">
        <v>68</v>
      </c>
      <c r="DU111" s="13" t="s">
        <v>69</v>
      </c>
      <c r="DV111" s="13" t="s">
        <v>68</v>
      </c>
      <c r="DW111" s="13" t="str">
        <f t="shared" si="144"/>
        <v>2 fois par semaine</v>
      </c>
      <c r="DX111" s="14" t="s">
        <v>69</v>
      </c>
      <c r="DY111" s="14" t="s">
        <v>68</v>
      </c>
      <c r="DZ111" s="14" t="s">
        <v>68</v>
      </c>
      <c r="EA111" s="14" t="s">
        <v>68</v>
      </c>
      <c r="EB111" s="14" t="s">
        <v>69</v>
      </c>
      <c r="EC111" s="14" t="s">
        <v>68</v>
      </c>
      <c r="ED111" s="14" t="str">
        <f t="shared" si="145"/>
        <v>2 fois par semaine</v>
      </c>
      <c r="EE111" s="13" t="s">
        <v>69</v>
      </c>
      <c r="EF111" s="13" t="s">
        <v>68</v>
      </c>
      <c r="EG111" s="13" t="s">
        <v>68</v>
      </c>
      <c r="EH111" s="13" t="s">
        <v>68</v>
      </c>
      <c r="EI111" s="13" t="s">
        <v>69</v>
      </c>
      <c r="EJ111" s="13" t="s">
        <v>68</v>
      </c>
      <c r="EK111" s="13" t="str">
        <f t="shared" si="146"/>
        <v>2 fois par semaine</v>
      </c>
      <c r="EL111" s="14" t="s">
        <v>68</v>
      </c>
      <c r="EM111" s="14" t="s">
        <v>68</v>
      </c>
      <c r="EN111" s="14" t="s">
        <v>68</v>
      </c>
      <c r="EO111" s="14" t="s">
        <v>68</v>
      </c>
      <c r="EP111" s="14" t="s">
        <v>68</v>
      </c>
      <c r="EQ111" s="14" t="s">
        <v>68</v>
      </c>
      <c r="ER111" s="44" t="s">
        <v>68</v>
      </c>
      <c r="ES111" s="13" t="s">
        <v>68</v>
      </c>
      <c r="ET111" s="13" t="s">
        <v>68</v>
      </c>
      <c r="EU111" s="13" t="s">
        <v>68</v>
      </c>
      <c r="EV111" s="13" t="s">
        <v>68</v>
      </c>
      <c r="EW111" s="13" t="s">
        <v>68</v>
      </c>
      <c r="EX111" s="13" t="s">
        <v>68</v>
      </c>
      <c r="EY111" s="44" t="s">
        <v>68</v>
      </c>
      <c r="EZ111" s="14" t="s">
        <v>69</v>
      </c>
      <c r="FA111" s="14" t="s">
        <v>68</v>
      </c>
      <c r="FB111" s="14" t="s">
        <v>68</v>
      </c>
      <c r="FC111" s="14" t="s">
        <v>68</v>
      </c>
      <c r="FD111" s="14" t="s">
        <v>69</v>
      </c>
      <c r="FE111" s="14" t="s">
        <v>68</v>
      </c>
      <c r="FF111" s="44" t="str">
        <f t="shared" si="175"/>
        <v>2 fois par semaine</v>
      </c>
      <c r="FG111" s="13" t="s">
        <v>69</v>
      </c>
      <c r="FH111" s="13" t="s">
        <v>68</v>
      </c>
      <c r="FI111" s="13" t="s">
        <v>68</v>
      </c>
      <c r="FJ111" s="13" t="s">
        <v>68</v>
      </c>
      <c r="FK111" s="13" t="s">
        <v>69</v>
      </c>
      <c r="FL111" s="13" t="s">
        <v>68</v>
      </c>
      <c r="FM111" s="13" t="str">
        <f t="shared" ref="FM111:FM112" si="184">IF(COUNTIF(FG111:FL111,"X")&gt;0,COUNTIF(FG111:FL111,"X")&amp;" fois par semaine","-")</f>
        <v>2 fois par semaine</v>
      </c>
      <c r="FN111" s="14" t="s">
        <v>69</v>
      </c>
      <c r="FO111" s="14" t="s">
        <v>68</v>
      </c>
      <c r="FP111" s="14" t="s">
        <v>68</v>
      </c>
      <c r="FQ111" s="14" t="s">
        <v>68</v>
      </c>
      <c r="FR111" s="14" t="s">
        <v>69</v>
      </c>
      <c r="FS111" s="20" t="s">
        <v>69</v>
      </c>
      <c r="FT111" s="45" t="str">
        <f t="shared" si="159"/>
        <v>3 fois par semaine</v>
      </c>
      <c r="FU111" s="13" t="s">
        <v>69</v>
      </c>
      <c r="FV111" s="13" t="s">
        <v>68</v>
      </c>
      <c r="FW111" s="13" t="s">
        <v>68</v>
      </c>
      <c r="FX111" s="13" t="s">
        <v>68</v>
      </c>
      <c r="FY111" s="13" t="s">
        <v>69</v>
      </c>
      <c r="FZ111" s="13" t="s">
        <v>68</v>
      </c>
      <c r="GA111" s="44" t="str">
        <f t="shared" si="177"/>
        <v>2 fois par semaine</v>
      </c>
      <c r="GB111" s="14" t="s">
        <v>69</v>
      </c>
      <c r="GC111" s="14" t="s">
        <v>68</v>
      </c>
      <c r="GD111" s="14" t="s">
        <v>68</v>
      </c>
      <c r="GE111" s="14" t="s">
        <v>68</v>
      </c>
      <c r="GF111" s="14" t="s">
        <v>69</v>
      </c>
      <c r="GG111" s="14" t="s">
        <v>68</v>
      </c>
      <c r="GH111" s="14" t="str">
        <f t="shared" si="155"/>
        <v>2 fois par semaine</v>
      </c>
      <c r="GI111" s="13" t="s">
        <v>68</v>
      </c>
      <c r="GJ111" s="13" t="s">
        <v>68</v>
      </c>
      <c r="GK111" s="13" t="s">
        <v>68</v>
      </c>
      <c r="GL111" s="13" t="s">
        <v>68</v>
      </c>
      <c r="GM111" s="13" t="s">
        <v>68</v>
      </c>
      <c r="GN111" s="13" t="s">
        <v>68</v>
      </c>
      <c r="GO111" s="13" t="str">
        <f t="shared" si="168"/>
        <v>-</v>
      </c>
      <c r="GP111" s="14" t="s">
        <v>68</v>
      </c>
      <c r="GQ111" s="14" t="s">
        <v>68</v>
      </c>
      <c r="GR111" s="14" t="s">
        <v>68</v>
      </c>
      <c r="GS111" s="14" t="s">
        <v>68</v>
      </c>
      <c r="GT111" s="14" t="s">
        <v>68</v>
      </c>
      <c r="GU111" s="14" t="s">
        <v>68</v>
      </c>
      <c r="GV111" s="14" t="str">
        <f t="shared" si="179"/>
        <v>-</v>
      </c>
      <c r="GW111" s="13" t="s">
        <v>68</v>
      </c>
      <c r="GX111" s="13" t="s">
        <v>68</v>
      </c>
      <c r="GY111" s="13" t="s">
        <v>68</v>
      </c>
      <c r="GZ111" s="13" t="s">
        <v>68</v>
      </c>
      <c r="HA111" s="13" t="s">
        <v>68</v>
      </c>
      <c r="HB111" s="13" t="s">
        <v>68</v>
      </c>
      <c r="HC111" s="44" t="str">
        <f t="shared" ref="HC111:HC128" si="185">IF(COUNTIF(GW111:HB111,"X")&gt;0,COUNTIF(GW111:HB111,"X")&amp;" fois par semaine","-")</f>
        <v>-</v>
      </c>
      <c r="HD111" s="14" t="s">
        <v>68</v>
      </c>
      <c r="HE111" s="14" t="s">
        <v>68</v>
      </c>
      <c r="HF111" s="14" t="s">
        <v>68</v>
      </c>
      <c r="HG111" s="14" t="s">
        <v>68</v>
      </c>
      <c r="HH111" s="14" t="s">
        <v>68</v>
      </c>
      <c r="HI111" s="14" t="s">
        <v>68</v>
      </c>
      <c r="HJ111" s="44" t="str">
        <f t="shared" si="126"/>
        <v>-</v>
      </c>
      <c r="HK111" s="13" t="s">
        <v>68</v>
      </c>
      <c r="HL111" s="13" t="s">
        <v>68</v>
      </c>
      <c r="HM111" s="13" t="s">
        <v>68</v>
      </c>
      <c r="HN111" s="13" t="s">
        <v>68</v>
      </c>
      <c r="HO111" s="13" t="s">
        <v>68</v>
      </c>
      <c r="HP111" s="13" t="s">
        <v>68</v>
      </c>
      <c r="HQ111" s="44" t="str">
        <f t="shared" si="169"/>
        <v>-</v>
      </c>
      <c r="HR111" s="14" t="s">
        <v>68</v>
      </c>
      <c r="HS111" s="14" t="s">
        <v>68</v>
      </c>
      <c r="HT111" s="14" t="s">
        <v>68</v>
      </c>
      <c r="HU111" s="14" t="s">
        <v>68</v>
      </c>
      <c r="HV111" s="14" t="s">
        <v>68</v>
      </c>
      <c r="HW111" s="14" t="s">
        <v>68</v>
      </c>
      <c r="HX111" s="14" t="str">
        <f t="shared" si="182"/>
        <v>-</v>
      </c>
      <c r="HY111" s="21" t="s">
        <v>82</v>
      </c>
    </row>
    <row r="112" spans="1:233" ht="27.95" customHeight="1" x14ac:dyDescent="0.2">
      <c r="A112" s="16">
        <v>8084</v>
      </c>
      <c r="B112" s="9" t="s">
        <v>79</v>
      </c>
      <c r="C112" s="51" t="s">
        <v>1908</v>
      </c>
      <c r="D112" s="11" t="s">
        <v>96</v>
      </c>
      <c r="E112" s="11" t="s">
        <v>196</v>
      </c>
      <c r="F112" s="11">
        <v>75018</v>
      </c>
      <c r="G112" s="11" t="s">
        <v>29</v>
      </c>
      <c r="H112" s="12">
        <v>16</v>
      </c>
      <c r="I112" s="13" t="s">
        <v>69</v>
      </c>
      <c r="J112" s="13" t="s">
        <v>68</v>
      </c>
      <c r="K112" s="13" t="s">
        <v>68</v>
      </c>
      <c r="L112" s="13" t="s">
        <v>68</v>
      </c>
      <c r="M112" s="13" t="s">
        <v>69</v>
      </c>
      <c r="N112" s="13" t="s">
        <v>68</v>
      </c>
      <c r="O112" s="13" t="str">
        <f t="shared" si="131"/>
        <v>2 fois par semaine</v>
      </c>
      <c r="P112" s="14" t="s">
        <v>69</v>
      </c>
      <c r="Q112" s="14" t="s">
        <v>68</v>
      </c>
      <c r="R112" s="14" t="s">
        <v>68</v>
      </c>
      <c r="S112" s="14" t="s">
        <v>68</v>
      </c>
      <c r="T112" s="14" t="s">
        <v>69</v>
      </c>
      <c r="U112" s="14" t="s">
        <v>68</v>
      </c>
      <c r="V112" s="44" t="str">
        <f t="shared" si="132"/>
        <v>2 fois par semaine</v>
      </c>
      <c r="W112" s="13" t="s">
        <v>69</v>
      </c>
      <c r="X112" s="13" t="s">
        <v>68</v>
      </c>
      <c r="Y112" s="13" t="s">
        <v>68</v>
      </c>
      <c r="Z112" s="13" t="s">
        <v>68</v>
      </c>
      <c r="AA112" s="13" t="s">
        <v>69</v>
      </c>
      <c r="AB112" s="13" t="s">
        <v>68</v>
      </c>
      <c r="AC112" s="13" t="str">
        <f t="shared" si="133"/>
        <v>2 fois par semaine</v>
      </c>
      <c r="AD112" s="14" t="s">
        <v>69</v>
      </c>
      <c r="AE112" s="14" t="s">
        <v>68</v>
      </c>
      <c r="AF112" s="14" t="s">
        <v>68</v>
      </c>
      <c r="AG112" s="14" t="s">
        <v>68</v>
      </c>
      <c r="AH112" s="14" t="s">
        <v>69</v>
      </c>
      <c r="AI112" s="14" t="s">
        <v>68</v>
      </c>
      <c r="AJ112" s="44" t="str">
        <f t="shared" si="134"/>
        <v>2 fois par semaine</v>
      </c>
      <c r="AK112" s="13" t="s">
        <v>69</v>
      </c>
      <c r="AL112" s="13" t="s">
        <v>68</v>
      </c>
      <c r="AM112" s="13" t="s">
        <v>68</v>
      </c>
      <c r="AN112" s="13" t="s">
        <v>68</v>
      </c>
      <c r="AO112" s="13" t="s">
        <v>69</v>
      </c>
      <c r="AP112" s="13" t="s">
        <v>68</v>
      </c>
      <c r="AQ112" s="13" t="str">
        <f t="shared" si="135"/>
        <v>2 fois par semaine</v>
      </c>
      <c r="AR112" s="14" t="s">
        <v>69</v>
      </c>
      <c r="AS112" s="14" t="s">
        <v>68</v>
      </c>
      <c r="AT112" s="14" t="s">
        <v>68</v>
      </c>
      <c r="AU112" s="14" t="s">
        <v>68</v>
      </c>
      <c r="AV112" s="14" t="s">
        <v>69</v>
      </c>
      <c r="AW112" s="14" t="s">
        <v>68</v>
      </c>
      <c r="AX112" s="14" t="str">
        <f t="shared" si="136"/>
        <v>2 fois par semaine</v>
      </c>
      <c r="AY112" s="13" t="s">
        <v>69</v>
      </c>
      <c r="AZ112" s="13" t="s">
        <v>68</v>
      </c>
      <c r="BA112" s="13" t="s">
        <v>68</v>
      </c>
      <c r="BB112" s="13" t="s">
        <v>68</v>
      </c>
      <c r="BC112" s="13" t="s">
        <v>69</v>
      </c>
      <c r="BD112" s="13" t="s">
        <v>68</v>
      </c>
      <c r="BE112" s="13" t="str">
        <f t="shared" si="137"/>
        <v>2 fois par semaine</v>
      </c>
      <c r="BF112" s="14" t="s">
        <v>69</v>
      </c>
      <c r="BG112" s="14" t="s">
        <v>68</v>
      </c>
      <c r="BH112" s="14" t="s">
        <v>68</v>
      </c>
      <c r="BI112" s="14" t="s">
        <v>68</v>
      </c>
      <c r="BJ112" s="14" t="s">
        <v>69</v>
      </c>
      <c r="BK112" s="14" t="s">
        <v>68</v>
      </c>
      <c r="BL112" s="14" t="str">
        <f t="shared" si="138"/>
        <v>2 fois par semaine</v>
      </c>
      <c r="BM112" s="13" t="s">
        <v>69</v>
      </c>
      <c r="BN112" s="13" t="s">
        <v>68</v>
      </c>
      <c r="BO112" s="13" t="s">
        <v>68</v>
      </c>
      <c r="BP112" s="13" t="s">
        <v>68</v>
      </c>
      <c r="BQ112" s="13" t="s">
        <v>69</v>
      </c>
      <c r="BR112" s="13" t="s">
        <v>68</v>
      </c>
      <c r="BS112" s="13" t="str">
        <f t="shared" si="139"/>
        <v>2 fois par semaine</v>
      </c>
      <c r="BT112" s="14" t="s">
        <v>68</v>
      </c>
      <c r="BU112" s="14" t="s">
        <v>68</v>
      </c>
      <c r="BV112" s="14" t="s">
        <v>68</v>
      </c>
      <c r="BW112" s="14" t="s">
        <v>68</v>
      </c>
      <c r="BX112" s="14" t="s">
        <v>68</v>
      </c>
      <c r="BY112" s="14" t="s">
        <v>68</v>
      </c>
      <c r="BZ112" s="14" t="str">
        <f t="shared" si="140"/>
        <v>-</v>
      </c>
      <c r="CA112" s="13" t="s">
        <v>68</v>
      </c>
      <c r="CB112" s="13" t="s">
        <v>68</v>
      </c>
      <c r="CC112" s="13" t="s">
        <v>68</v>
      </c>
      <c r="CD112" s="13" t="s">
        <v>68</v>
      </c>
      <c r="CE112" s="13" t="s">
        <v>69</v>
      </c>
      <c r="CF112" s="13" t="s">
        <v>68</v>
      </c>
      <c r="CG112" s="44" t="str">
        <f>IF(COUNTIF(CA112:CF112,"X")&gt;0,COUNTIF(CA112:CF112,"X")&amp;" fois par mois","-")</f>
        <v>1 fois par mois</v>
      </c>
      <c r="CH112" s="14" t="s">
        <v>68</v>
      </c>
      <c r="CI112" s="14" t="s">
        <v>68</v>
      </c>
      <c r="CJ112" s="14" t="s">
        <v>68</v>
      </c>
      <c r="CK112" s="14" t="s">
        <v>68</v>
      </c>
      <c r="CL112" s="14" t="s">
        <v>69</v>
      </c>
      <c r="CM112" s="14" t="s">
        <v>68</v>
      </c>
      <c r="CN112" s="44" t="str">
        <f t="shared" si="141"/>
        <v>1 fois par semaine</v>
      </c>
      <c r="CO112" s="13" t="s">
        <v>68</v>
      </c>
      <c r="CP112" s="13" t="s">
        <v>68</v>
      </c>
      <c r="CQ112" s="13" t="s">
        <v>68</v>
      </c>
      <c r="CR112" s="13" t="s">
        <v>68</v>
      </c>
      <c r="CS112" s="13" t="s">
        <v>69</v>
      </c>
      <c r="CT112" s="13" t="s">
        <v>68</v>
      </c>
      <c r="CU112" s="13" t="str">
        <f t="shared" si="180"/>
        <v>1 fois par semaine</v>
      </c>
      <c r="CV112" s="14" t="s">
        <v>68</v>
      </c>
      <c r="CW112" s="14" t="s">
        <v>68</v>
      </c>
      <c r="CX112" s="14" t="s">
        <v>68</v>
      </c>
      <c r="CY112" s="14" t="s">
        <v>68</v>
      </c>
      <c r="CZ112" s="14" t="s">
        <v>69</v>
      </c>
      <c r="DA112" s="14" t="s">
        <v>68</v>
      </c>
      <c r="DB112" s="14" t="str">
        <f t="shared" si="142"/>
        <v>1 fois par semaine</v>
      </c>
      <c r="DC112" s="13" t="s">
        <v>68</v>
      </c>
      <c r="DD112" s="13" t="s">
        <v>68</v>
      </c>
      <c r="DE112" s="13" t="s">
        <v>68</v>
      </c>
      <c r="DF112" s="13" t="s">
        <v>68</v>
      </c>
      <c r="DG112" s="13" t="s">
        <v>69</v>
      </c>
      <c r="DH112" s="13" t="s">
        <v>68</v>
      </c>
      <c r="DI112" s="13" t="str">
        <f t="shared" si="181"/>
        <v>1 fois par semaine</v>
      </c>
      <c r="DJ112" s="14" t="s">
        <v>69</v>
      </c>
      <c r="DK112" s="14" t="s">
        <v>68</v>
      </c>
      <c r="DL112" s="14" t="s">
        <v>68</v>
      </c>
      <c r="DM112" s="14" t="s">
        <v>68</v>
      </c>
      <c r="DN112" s="14" t="s">
        <v>69</v>
      </c>
      <c r="DO112" s="14" t="s">
        <v>68</v>
      </c>
      <c r="DP112" s="44" t="str">
        <f t="shared" si="143"/>
        <v>2 fois par semaine</v>
      </c>
      <c r="DQ112" s="13" t="s">
        <v>69</v>
      </c>
      <c r="DR112" s="13" t="s">
        <v>68</v>
      </c>
      <c r="DS112" s="13" t="s">
        <v>68</v>
      </c>
      <c r="DT112" s="13" t="s">
        <v>68</v>
      </c>
      <c r="DU112" s="13" t="s">
        <v>69</v>
      </c>
      <c r="DV112" s="13" t="s">
        <v>68</v>
      </c>
      <c r="DW112" s="13" t="str">
        <f t="shared" si="144"/>
        <v>2 fois par semaine</v>
      </c>
      <c r="DX112" s="14" t="s">
        <v>69</v>
      </c>
      <c r="DY112" s="14" t="s">
        <v>68</v>
      </c>
      <c r="DZ112" s="14" t="s">
        <v>68</v>
      </c>
      <c r="EA112" s="14" t="s">
        <v>68</v>
      </c>
      <c r="EB112" s="14" t="s">
        <v>69</v>
      </c>
      <c r="EC112" s="14" t="s">
        <v>68</v>
      </c>
      <c r="ED112" s="14" t="str">
        <f t="shared" si="145"/>
        <v>2 fois par semaine</v>
      </c>
      <c r="EE112" s="13" t="s">
        <v>69</v>
      </c>
      <c r="EF112" s="13" t="s">
        <v>68</v>
      </c>
      <c r="EG112" s="13" t="s">
        <v>68</v>
      </c>
      <c r="EH112" s="13" t="s">
        <v>68</v>
      </c>
      <c r="EI112" s="13" t="s">
        <v>69</v>
      </c>
      <c r="EJ112" s="13" t="s">
        <v>68</v>
      </c>
      <c r="EK112" s="13" t="str">
        <f t="shared" si="146"/>
        <v>2 fois par semaine</v>
      </c>
      <c r="EL112" s="14" t="s">
        <v>68</v>
      </c>
      <c r="EM112" s="14" t="s">
        <v>68</v>
      </c>
      <c r="EN112" s="14" t="s">
        <v>68</v>
      </c>
      <c r="EO112" s="14" t="s">
        <v>68</v>
      </c>
      <c r="EP112" s="14" t="s">
        <v>69</v>
      </c>
      <c r="EQ112" s="14" t="s">
        <v>68</v>
      </c>
      <c r="ER112" s="44" t="str">
        <f>IF(COUNTIF(EL112:EQ112,"X")&gt;0,COUNTIF(EL112:EQ112,"X")&amp;" fois par mois","-")</f>
        <v>1 fois par mois</v>
      </c>
      <c r="ES112" s="13" t="s">
        <v>68</v>
      </c>
      <c r="ET112" s="13" t="s">
        <v>68</v>
      </c>
      <c r="EU112" s="13" t="s">
        <v>68</v>
      </c>
      <c r="EV112" s="13" t="s">
        <v>68</v>
      </c>
      <c r="EW112" s="13" t="s">
        <v>69</v>
      </c>
      <c r="EX112" s="13" t="s">
        <v>68</v>
      </c>
      <c r="EY112" s="44" t="str">
        <f>IF(COUNTIF(ES112:EX112,"X")&gt;0,COUNTIF(ES112:EX112,"X")&amp;" fois par semaine","-")</f>
        <v>1 fois par semaine</v>
      </c>
      <c r="EZ112" s="14" t="s">
        <v>68</v>
      </c>
      <c r="FA112" s="14" t="s">
        <v>68</v>
      </c>
      <c r="FB112" s="14" t="s">
        <v>68</v>
      </c>
      <c r="FC112" s="14" t="s">
        <v>68</v>
      </c>
      <c r="FD112" s="14" t="s">
        <v>69</v>
      </c>
      <c r="FE112" s="14" t="s">
        <v>68</v>
      </c>
      <c r="FF112" s="44" t="str">
        <f t="shared" si="175"/>
        <v>1 fois par semaine</v>
      </c>
      <c r="FG112" s="13" t="s">
        <v>68</v>
      </c>
      <c r="FH112" s="13" t="s">
        <v>68</v>
      </c>
      <c r="FI112" s="13" t="s">
        <v>68</v>
      </c>
      <c r="FJ112" s="13" t="s">
        <v>68</v>
      </c>
      <c r="FK112" s="13" t="s">
        <v>69</v>
      </c>
      <c r="FL112" s="13" t="s">
        <v>68</v>
      </c>
      <c r="FM112" s="13" t="str">
        <f t="shared" si="184"/>
        <v>1 fois par semaine</v>
      </c>
      <c r="FN112" s="14" t="s">
        <v>69</v>
      </c>
      <c r="FO112" s="14" t="s">
        <v>68</v>
      </c>
      <c r="FP112" s="14" t="s">
        <v>69</v>
      </c>
      <c r="FQ112" s="14" t="s">
        <v>68</v>
      </c>
      <c r="FR112" s="14" t="s">
        <v>69</v>
      </c>
      <c r="FS112" s="14" t="s">
        <v>68</v>
      </c>
      <c r="FT112" s="44" t="str">
        <f t="shared" si="159"/>
        <v>3 fois par semaine</v>
      </c>
      <c r="FU112" s="13" t="s">
        <v>69</v>
      </c>
      <c r="FV112" s="13" t="s">
        <v>68</v>
      </c>
      <c r="FW112" s="13" t="s">
        <v>68</v>
      </c>
      <c r="FX112" s="13" t="s">
        <v>68</v>
      </c>
      <c r="FY112" s="13" t="s">
        <v>68</v>
      </c>
      <c r="FZ112" s="13" t="s">
        <v>68</v>
      </c>
      <c r="GA112" s="44" t="str">
        <f t="shared" si="177"/>
        <v>1 fois par semaine</v>
      </c>
      <c r="GB112" s="14" t="s">
        <v>69</v>
      </c>
      <c r="GC112" s="14" t="s">
        <v>68</v>
      </c>
      <c r="GD112" s="14" t="s">
        <v>68</v>
      </c>
      <c r="GE112" s="14" t="s">
        <v>68</v>
      </c>
      <c r="GF112" s="14" t="s">
        <v>68</v>
      </c>
      <c r="GG112" s="14" t="s">
        <v>68</v>
      </c>
      <c r="GH112" s="14" t="str">
        <f t="shared" si="155"/>
        <v>1 fois par semaine</v>
      </c>
      <c r="GI112" s="13" t="s">
        <v>68</v>
      </c>
      <c r="GJ112" s="13" t="s">
        <v>68</v>
      </c>
      <c r="GK112" s="13" t="s">
        <v>68</v>
      </c>
      <c r="GL112" s="13" t="s">
        <v>68</v>
      </c>
      <c r="GM112" s="13" t="s">
        <v>68</v>
      </c>
      <c r="GN112" s="13" t="s">
        <v>68</v>
      </c>
      <c r="GO112" s="13" t="str">
        <f t="shared" si="168"/>
        <v>-</v>
      </c>
      <c r="GP112" s="14" t="s">
        <v>68</v>
      </c>
      <c r="GQ112" s="14" t="s">
        <v>68</v>
      </c>
      <c r="GR112" s="14" t="s">
        <v>68</v>
      </c>
      <c r="GS112" s="14" t="s">
        <v>68</v>
      </c>
      <c r="GT112" s="14" t="s">
        <v>68</v>
      </c>
      <c r="GU112" s="14" t="s">
        <v>68</v>
      </c>
      <c r="GV112" s="14" t="str">
        <f t="shared" si="179"/>
        <v>-</v>
      </c>
      <c r="GW112" s="13" t="s">
        <v>68</v>
      </c>
      <c r="GX112" s="13" t="s">
        <v>68</v>
      </c>
      <c r="GY112" s="13" t="s">
        <v>68</v>
      </c>
      <c r="GZ112" s="13" t="s">
        <v>68</v>
      </c>
      <c r="HA112" s="13" t="s">
        <v>68</v>
      </c>
      <c r="HB112" s="13" t="s">
        <v>68</v>
      </c>
      <c r="HC112" s="44" t="str">
        <f t="shared" si="185"/>
        <v>-</v>
      </c>
      <c r="HD112" s="14" t="s">
        <v>68</v>
      </c>
      <c r="HE112" s="14" t="s">
        <v>68</v>
      </c>
      <c r="HF112" s="14" t="s">
        <v>68</v>
      </c>
      <c r="HG112" s="14" t="s">
        <v>68</v>
      </c>
      <c r="HH112" s="14" t="s">
        <v>68</v>
      </c>
      <c r="HI112" s="14" t="s">
        <v>68</v>
      </c>
      <c r="HJ112" s="44" t="str">
        <f t="shared" si="126"/>
        <v>-</v>
      </c>
      <c r="HK112" s="13" t="s">
        <v>68</v>
      </c>
      <c r="HL112" s="13" t="s">
        <v>68</v>
      </c>
      <c r="HM112" s="13" t="s">
        <v>68</v>
      </c>
      <c r="HN112" s="13" t="s">
        <v>68</v>
      </c>
      <c r="HO112" s="13" t="s">
        <v>68</v>
      </c>
      <c r="HP112" s="13" t="s">
        <v>68</v>
      </c>
      <c r="HQ112" s="44" t="str">
        <f t="shared" si="169"/>
        <v>-</v>
      </c>
      <c r="HR112" s="14" t="s">
        <v>68</v>
      </c>
      <c r="HS112" s="14" t="s">
        <v>68</v>
      </c>
      <c r="HT112" s="14" t="s">
        <v>68</v>
      </c>
      <c r="HU112" s="14" t="s">
        <v>68</v>
      </c>
      <c r="HV112" s="14" t="s">
        <v>68</v>
      </c>
      <c r="HW112" s="14" t="s">
        <v>68</v>
      </c>
      <c r="HX112" s="14" t="str">
        <f t="shared" si="182"/>
        <v>-</v>
      </c>
    </row>
    <row r="113" spans="1:233" ht="27.95" customHeight="1" x14ac:dyDescent="0.2">
      <c r="A113" s="16">
        <v>8085</v>
      </c>
      <c r="B113" s="9" t="s">
        <v>79</v>
      </c>
      <c r="C113" s="51" t="s">
        <v>1908</v>
      </c>
      <c r="D113" s="11" t="s">
        <v>96</v>
      </c>
      <c r="E113" s="23" t="s">
        <v>197</v>
      </c>
      <c r="F113" s="11">
        <v>75009</v>
      </c>
      <c r="G113" s="23" t="s">
        <v>29</v>
      </c>
      <c r="H113" s="12">
        <v>22</v>
      </c>
      <c r="I113" s="13" t="s">
        <v>69</v>
      </c>
      <c r="J113" s="13" t="s">
        <v>68</v>
      </c>
      <c r="K113" s="13" t="s">
        <v>69</v>
      </c>
      <c r="L113" s="13" t="s">
        <v>68</v>
      </c>
      <c r="M113" s="13" t="s">
        <v>69</v>
      </c>
      <c r="N113" s="13" t="s">
        <v>68</v>
      </c>
      <c r="O113" s="13" t="str">
        <f t="shared" si="131"/>
        <v>3 fois par semaine</v>
      </c>
      <c r="P113" s="14" t="s">
        <v>69</v>
      </c>
      <c r="Q113" s="14" t="s">
        <v>68</v>
      </c>
      <c r="R113" s="14" t="s">
        <v>69</v>
      </c>
      <c r="S113" s="14" t="s">
        <v>68</v>
      </c>
      <c r="T113" s="14" t="s">
        <v>69</v>
      </c>
      <c r="U113" s="14" t="s">
        <v>68</v>
      </c>
      <c r="V113" s="44" t="str">
        <f t="shared" si="132"/>
        <v>3 fois par semaine</v>
      </c>
      <c r="W113" s="13" t="s">
        <v>69</v>
      </c>
      <c r="X113" s="13" t="s">
        <v>68</v>
      </c>
      <c r="Y113" s="13" t="s">
        <v>69</v>
      </c>
      <c r="Z113" s="13" t="s">
        <v>68</v>
      </c>
      <c r="AA113" s="13" t="s">
        <v>69</v>
      </c>
      <c r="AB113" s="13" t="s">
        <v>68</v>
      </c>
      <c r="AC113" s="13" t="str">
        <f t="shared" si="133"/>
        <v>3 fois par semaine</v>
      </c>
      <c r="AD113" s="14" t="s">
        <v>69</v>
      </c>
      <c r="AE113" s="14" t="s">
        <v>68</v>
      </c>
      <c r="AF113" s="14" t="s">
        <v>69</v>
      </c>
      <c r="AG113" s="14" t="s">
        <v>68</v>
      </c>
      <c r="AH113" s="14" t="s">
        <v>69</v>
      </c>
      <c r="AI113" s="14" t="s">
        <v>68</v>
      </c>
      <c r="AJ113" s="44" t="str">
        <f t="shared" si="134"/>
        <v>3 fois par semaine</v>
      </c>
      <c r="AK113" s="13" t="s">
        <v>69</v>
      </c>
      <c r="AL113" s="13" t="s">
        <v>68</v>
      </c>
      <c r="AM113" s="13" t="s">
        <v>69</v>
      </c>
      <c r="AN113" s="13" t="s">
        <v>68</v>
      </c>
      <c r="AO113" s="13" t="s">
        <v>69</v>
      </c>
      <c r="AP113" s="13" t="s">
        <v>68</v>
      </c>
      <c r="AQ113" s="13" t="str">
        <f t="shared" si="135"/>
        <v>3 fois par semaine</v>
      </c>
      <c r="AR113" s="14" t="s">
        <v>69</v>
      </c>
      <c r="AS113" s="14" t="s">
        <v>68</v>
      </c>
      <c r="AT113" s="14" t="s">
        <v>69</v>
      </c>
      <c r="AU113" s="14" t="s">
        <v>68</v>
      </c>
      <c r="AV113" s="14" t="s">
        <v>69</v>
      </c>
      <c r="AW113" s="14" t="s">
        <v>68</v>
      </c>
      <c r="AX113" s="14" t="str">
        <f t="shared" si="136"/>
        <v>3 fois par semaine</v>
      </c>
      <c r="AY113" s="13" t="s">
        <v>69</v>
      </c>
      <c r="AZ113" s="13" t="s">
        <v>68</v>
      </c>
      <c r="BA113" s="13" t="s">
        <v>69</v>
      </c>
      <c r="BB113" s="13" t="s">
        <v>68</v>
      </c>
      <c r="BC113" s="13" t="s">
        <v>69</v>
      </c>
      <c r="BD113" s="13" t="s">
        <v>68</v>
      </c>
      <c r="BE113" s="13" t="str">
        <f t="shared" si="137"/>
        <v>3 fois par semaine</v>
      </c>
      <c r="BF113" s="14" t="s">
        <v>69</v>
      </c>
      <c r="BG113" s="14" t="s">
        <v>68</v>
      </c>
      <c r="BH113" s="14" t="s">
        <v>69</v>
      </c>
      <c r="BI113" s="14" t="s">
        <v>68</v>
      </c>
      <c r="BJ113" s="14" t="s">
        <v>69</v>
      </c>
      <c r="BK113" s="14" t="s">
        <v>68</v>
      </c>
      <c r="BL113" s="14" t="str">
        <f t="shared" si="138"/>
        <v>3 fois par semaine</v>
      </c>
      <c r="BM113" s="13" t="s">
        <v>69</v>
      </c>
      <c r="BN113" s="13" t="s">
        <v>68</v>
      </c>
      <c r="BO113" s="13" t="s">
        <v>69</v>
      </c>
      <c r="BP113" s="13" t="s">
        <v>68</v>
      </c>
      <c r="BQ113" s="13" t="s">
        <v>69</v>
      </c>
      <c r="BR113" s="13" t="s">
        <v>68</v>
      </c>
      <c r="BS113" s="13" t="str">
        <f t="shared" si="139"/>
        <v>3 fois par semaine</v>
      </c>
      <c r="BT113" s="14" t="s">
        <v>68</v>
      </c>
      <c r="BU113" s="14" t="s">
        <v>68</v>
      </c>
      <c r="BV113" s="14" t="s">
        <v>68</v>
      </c>
      <c r="BW113" s="14" t="s">
        <v>68</v>
      </c>
      <c r="BX113" s="14" t="s">
        <v>68</v>
      </c>
      <c r="BY113" s="14" t="s">
        <v>68</v>
      </c>
      <c r="BZ113" s="14" t="str">
        <f t="shared" si="140"/>
        <v>-</v>
      </c>
      <c r="CA113" s="13" t="s">
        <v>68</v>
      </c>
      <c r="CB113" s="13" t="s">
        <v>68</v>
      </c>
      <c r="CC113" s="13" t="s">
        <v>68</v>
      </c>
      <c r="CD113" s="13" t="s">
        <v>68</v>
      </c>
      <c r="CE113" s="13" t="s">
        <v>68</v>
      </c>
      <c r="CF113" s="13" t="s">
        <v>68</v>
      </c>
      <c r="CG113" s="44" t="str">
        <f>IF(COUNTIF(CA113:CF113,"X")&gt;0,COUNTIF(CA113:CF113,"X")&amp;" fois par mois","-")</f>
        <v>-</v>
      </c>
      <c r="CH113" s="14" t="s">
        <v>69</v>
      </c>
      <c r="CI113" s="14" t="s">
        <v>68</v>
      </c>
      <c r="CJ113" s="14" t="s">
        <v>68</v>
      </c>
      <c r="CK113" s="14" t="s">
        <v>68</v>
      </c>
      <c r="CL113" s="14" t="s">
        <v>68</v>
      </c>
      <c r="CM113" s="14" t="s">
        <v>68</v>
      </c>
      <c r="CN113" s="44" t="str">
        <f t="shared" si="141"/>
        <v>1 fois par semaine</v>
      </c>
      <c r="CO113" s="13" t="s">
        <v>69</v>
      </c>
      <c r="CP113" s="13" t="s">
        <v>68</v>
      </c>
      <c r="CQ113" s="13" t="s">
        <v>68</v>
      </c>
      <c r="CR113" s="13" t="s">
        <v>68</v>
      </c>
      <c r="CS113" s="13" t="s">
        <v>68</v>
      </c>
      <c r="CT113" s="13" t="s">
        <v>68</v>
      </c>
      <c r="CU113" s="13" t="str">
        <f t="shared" si="180"/>
        <v>1 fois par semaine</v>
      </c>
      <c r="CV113" s="14" t="s">
        <v>69</v>
      </c>
      <c r="CW113" s="14" t="s">
        <v>68</v>
      </c>
      <c r="CX113" s="14" t="s">
        <v>68</v>
      </c>
      <c r="CY113" s="14" t="s">
        <v>68</v>
      </c>
      <c r="CZ113" s="14" t="s">
        <v>68</v>
      </c>
      <c r="DA113" s="14" t="s">
        <v>68</v>
      </c>
      <c r="DB113" s="14" t="str">
        <f t="shared" si="142"/>
        <v>1 fois par semaine</v>
      </c>
      <c r="DC113" s="13" t="s">
        <v>69</v>
      </c>
      <c r="DD113" s="13" t="s">
        <v>68</v>
      </c>
      <c r="DE113" s="13" t="s">
        <v>68</v>
      </c>
      <c r="DF113" s="13" t="s">
        <v>68</v>
      </c>
      <c r="DG113" s="13" t="s">
        <v>68</v>
      </c>
      <c r="DH113" s="13" t="s">
        <v>68</v>
      </c>
      <c r="DI113" s="13" t="str">
        <f t="shared" si="181"/>
        <v>1 fois par semaine</v>
      </c>
      <c r="DJ113" s="14" t="s">
        <v>68</v>
      </c>
      <c r="DK113" s="14" t="s">
        <v>68</v>
      </c>
      <c r="DL113" s="14" t="s">
        <v>68</v>
      </c>
      <c r="DM113" s="14" t="s">
        <v>68</v>
      </c>
      <c r="DN113" s="14" t="s">
        <v>68</v>
      </c>
      <c r="DO113" s="14" t="s">
        <v>68</v>
      </c>
      <c r="DP113" s="44" t="str">
        <f t="shared" si="143"/>
        <v>-</v>
      </c>
      <c r="DQ113" s="13" t="s">
        <v>68</v>
      </c>
      <c r="DR113" s="13" t="s">
        <v>68</v>
      </c>
      <c r="DS113" s="13" t="s">
        <v>68</v>
      </c>
      <c r="DT113" s="13" t="s">
        <v>68</v>
      </c>
      <c r="DU113" s="13" t="s">
        <v>68</v>
      </c>
      <c r="DV113" s="13" t="s">
        <v>68</v>
      </c>
      <c r="DW113" s="13" t="str">
        <f t="shared" si="144"/>
        <v>-</v>
      </c>
      <c r="DX113" s="14" t="s">
        <v>68</v>
      </c>
      <c r="DY113" s="14" t="s">
        <v>68</v>
      </c>
      <c r="DZ113" s="14" t="s">
        <v>68</v>
      </c>
      <c r="EA113" s="14" t="s">
        <v>68</v>
      </c>
      <c r="EB113" s="14" t="s">
        <v>68</v>
      </c>
      <c r="EC113" s="14" t="s">
        <v>68</v>
      </c>
      <c r="ED113" s="14" t="str">
        <f t="shared" si="145"/>
        <v>-</v>
      </c>
      <c r="EE113" s="13" t="s">
        <v>68</v>
      </c>
      <c r="EF113" s="13" t="s">
        <v>68</v>
      </c>
      <c r="EG113" s="13" t="s">
        <v>68</v>
      </c>
      <c r="EH113" s="13" t="s">
        <v>68</v>
      </c>
      <c r="EI113" s="13" t="s">
        <v>68</v>
      </c>
      <c r="EJ113" s="13" t="s">
        <v>68</v>
      </c>
      <c r="EK113" s="13" t="str">
        <f t="shared" si="146"/>
        <v>-</v>
      </c>
      <c r="EL113" s="14" t="s">
        <v>69</v>
      </c>
      <c r="EM113" s="14" t="s">
        <v>68</v>
      </c>
      <c r="EN113" s="14" t="s">
        <v>68</v>
      </c>
      <c r="EO113" s="14" t="s">
        <v>68</v>
      </c>
      <c r="EP113" s="14" t="s">
        <v>68</v>
      </c>
      <c r="EQ113" s="14" t="s">
        <v>68</v>
      </c>
      <c r="ER113" s="44" t="str">
        <f t="shared" ref="ER113" si="186">IF(COUNTIF(EL113:EQ113,"X")&gt;0,COUNTIF(EL113:EQ113,"X")&amp;" fois par mois","-")</f>
        <v>1 fois par mois</v>
      </c>
      <c r="ES113" s="13" t="s">
        <v>68</v>
      </c>
      <c r="ET113" s="13" t="s">
        <v>68</v>
      </c>
      <c r="EU113" s="13" t="s">
        <v>68</v>
      </c>
      <c r="EV113" s="13" t="s">
        <v>68</v>
      </c>
      <c r="EW113" s="13" t="s">
        <v>68</v>
      </c>
      <c r="EX113" s="13" t="s">
        <v>68</v>
      </c>
      <c r="EY113" s="44" t="str">
        <f>IF(COUNTIF(ES113:EX113,"X")&gt;0,COUNTIF(ES113:EX113,"X")&amp;" fois par mois","-")</f>
        <v>-</v>
      </c>
      <c r="EZ113" s="14" t="s">
        <v>69</v>
      </c>
      <c r="FA113" s="14" t="s">
        <v>68</v>
      </c>
      <c r="FB113" s="14" t="s">
        <v>68</v>
      </c>
      <c r="FC113" s="14" t="s">
        <v>68</v>
      </c>
      <c r="FD113" s="14" t="s">
        <v>68</v>
      </c>
      <c r="FE113" s="14" t="s">
        <v>68</v>
      </c>
      <c r="FF113" s="44" t="str">
        <f t="shared" si="175"/>
        <v>1 fois par semaine</v>
      </c>
      <c r="FG113" s="13" t="s">
        <v>69</v>
      </c>
      <c r="FH113" s="13" t="s">
        <v>68</v>
      </c>
      <c r="FI113" s="13" t="s">
        <v>68</v>
      </c>
      <c r="FJ113" s="13" t="s">
        <v>68</v>
      </c>
      <c r="FK113" s="13" t="s">
        <v>68</v>
      </c>
      <c r="FL113" s="13" t="s">
        <v>68</v>
      </c>
      <c r="FM113" s="13" t="str">
        <f t="shared" ref="FM113" si="187">IF(COUNTIF(FG113:FL113,"X")&gt;0,COUNTIF(FG113:FL113,"X")&amp;" fois par mois","-")</f>
        <v>1 fois par mois</v>
      </c>
      <c r="FN113" s="20" t="s">
        <v>69</v>
      </c>
      <c r="FO113" s="20" t="s">
        <v>69</v>
      </c>
      <c r="FP113" s="20" t="s">
        <v>69</v>
      </c>
      <c r="FQ113" s="20" t="s">
        <v>69</v>
      </c>
      <c r="FR113" s="20" t="s">
        <v>69</v>
      </c>
      <c r="FS113" s="20" t="s">
        <v>68</v>
      </c>
      <c r="FT113" s="45" t="str">
        <f t="shared" si="159"/>
        <v>5 fois par semaine</v>
      </c>
      <c r="FU113" s="19" t="s">
        <v>69</v>
      </c>
      <c r="FV113" s="19" t="s">
        <v>68</v>
      </c>
      <c r="FW113" s="19" t="s">
        <v>68</v>
      </c>
      <c r="FX113" s="19" t="s">
        <v>68</v>
      </c>
      <c r="FY113" s="19" t="s">
        <v>68</v>
      </c>
      <c r="FZ113" s="19" t="s">
        <v>68</v>
      </c>
      <c r="GA113" s="45" t="str">
        <f t="shared" si="177"/>
        <v>1 fois par semaine</v>
      </c>
      <c r="GB113" s="20" t="s">
        <v>69</v>
      </c>
      <c r="GC113" s="20" t="s">
        <v>68</v>
      </c>
      <c r="GD113" s="20" t="s">
        <v>68</v>
      </c>
      <c r="GE113" s="20" t="s">
        <v>68</v>
      </c>
      <c r="GF113" s="20" t="s">
        <v>68</v>
      </c>
      <c r="GG113" s="20" t="s">
        <v>68</v>
      </c>
      <c r="GH113" s="20" t="str">
        <f t="shared" si="155"/>
        <v>1 fois par semaine</v>
      </c>
      <c r="GI113" s="13" t="s">
        <v>68</v>
      </c>
      <c r="GJ113" s="13" t="s">
        <v>68</v>
      </c>
      <c r="GK113" s="13" t="s">
        <v>68</v>
      </c>
      <c r="GL113" s="13" t="s">
        <v>68</v>
      </c>
      <c r="GM113" s="13" t="s">
        <v>68</v>
      </c>
      <c r="GN113" s="13" t="s">
        <v>68</v>
      </c>
      <c r="GO113" s="13" t="str">
        <f t="shared" si="168"/>
        <v>-</v>
      </c>
      <c r="GP113" s="14" t="s">
        <v>68</v>
      </c>
      <c r="GQ113" s="14" t="s">
        <v>68</v>
      </c>
      <c r="GR113" s="14" t="s">
        <v>68</v>
      </c>
      <c r="GS113" s="14" t="s">
        <v>68</v>
      </c>
      <c r="GT113" s="14" t="s">
        <v>68</v>
      </c>
      <c r="GU113" s="14" t="s">
        <v>68</v>
      </c>
      <c r="GV113" s="14" t="str">
        <f t="shared" si="179"/>
        <v>-</v>
      </c>
      <c r="GW113" s="13" t="s">
        <v>68</v>
      </c>
      <c r="GX113" s="13" t="s">
        <v>68</v>
      </c>
      <c r="GY113" s="13" t="s">
        <v>68</v>
      </c>
      <c r="GZ113" s="13" t="s">
        <v>68</v>
      </c>
      <c r="HA113" s="13" t="s">
        <v>68</v>
      </c>
      <c r="HB113" s="13" t="s">
        <v>68</v>
      </c>
      <c r="HC113" s="44" t="str">
        <f t="shared" si="185"/>
        <v>-</v>
      </c>
      <c r="HD113" s="14" t="s">
        <v>68</v>
      </c>
      <c r="HE113" s="14" t="s">
        <v>68</v>
      </c>
      <c r="HF113" s="14" t="s">
        <v>68</v>
      </c>
      <c r="HG113" s="14" t="s">
        <v>68</v>
      </c>
      <c r="HH113" s="14" t="s">
        <v>68</v>
      </c>
      <c r="HI113" s="14" t="s">
        <v>68</v>
      </c>
      <c r="HJ113" s="44" t="str">
        <f t="shared" si="126"/>
        <v>-</v>
      </c>
      <c r="HK113" s="13" t="s">
        <v>68</v>
      </c>
      <c r="HL113" s="13" t="s">
        <v>68</v>
      </c>
      <c r="HM113" s="13" t="s">
        <v>68</v>
      </c>
      <c r="HN113" s="13" t="s">
        <v>68</v>
      </c>
      <c r="HO113" s="13" t="s">
        <v>68</v>
      </c>
      <c r="HP113" s="13" t="s">
        <v>68</v>
      </c>
      <c r="HQ113" s="44" t="str">
        <f t="shared" si="169"/>
        <v>-</v>
      </c>
      <c r="HR113" s="14" t="s">
        <v>68</v>
      </c>
      <c r="HS113" s="14" t="s">
        <v>68</v>
      </c>
      <c r="HT113" s="14" t="s">
        <v>68</v>
      </c>
      <c r="HU113" s="14" t="s">
        <v>68</v>
      </c>
      <c r="HV113" s="14" t="s">
        <v>68</v>
      </c>
      <c r="HW113" s="14" t="s">
        <v>68</v>
      </c>
      <c r="HX113" s="14" t="str">
        <f t="shared" si="182"/>
        <v>-</v>
      </c>
      <c r="HY113" s="21" t="s">
        <v>82</v>
      </c>
    </row>
    <row r="114" spans="1:233" ht="27.95" customHeight="1" x14ac:dyDescent="0.2">
      <c r="A114" s="16">
        <v>8091</v>
      </c>
      <c r="B114" s="9" t="s">
        <v>79</v>
      </c>
      <c r="C114" s="51" t="s">
        <v>1908</v>
      </c>
      <c r="D114" s="11" t="s">
        <v>96</v>
      </c>
      <c r="E114" s="11" t="s">
        <v>198</v>
      </c>
      <c r="F114" s="11">
        <v>75009</v>
      </c>
      <c r="G114" s="11" t="s">
        <v>29</v>
      </c>
      <c r="H114" s="12">
        <v>13</v>
      </c>
      <c r="I114" s="13" t="s">
        <v>68</v>
      </c>
      <c r="J114" s="13" t="s">
        <v>68</v>
      </c>
      <c r="K114" s="13" t="s">
        <v>68</v>
      </c>
      <c r="L114" s="13" t="s">
        <v>68</v>
      </c>
      <c r="M114" s="13" t="s">
        <v>68</v>
      </c>
      <c r="N114" s="13" t="s">
        <v>68</v>
      </c>
      <c r="O114" s="13" t="str">
        <f t="shared" si="131"/>
        <v>-</v>
      </c>
      <c r="P114" s="14" t="s">
        <v>68</v>
      </c>
      <c r="Q114" s="14" t="s">
        <v>68</v>
      </c>
      <c r="R114" s="14" t="s">
        <v>68</v>
      </c>
      <c r="S114" s="14" t="s">
        <v>68</v>
      </c>
      <c r="T114" s="14" t="s">
        <v>68</v>
      </c>
      <c r="U114" s="14" t="s">
        <v>68</v>
      </c>
      <c r="V114" s="44" t="str">
        <f t="shared" si="132"/>
        <v>-</v>
      </c>
      <c r="W114" s="13" t="s">
        <v>68</v>
      </c>
      <c r="X114" s="13" t="s">
        <v>68</v>
      </c>
      <c r="Y114" s="13" t="s">
        <v>68</v>
      </c>
      <c r="Z114" s="13" t="s">
        <v>68</v>
      </c>
      <c r="AA114" s="13" t="s">
        <v>68</v>
      </c>
      <c r="AB114" s="13" t="s">
        <v>68</v>
      </c>
      <c r="AC114" s="13" t="str">
        <f t="shared" si="133"/>
        <v>-</v>
      </c>
      <c r="AD114" s="14" t="s">
        <v>68</v>
      </c>
      <c r="AE114" s="14" t="s">
        <v>68</v>
      </c>
      <c r="AF114" s="14" t="s">
        <v>68</v>
      </c>
      <c r="AG114" s="14" t="s">
        <v>68</v>
      </c>
      <c r="AH114" s="14" t="s">
        <v>68</v>
      </c>
      <c r="AI114" s="14" t="s">
        <v>68</v>
      </c>
      <c r="AJ114" s="44" t="str">
        <f t="shared" si="134"/>
        <v>-</v>
      </c>
      <c r="AK114" s="13" t="s">
        <v>68</v>
      </c>
      <c r="AL114" s="13" t="s">
        <v>68</v>
      </c>
      <c r="AM114" s="13" t="s">
        <v>68</v>
      </c>
      <c r="AN114" s="13" t="s">
        <v>68</v>
      </c>
      <c r="AO114" s="13" t="s">
        <v>68</v>
      </c>
      <c r="AP114" s="13" t="s">
        <v>68</v>
      </c>
      <c r="AQ114" s="13" t="str">
        <f t="shared" si="135"/>
        <v>-</v>
      </c>
      <c r="AR114" s="14" t="s">
        <v>68</v>
      </c>
      <c r="AS114" s="14" t="s">
        <v>68</v>
      </c>
      <c r="AT114" s="14" t="s">
        <v>68</v>
      </c>
      <c r="AU114" s="14" t="s">
        <v>68</v>
      </c>
      <c r="AV114" s="14" t="s">
        <v>68</v>
      </c>
      <c r="AW114" s="14" t="s">
        <v>68</v>
      </c>
      <c r="AX114" s="14" t="str">
        <f t="shared" si="136"/>
        <v>-</v>
      </c>
      <c r="AY114" s="13" t="s">
        <v>68</v>
      </c>
      <c r="AZ114" s="13" t="s">
        <v>68</v>
      </c>
      <c r="BA114" s="13" t="s">
        <v>68</v>
      </c>
      <c r="BB114" s="13" t="s">
        <v>68</v>
      </c>
      <c r="BC114" s="13" t="s">
        <v>68</v>
      </c>
      <c r="BD114" s="13" t="s">
        <v>68</v>
      </c>
      <c r="BE114" s="13" t="str">
        <f t="shared" si="137"/>
        <v>-</v>
      </c>
      <c r="BF114" s="14" t="s">
        <v>68</v>
      </c>
      <c r="BG114" s="14" t="s">
        <v>68</v>
      </c>
      <c r="BH114" s="14" t="s">
        <v>68</v>
      </c>
      <c r="BI114" s="14" t="s">
        <v>68</v>
      </c>
      <c r="BJ114" s="14" t="s">
        <v>68</v>
      </c>
      <c r="BK114" s="14" t="s">
        <v>68</v>
      </c>
      <c r="BL114" s="14" t="str">
        <f t="shared" si="138"/>
        <v>-</v>
      </c>
      <c r="BM114" s="13" t="s">
        <v>68</v>
      </c>
      <c r="BN114" s="13" t="s">
        <v>68</v>
      </c>
      <c r="BO114" s="13" t="s">
        <v>68</v>
      </c>
      <c r="BP114" s="13" t="s">
        <v>68</v>
      </c>
      <c r="BQ114" s="13" t="s">
        <v>68</v>
      </c>
      <c r="BR114" s="13" t="s">
        <v>68</v>
      </c>
      <c r="BS114" s="13" t="str">
        <f t="shared" si="139"/>
        <v>-</v>
      </c>
      <c r="BT114" s="14" t="s">
        <v>68</v>
      </c>
      <c r="BU114" s="14" t="s">
        <v>68</v>
      </c>
      <c r="BV114" s="14" t="s">
        <v>68</v>
      </c>
      <c r="BW114" s="14" t="s">
        <v>68</v>
      </c>
      <c r="BX114" s="14" t="s">
        <v>68</v>
      </c>
      <c r="BY114" s="14" t="s">
        <v>68</v>
      </c>
      <c r="BZ114" s="14" t="str">
        <f t="shared" si="140"/>
        <v>-</v>
      </c>
      <c r="CA114" s="13" t="s">
        <v>68</v>
      </c>
      <c r="CB114" s="13" t="s">
        <v>68</v>
      </c>
      <c r="CC114" s="13" t="s">
        <v>68</v>
      </c>
      <c r="CD114" s="13" t="s">
        <v>68</v>
      </c>
      <c r="CE114" s="13" t="s">
        <v>68</v>
      </c>
      <c r="CF114" s="13" t="s">
        <v>68</v>
      </c>
      <c r="CG114" s="44" t="str">
        <f t="shared" ref="CG114:CG119" si="188">IF(COUNTIF(CA114:CF114,"X")&gt;0,COUNTIF(CA114:CF114,"X")&amp;" fois par mois","-")</f>
        <v>-</v>
      </c>
      <c r="CH114" s="14" t="s">
        <v>68</v>
      </c>
      <c r="CI114" s="14" t="s">
        <v>68</v>
      </c>
      <c r="CJ114" s="14" t="s">
        <v>68</v>
      </c>
      <c r="CK114" s="14" t="s">
        <v>68</v>
      </c>
      <c r="CL114" s="14" t="s">
        <v>68</v>
      </c>
      <c r="CM114" s="14" t="s">
        <v>68</v>
      </c>
      <c r="CN114" s="44" t="str">
        <f t="shared" si="141"/>
        <v>-</v>
      </c>
      <c r="CO114" s="13" t="s">
        <v>68</v>
      </c>
      <c r="CP114" s="13" t="s">
        <v>68</v>
      </c>
      <c r="CQ114" s="13" t="s">
        <v>68</v>
      </c>
      <c r="CR114" s="13" t="s">
        <v>68</v>
      </c>
      <c r="CS114" s="13" t="s">
        <v>68</v>
      </c>
      <c r="CT114" s="13" t="s">
        <v>68</v>
      </c>
      <c r="CU114" s="13" t="str">
        <f t="shared" si="180"/>
        <v>-</v>
      </c>
      <c r="CV114" s="14" t="s">
        <v>68</v>
      </c>
      <c r="CW114" s="14" t="s">
        <v>68</v>
      </c>
      <c r="CX114" s="14" t="s">
        <v>68</v>
      </c>
      <c r="CY114" s="14" t="s">
        <v>68</v>
      </c>
      <c r="CZ114" s="14" t="s">
        <v>68</v>
      </c>
      <c r="DA114" s="14" t="s">
        <v>68</v>
      </c>
      <c r="DB114" s="14" t="str">
        <f t="shared" si="142"/>
        <v>-</v>
      </c>
      <c r="DC114" s="13" t="s">
        <v>68</v>
      </c>
      <c r="DD114" s="13" t="s">
        <v>68</v>
      </c>
      <c r="DE114" s="13" t="s">
        <v>68</v>
      </c>
      <c r="DF114" s="13" t="s">
        <v>68</v>
      </c>
      <c r="DG114" s="13" t="s">
        <v>68</v>
      </c>
      <c r="DH114" s="13" t="s">
        <v>68</v>
      </c>
      <c r="DI114" s="13" t="str">
        <f t="shared" si="181"/>
        <v>-</v>
      </c>
      <c r="DJ114" s="14" t="s">
        <v>68</v>
      </c>
      <c r="DK114" s="14" t="s">
        <v>68</v>
      </c>
      <c r="DL114" s="14" t="s">
        <v>68</v>
      </c>
      <c r="DM114" s="14" t="s">
        <v>68</v>
      </c>
      <c r="DN114" s="14" t="s">
        <v>68</v>
      </c>
      <c r="DO114" s="14" t="s">
        <v>68</v>
      </c>
      <c r="DP114" s="44" t="str">
        <f t="shared" si="143"/>
        <v>-</v>
      </c>
      <c r="DQ114" s="13" t="s">
        <v>68</v>
      </c>
      <c r="DR114" s="13" t="s">
        <v>68</v>
      </c>
      <c r="DS114" s="13" t="s">
        <v>68</v>
      </c>
      <c r="DT114" s="13" t="s">
        <v>68</v>
      </c>
      <c r="DU114" s="13" t="s">
        <v>68</v>
      </c>
      <c r="DV114" s="13" t="s">
        <v>68</v>
      </c>
      <c r="DW114" s="13" t="str">
        <f t="shared" si="144"/>
        <v>-</v>
      </c>
      <c r="DX114" s="14" t="s">
        <v>68</v>
      </c>
      <c r="DY114" s="14" t="s">
        <v>68</v>
      </c>
      <c r="DZ114" s="14" t="s">
        <v>68</v>
      </c>
      <c r="EA114" s="14" t="s">
        <v>68</v>
      </c>
      <c r="EB114" s="14" t="s">
        <v>68</v>
      </c>
      <c r="EC114" s="14" t="s">
        <v>68</v>
      </c>
      <c r="ED114" s="14" t="str">
        <f t="shared" si="145"/>
        <v>-</v>
      </c>
      <c r="EE114" s="13" t="s">
        <v>68</v>
      </c>
      <c r="EF114" s="13" t="s">
        <v>68</v>
      </c>
      <c r="EG114" s="13" t="s">
        <v>68</v>
      </c>
      <c r="EH114" s="13" t="s">
        <v>68</v>
      </c>
      <c r="EI114" s="13" t="s">
        <v>68</v>
      </c>
      <c r="EJ114" s="13" t="s">
        <v>68</v>
      </c>
      <c r="EK114" s="13" t="str">
        <f t="shared" si="146"/>
        <v>-</v>
      </c>
      <c r="EL114" s="14" t="s">
        <v>68</v>
      </c>
      <c r="EM114" s="14" t="s">
        <v>68</v>
      </c>
      <c r="EN114" s="14" t="s">
        <v>68</v>
      </c>
      <c r="EO114" s="14" t="s">
        <v>68</v>
      </c>
      <c r="EP114" s="14" t="s">
        <v>68</v>
      </c>
      <c r="EQ114" s="14" t="s">
        <v>68</v>
      </c>
      <c r="ER114" s="44" t="str">
        <f t="shared" ref="ER114:ER128" si="189">IF(COUNTIF(EL114:EQ114,"X")&gt;0,COUNTIF(EL114:EQ114,"X")&amp;" fois par mois","-")</f>
        <v>-</v>
      </c>
      <c r="ES114" s="13" t="s">
        <v>68</v>
      </c>
      <c r="ET114" s="13" t="s">
        <v>68</v>
      </c>
      <c r="EU114" s="13" t="s">
        <v>68</v>
      </c>
      <c r="EV114" s="13" t="s">
        <v>68</v>
      </c>
      <c r="EW114" s="13" t="s">
        <v>68</v>
      </c>
      <c r="EX114" s="13" t="s">
        <v>68</v>
      </c>
      <c r="EY114" s="44" t="str">
        <f t="shared" ref="EY114:EY128" si="190">IF(COUNTIF(ES114:EX114,"X")&gt;0,COUNTIF(ES114:EX114,"X")&amp;" fois par mois","-")</f>
        <v>-</v>
      </c>
      <c r="EZ114" s="14" t="s">
        <v>68</v>
      </c>
      <c r="FA114" s="14" t="s">
        <v>68</v>
      </c>
      <c r="FB114" s="14" t="s">
        <v>68</v>
      </c>
      <c r="FC114" s="14" t="s">
        <v>68</v>
      </c>
      <c r="FD114" s="14" t="s">
        <v>68</v>
      </c>
      <c r="FE114" s="14" t="s">
        <v>68</v>
      </c>
      <c r="FF114" s="44" t="str">
        <f t="shared" si="175"/>
        <v>-</v>
      </c>
      <c r="FG114" s="13" t="s">
        <v>68</v>
      </c>
      <c r="FH114" s="13" t="s">
        <v>68</v>
      </c>
      <c r="FI114" s="13" t="s">
        <v>68</v>
      </c>
      <c r="FJ114" s="13" t="s">
        <v>68</v>
      </c>
      <c r="FK114" s="13" t="s">
        <v>68</v>
      </c>
      <c r="FL114" s="13" t="s">
        <v>68</v>
      </c>
      <c r="FM114" s="13" t="str">
        <f t="shared" ref="FM114:FM128" si="191">IF(COUNTIF(FG114:FL114,"X")&gt;0,COUNTIF(FG114:FL114,"X")&amp;" fois par mois","-")</f>
        <v>-</v>
      </c>
      <c r="FN114" s="14" t="s">
        <v>68</v>
      </c>
      <c r="FO114" s="14" t="s">
        <v>68</v>
      </c>
      <c r="FP114" s="14" t="s">
        <v>68</v>
      </c>
      <c r="FQ114" s="14" t="s">
        <v>68</v>
      </c>
      <c r="FR114" s="14" t="s">
        <v>68</v>
      </c>
      <c r="FS114" s="14" t="s">
        <v>68</v>
      </c>
      <c r="FT114" s="44" t="str">
        <f t="shared" si="159"/>
        <v>-</v>
      </c>
      <c r="FU114" s="13" t="s">
        <v>68</v>
      </c>
      <c r="FV114" s="13" t="s">
        <v>68</v>
      </c>
      <c r="FW114" s="13" t="s">
        <v>68</v>
      </c>
      <c r="FX114" s="13" t="s">
        <v>68</v>
      </c>
      <c r="FY114" s="13" t="s">
        <v>68</v>
      </c>
      <c r="FZ114" s="13" t="s">
        <v>68</v>
      </c>
      <c r="GA114" s="44" t="str">
        <f t="shared" si="177"/>
        <v>-</v>
      </c>
      <c r="GB114" s="14" t="s">
        <v>68</v>
      </c>
      <c r="GC114" s="14" t="s">
        <v>68</v>
      </c>
      <c r="GD114" s="14" t="s">
        <v>68</v>
      </c>
      <c r="GE114" s="14" t="s">
        <v>68</v>
      </c>
      <c r="GF114" s="14" t="s">
        <v>68</v>
      </c>
      <c r="GG114" s="14" t="s">
        <v>68</v>
      </c>
      <c r="GH114" s="14" t="str">
        <f t="shared" si="155"/>
        <v>-</v>
      </c>
      <c r="GI114" s="13" t="s">
        <v>68</v>
      </c>
      <c r="GJ114" s="13" t="s">
        <v>68</v>
      </c>
      <c r="GK114" s="13" t="s">
        <v>68</v>
      </c>
      <c r="GL114" s="13" t="s">
        <v>68</v>
      </c>
      <c r="GM114" s="13" t="s">
        <v>68</v>
      </c>
      <c r="GN114" s="13" t="s">
        <v>68</v>
      </c>
      <c r="GO114" s="13" t="str">
        <f t="shared" si="168"/>
        <v>-</v>
      </c>
      <c r="GP114" s="14" t="s">
        <v>68</v>
      </c>
      <c r="GQ114" s="14" t="s">
        <v>68</v>
      </c>
      <c r="GR114" s="14" t="s">
        <v>68</v>
      </c>
      <c r="GS114" s="14" t="s">
        <v>68</v>
      </c>
      <c r="GT114" s="14" t="s">
        <v>68</v>
      </c>
      <c r="GU114" s="14" t="s">
        <v>68</v>
      </c>
      <c r="GV114" s="14" t="str">
        <f t="shared" si="179"/>
        <v>-</v>
      </c>
      <c r="GW114" s="13" t="s">
        <v>68</v>
      </c>
      <c r="GX114" s="13" t="s">
        <v>68</v>
      </c>
      <c r="GY114" s="13" t="s">
        <v>68</v>
      </c>
      <c r="GZ114" s="13" t="s">
        <v>68</v>
      </c>
      <c r="HA114" s="13" t="s">
        <v>68</v>
      </c>
      <c r="HB114" s="13" t="s">
        <v>68</v>
      </c>
      <c r="HC114" s="44" t="str">
        <f t="shared" si="185"/>
        <v>-</v>
      </c>
      <c r="HD114" s="14" t="s">
        <v>68</v>
      </c>
      <c r="HE114" s="14" t="s">
        <v>68</v>
      </c>
      <c r="HF114" s="14" t="s">
        <v>68</v>
      </c>
      <c r="HG114" s="14" t="s">
        <v>68</v>
      </c>
      <c r="HH114" s="14" t="s">
        <v>68</v>
      </c>
      <c r="HI114" s="14" t="s">
        <v>68</v>
      </c>
      <c r="HJ114" s="44" t="str">
        <f t="shared" si="126"/>
        <v>-</v>
      </c>
      <c r="HK114" s="13" t="s">
        <v>68</v>
      </c>
      <c r="HL114" s="13" t="s">
        <v>68</v>
      </c>
      <c r="HM114" s="13" t="s">
        <v>68</v>
      </c>
      <c r="HN114" s="13" t="s">
        <v>68</v>
      </c>
      <c r="HO114" s="13" t="s">
        <v>68</v>
      </c>
      <c r="HP114" s="13" t="s">
        <v>68</v>
      </c>
      <c r="HQ114" s="44" t="str">
        <f t="shared" si="169"/>
        <v>-</v>
      </c>
      <c r="HR114" s="14" t="s">
        <v>68</v>
      </c>
      <c r="HS114" s="14" t="s">
        <v>68</v>
      </c>
      <c r="HT114" s="14" t="s">
        <v>68</v>
      </c>
      <c r="HU114" s="14" t="s">
        <v>68</v>
      </c>
      <c r="HV114" s="14" t="s">
        <v>68</v>
      </c>
      <c r="HW114" s="14" t="s">
        <v>68</v>
      </c>
      <c r="HX114" s="14" t="str">
        <f t="shared" si="182"/>
        <v>-</v>
      </c>
    </row>
    <row r="115" spans="1:233" ht="27.95" customHeight="1" x14ac:dyDescent="0.2">
      <c r="A115" s="8">
        <v>8092</v>
      </c>
      <c r="B115" s="9" t="s">
        <v>66</v>
      </c>
      <c r="C115" s="50" t="s">
        <v>1906</v>
      </c>
      <c r="D115" s="11" t="s">
        <v>96</v>
      </c>
      <c r="E115" s="11" t="s">
        <v>199</v>
      </c>
      <c r="F115" s="11">
        <v>75020</v>
      </c>
      <c r="G115" s="11" t="s">
        <v>29</v>
      </c>
      <c r="H115" s="12">
        <v>14</v>
      </c>
      <c r="I115" s="13" t="s">
        <v>68</v>
      </c>
      <c r="J115" s="13" t="s">
        <v>68</v>
      </c>
      <c r="K115" s="13" t="s">
        <v>68</v>
      </c>
      <c r="L115" s="13" t="s">
        <v>68</v>
      </c>
      <c r="M115" s="13" t="s">
        <v>68</v>
      </c>
      <c r="N115" s="13" t="s">
        <v>68</v>
      </c>
      <c r="O115" s="13" t="str">
        <f t="shared" si="131"/>
        <v>-</v>
      </c>
      <c r="P115" s="14" t="s">
        <v>68</v>
      </c>
      <c r="Q115" s="14" t="s">
        <v>68</v>
      </c>
      <c r="R115" s="14" t="s">
        <v>68</v>
      </c>
      <c r="S115" s="14" t="s">
        <v>68</v>
      </c>
      <c r="T115" s="14" t="s">
        <v>68</v>
      </c>
      <c r="U115" s="14" t="s">
        <v>68</v>
      </c>
      <c r="V115" s="44" t="str">
        <f t="shared" si="132"/>
        <v>-</v>
      </c>
      <c r="W115" s="13" t="s">
        <v>68</v>
      </c>
      <c r="X115" s="13" t="s">
        <v>68</v>
      </c>
      <c r="Y115" s="13" t="s">
        <v>68</v>
      </c>
      <c r="Z115" s="13" t="s">
        <v>68</v>
      </c>
      <c r="AA115" s="13" t="s">
        <v>68</v>
      </c>
      <c r="AB115" s="13" t="s">
        <v>68</v>
      </c>
      <c r="AC115" s="13" t="str">
        <f t="shared" si="133"/>
        <v>-</v>
      </c>
      <c r="AD115" s="14" t="s">
        <v>68</v>
      </c>
      <c r="AE115" s="14" t="s">
        <v>68</v>
      </c>
      <c r="AF115" s="14" t="s">
        <v>68</v>
      </c>
      <c r="AG115" s="14" t="s">
        <v>68</v>
      </c>
      <c r="AH115" s="14" t="s">
        <v>68</v>
      </c>
      <c r="AI115" s="14" t="s">
        <v>68</v>
      </c>
      <c r="AJ115" s="44" t="str">
        <f t="shared" si="134"/>
        <v>-</v>
      </c>
      <c r="AK115" s="13" t="s">
        <v>68</v>
      </c>
      <c r="AL115" s="13" t="s">
        <v>68</v>
      </c>
      <c r="AM115" s="13" t="s">
        <v>68</v>
      </c>
      <c r="AN115" s="13" t="s">
        <v>68</v>
      </c>
      <c r="AO115" s="13" t="s">
        <v>68</v>
      </c>
      <c r="AP115" s="13" t="s">
        <v>68</v>
      </c>
      <c r="AQ115" s="13" t="str">
        <f t="shared" si="135"/>
        <v>-</v>
      </c>
      <c r="AR115" s="14" t="s">
        <v>68</v>
      </c>
      <c r="AS115" s="14" t="s">
        <v>68</v>
      </c>
      <c r="AT115" s="14" t="s">
        <v>68</v>
      </c>
      <c r="AU115" s="14" t="s">
        <v>68</v>
      </c>
      <c r="AV115" s="14" t="s">
        <v>68</v>
      </c>
      <c r="AW115" s="14" t="s">
        <v>68</v>
      </c>
      <c r="AX115" s="14" t="str">
        <f t="shared" si="136"/>
        <v>-</v>
      </c>
      <c r="AY115" s="13" t="s">
        <v>68</v>
      </c>
      <c r="AZ115" s="13" t="s">
        <v>68</v>
      </c>
      <c r="BA115" s="13" t="s">
        <v>68</v>
      </c>
      <c r="BB115" s="13" t="s">
        <v>68</v>
      </c>
      <c r="BC115" s="13" t="s">
        <v>68</v>
      </c>
      <c r="BD115" s="13" t="s">
        <v>68</v>
      </c>
      <c r="BE115" s="13" t="str">
        <f t="shared" si="137"/>
        <v>-</v>
      </c>
      <c r="BF115" s="14" t="s">
        <v>68</v>
      </c>
      <c r="BG115" s="14" t="s">
        <v>68</v>
      </c>
      <c r="BH115" s="14" t="s">
        <v>68</v>
      </c>
      <c r="BI115" s="14" t="s">
        <v>68</v>
      </c>
      <c r="BJ115" s="14" t="s">
        <v>68</v>
      </c>
      <c r="BK115" s="14" t="s">
        <v>68</v>
      </c>
      <c r="BL115" s="14" t="str">
        <f t="shared" si="138"/>
        <v>-</v>
      </c>
      <c r="BM115" s="13" t="s">
        <v>68</v>
      </c>
      <c r="BN115" s="13" t="s">
        <v>68</v>
      </c>
      <c r="BO115" s="13" t="s">
        <v>68</v>
      </c>
      <c r="BP115" s="13" t="s">
        <v>68</v>
      </c>
      <c r="BQ115" s="13" t="s">
        <v>68</v>
      </c>
      <c r="BR115" s="13" t="s">
        <v>68</v>
      </c>
      <c r="BS115" s="13" t="str">
        <f t="shared" si="139"/>
        <v>-</v>
      </c>
      <c r="BT115" s="14" t="s">
        <v>68</v>
      </c>
      <c r="BU115" s="14" t="s">
        <v>68</v>
      </c>
      <c r="BV115" s="14" t="s">
        <v>68</v>
      </c>
      <c r="BW115" s="14" t="s">
        <v>68</v>
      </c>
      <c r="BX115" s="14" t="s">
        <v>68</v>
      </c>
      <c r="BY115" s="14" t="s">
        <v>68</v>
      </c>
      <c r="BZ115" s="14" t="str">
        <f t="shared" si="140"/>
        <v>-</v>
      </c>
      <c r="CA115" s="13" t="s">
        <v>68</v>
      </c>
      <c r="CB115" s="13" t="s">
        <v>68</v>
      </c>
      <c r="CC115" s="13" t="s">
        <v>68</v>
      </c>
      <c r="CD115" s="13" t="s">
        <v>68</v>
      </c>
      <c r="CE115" s="13" t="s">
        <v>68</v>
      </c>
      <c r="CF115" s="13" t="s">
        <v>68</v>
      </c>
      <c r="CG115" s="44" t="str">
        <f t="shared" si="188"/>
        <v>-</v>
      </c>
      <c r="CH115" s="14" t="s">
        <v>68</v>
      </c>
      <c r="CI115" s="14" t="s">
        <v>68</v>
      </c>
      <c r="CJ115" s="14" t="s">
        <v>68</v>
      </c>
      <c r="CK115" s="14" t="s">
        <v>68</v>
      </c>
      <c r="CL115" s="14" t="s">
        <v>68</v>
      </c>
      <c r="CM115" s="14" t="s">
        <v>68</v>
      </c>
      <c r="CN115" s="44" t="str">
        <f t="shared" si="141"/>
        <v>-</v>
      </c>
      <c r="CO115" s="13" t="s">
        <v>68</v>
      </c>
      <c r="CP115" s="13" t="s">
        <v>68</v>
      </c>
      <c r="CQ115" s="13" t="s">
        <v>68</v>
      </c>
      <c r="CR115" s="13" t="s">
        <v>68</v>
      </c>
      <c r="CS115" s="13" t="s">
        <v>68</v>
      </c>
      <c r="CT115" s="13" t="s">
        <v>68</v>
      </c>
      <c r="CU115" s="13" t="str">
        <f t="shared" si="180"/>
        <v>-</v>
      </c>
      <c r="CV115" s="14" t="s">
        <v>68</v>
      </c>
      <c r="CW115" s="14" t="s">
        <v>68</v>
      </c>
      <c r="CX115" s="14" t="s">
        <v>68</v>
      </c>
      <c r="CY115" s="14" t="s">
        <v>68</v>
      </c>
      <c r="CZ115" s="14" t="s">
        <v>68</v>
      </c>
      <c r="DA115" s="14" t="s">
        <v>68</v>
      </c>
      <c r="DB115" s="14" t="str">
        <f t="shared" si="142"/>
        <v>-</v>
      </c>
      <c r="DC115" s="13" t="s">
        <v>68</v>
      </c>
      <c r="DD115" s="13" t="s">
        <v>68</v>
      </c>
      <c r="DE115" s="13" t="s">
        <v>68</v>
      </c>
      <c r="DF115" s="13" t="s">
        <v>68</v>
      </c>
      <c r="DG115" s="13" t="s">
        <v>68</v>
      </c>
      <c r="DH115" s="13" t="s">
        <v>68</v>
      </c>
      <c r="DI115" s="13" t="str">
        <f t="shared" si="181"/>
        <v>-</v>
      </c>
      <c r="DJ115" s="14" t="s">
        <v>68</v>
      </c>
      <c r="DK115" s="14" t="s">
        <v>68</v>
      </c>
      <c r="DL115" s="14" t="s">
        <v>68</v>
      </c>
      <c r="DM115" s="14" t="s">
        <v>68</v>
      </c>
      <c r="DN115" s="14" t="s">
        <v>68</v>
      </c>
      <c r="DO115" s="14" t="s">
        <v>68</v>
      </c>
      <c r="DP115" s="44" t="str">
        <f t="shared" si="143"/>
        <v>-</v>
      </c>
      <c r="DQ115" s="13" t="s">
        <v>68</v>
      </c>
      <c r="DR115" s="13" t="s">
        <v>68</v>
      </c>
      <c r="DS115" s="13" t="s">
        <v>68</v>
      </c>
      <c r="DT115" s="13" t="s">
        <v>68</v>
      </c>
      <c r="DU115" s="13" t="s">
        <v>68</v>
      </c>
      <c r="DV115" s="13" t="s">
        <v>68</v>
      </c>
      <c r="DW115" s="13" t="str">
        <f t="shared" si="144"/>
        <v>-</v>
      </c>
      <c r="DX115" s="14" t="s">
        <v>68</v>
      </c>
      <c r="DY115" s="14" t="s">
        <v>68</v>
      </c>
      <c r="DZ115" s="14" t="s">
        <v>68</v>
      </c>
      <c r="EA115" s="14" t="s">
        <v>68</v>
      </c>
      <c r="EB115" s="14" t="s">
        <v>68</v>
      </c>
      <c r="EC115" s="14" t="s">
        <v>68</v>
      </c>
      <c r="ED115" s="14" t="str">
        <f t="shared" si="145"/>
        <v>-</v>
      </c>
      <c r="EE115" s="13" t="s">
        <v>68</v>
      </c>
      <c r="EF115" s="13" t="s">
        <v>68</v>
      </c>
      <c r="EG115" s="13" t="s">
        <v>68</v>
      </c>
      <c r="EH115" s="13" t="s">
        <v>68</v>
      </c>
      <c r="EI115" s="13" t="s">
        <v>68</v>
      </c>
      <c r="EJ115" s="13" t="s">
        <v>68</v>
      </c>
      <c r="EK115" s="13" t="str">
        <f t="shared" si="146"/>
        <v>-</v>
      </c>
      <c r="EL115" s="14" t="s">
        <v>68</v>
      </c>
      <c r="EM115" s="14" t="s">
        <v>68</v>
      </c>
      <c r="EN115" s="14" t="s">
        <v>68</v>
      </c>
      <c r="EO115" s="14" t="s">
        <v>68</v>
      </c>
      <c r="EP115" s="14" t="s">
        <v>68</v>
      </c>
      <c r="EQ115" s="14" t="s">
        <v>68</v>
      </c>
      <c r="ER115" s="44" t="str">
        <f t="shared" si="189"/>
        <v>-</v>
      </c>
      <c r="ES115" s="13" t="s">
        <v>68</v>
      </c>
      <c r="ET115" s="13" t="s">
        <v>68</v>
      </c>
      <c r="EU115" s="13" t="s">
        <v>68</v>
      </c>
      <c r="EV115" s="13" t="s">
        <v>68</v>
      </c>
      <c r="EW115" s="13" t="s">
        <v>68</v>
      </c>
      <c r="EX115" s="13" t="s">
        <v>68</v>
      </c>
      <c r="EY115" s="44" t="str">
        <f t="shared" si="190"/>
        <v>-</v>
      </c>
      <c r="EZ115" s="14" t="s">
        <v>68</v>
      </c>
      <c r="FA115" s="14" t="s">
        <v>68</v>
      </c>
      <c r="FB115" s="14" t="s">
        <v>68</v>
      </c>
      <c r="FC115" s="14" t="s">
        <v>68</v>
      </c>
      <c r="FD115" s="14" t="s">
        <v>68</v>
      </c>
      <c r="FE115" s="14" t="s">
        <v>68</v>
      </c>
      <c r="FF115" s="44" t="str">
        <f t="shared" si="175"/>
        <v>-</v>
      </c>
      <c r="FG115" s="13" t="s">
        <v>68</v>
      </c>
      <c r="FH115" s="13" t="s">
        <v>68</v>
      </c>
      <c r="FI115" s="13" t="s">
        <v>68</v>
      </c>
      <c r="FJ115" s="13" t="s">
        <v>68</v>
      </c>
      <c r="FK115" s="13" t="s">
        <v>68</v>
      </c>
      <c r="FL115" s="13" t="s">
        <v>68</v>
      </c>
      <c r="FM115" s="13" t="str">
        <f t="shared" si="191"/>
        <v>-</v>
      </c>
      <c r="FN115" s="14" t="s">
        <v>69</v>
      </c>
      <c r="FO115" s="14" t="s">
        <v>68</v>
      </c>
      <c r="FP115" s="14" t="s">
        <v>69</v>
      </c>
      <c r="FQ115" s="14" t="s">
        <v>68</v>
      </c>
      <c r="FR115" s="14" t="s">
        <v>69</v>
      </c>
      <c r="FS115" s="14" t="s">
        <v>68</v>
      </c>
      <c r="FT115" s="44" t="str">
        <f t="shared" si="159"/>
        <v>3 fois par semaine</v>
      </c>
      <c r="FU115" s="13" t="s">
        <v>69</v>
      </c>
      <c r="FV115" s="13" t="s">
        <v>68</v>
      </c>
      <c r="FW115" s="13" t="s">
        <v>68</v>
      </c>
      <c r="FX115" s="13" t="s">
        <v>68</v>
      </c>
      <c r="FY115" s="13" t="s">
        <v>68</v>
      </c>
      <c r="FZ115" s="13" t="s">
        <v>68</v>
      </c>
      <c r="GA115" s="44" t="str">
        <f t="shared" si="177"/>
        <v>1 fois par semaine</v>
      </c>
      <c r="GB115" s="14" t="s">
        <v>69</v>
      </c>
      <c r="GC115" s="14" t="s">
        <v>68</v>
      </c>
      <c r="GD115" s="14" t="s">
        <v>68</v>
      </c>
      <c r="GE115" s="14" t="s">
        <v>68</v>
      </c>
      <c r="GF115" s="14" t="s">
        <v>68</v>
      </c>
      <c r="GG115" s="14" t="s">
        <v>68</v>
      </c>
      <c r="GH115" s="14" t="str">
        <f t="shared" si="155"/>
        <v>1 fois par semaine</v>
      </c>
      <c r="GI115" s="13" t="s">
        <v>68</v>
      </c>
      <c r="GJ115" s="13" t="s">
        <v>68</v>
      </c>
      <c r="GK115" s="13" t="s">
        <v>68</v>
      </c>
      <c r="GL115" s="13" t="s">
        <v>68</v>
      </c>
      <c r="GM115" s="13" t="s">
        <v>68</v>
      </c>
      <c r="GN115" s="13" t="s">
        <v>68</v>
      </c>
      <c r="GO115" s="13" t="str">
        <f t="shared" si="168"/>
        <v>-</v>
      </c>
      <c r="GP115" s="14" t="s">
        <v>68</v>
      </c>
      <c r="GQ115" s="14" t="s">
        <v>68</v>
      </c>
      <c r="GR115" s="14" t="s">
        <v>68</v>
      </c>
      <c r="GS115" s="14" t="s">
        <v>68</v>
      </c>
      <c r="GT115" s="14" t="s">
        <v>68</v>
      </c>
      <c r="GU115" s="14" t="s">
        <v>68</v>
      </c>
      <c r="GV115" s="14" t="str">
        <f t="shared" si="179"/>
        <v>-</v>
      </c>
      <c r="GW115" s="13" t="s">
        <v>68</v>
      </c>
      <c r="GX115" s="13" t="s">
        <v>68</v>
      </c>
      <c r="GY115" s="13" t="s">
        <v>68</v>
      </c>
      <c r="GZ115" s="13" t="s">
        <v>68</v>
      </c>
      <c r="HA115" s="13" t="s">
        <v>68</v>
      </c>
      <c r="HB115" s="13" t="s">
        <v>68</v>
      </c>
      <c r="HC115" s="44" t="str">
        <f t="shared" si="185"/>
        <v>-</v>
      </c>
      <c r="HD115" s="14" t="s">
        <v>68</v>
      </c>
      <c r="HE115" s="14" t="s">
        <v>68</v>
      </c>
      <c r="HF115" s="14" t="s">
        <v>68</v>
      </c>
      <c r="HG115" s="14" t="s">
        <v>68</v>
      </c>
      <c r="HH115" s="14" t="s">
        <v>68</v>
      </c>
      <c r="HI115" s="14" t="s">
        <v>68</v>
      </c>
      <c r="HJ115" s="44" t="str">
        <f t="shared" si="126"/>
        <v>-</v>
      </c>
      <c r="HK115" s="13" t="s">
        <v>68</v>
      </c>
      <c r="HL115" s="13" t="s">
        <v>68</v>
      </c>
      <c r="HM115" s="13" t="s">
        <v>68</v>
      </c>
      <c r="HN115" s="13" t="s">
        <v>68</v>
      </c>
      <c r="HO115" s="13" t="s">
        <v>68</v>
      </c>
      <c r="HP115" s="13" t="s">
        <v>68</v>
      </c>
      <c r="HQ115" s="44" t="str">
        <f t="shared" si="169"/>
        <v>-</v>
      </c>
      <c r="HR115" s="14" t="s">
        <v>68</v>
      </c>
      <c r="HS115" s="14" t="s">
        <v>68</v>
      </c>
      <c r="HT115" s="14" t="s">
        <v>68</v>
      </c>
      <c r="HU115" s="14" t="s">
        <v>68</v>
      </c>
      <c r="HV115" s="14" t="s">
        <v>68</v>
      </c>
      <c r="HW115" s="14" t="s">
        <v>68</v>
      </c>
      <c r="HX115" s="14" t="str">
        <f t="shared" si="182"/>
        <v>-</v>
      </c>
    </row>
    <row r="116" spans="1:233" ht="27.95" customHeight="1" x14ac:dyDescent="0.2">
      <c r="A116" s="16">
        <v>8093</v>
      </c>
      <c r="B116" s="9" t="s">
        <v>79</v>
      </c>
      <c r="C116" s="51" t="s">
        <v>1908</v>
      </c>
      <c r="D116" s="11" t="s">
        <v>96</v>
      </c>
      <c r="E116" s="11" t="s">
        <v>200</v>
      </c>
      <c r="F116" s="11">
        <v>75018</v>
      </c>
      <c r="G116" s="11" t="s">
        <v>29</v>
      </c>
      <c r="H116" s="12">
        <v>3</v>
      </c>
      <c r="I116" s="13" t="s">
        <v>69</v>
      </c>
      <c r="J116" s="13" t="s">
        <v>68</v>
      </c>
      <c r="K116" s="13" t="s">
        <v>68</v>
      </c>
      <c r="L116" s="13" t="s">
        <v>69</v>
      </c>
      <c r="M116" s="13" t="s">
        <v>68</v>
      </c>
      <c r="N116" s="13" t="s">
        <v>68</v>
      </c>
      <c r="O116" s="13" t="str">
        <f t="shared" si="131"/>
        <v>2 fois par semaine</v>
      </c>
      <c r="P116" s="14" t="s">
        <v>69</v>
      </c>
      <c r="Q116" s="14" t="s">
        <v>68</v>
      </c>
      <c r="R116" s="14" t="s">
        <v>68</v>
      </c>
      <c r="S116" s="14" t="s">
        <v>69</v>
      </c>
      <c r="T116" s="14" t="s">
        <v>68</v>
      </c>
      <c r="U116" s="14" t="s">
        <v>68</v>
      </c>
      <c r="V116" s="44" t="str">
        <f t="shared" si="132"/>
        <v>2 fois par semaine</v>
      </c>
      <c r="W116" s="13" t="s">
        <v>69</v>
      </c>
      <c r="X116" s="13" t="s">
        <v>68</v>
      </c>
      <c r="Y116" s="13" t="s">
        <v>68</v>
      </c>
      <c r="Z116" s="13" t="s">
        <v>69</v>
      </c>
      <c r="AA116" s="13" t="s">
        <v>68</v>
      </c>
      <c r="AB116" s="13" t="s">
        <v>68</v>
      </c>
      <c r="AC116" s="13" t="str">
        <f t="shared" si="133"/>
        <v>2 fois par semaine</v>
      </c>
      <c r="AD116" s="14" t="s">
        <v>69</v>
      </c>
      <c r="AE116" s="14" t="s">
        <v>68</v>
      </c>
      <c r="AF116" s="14" t="s">
        <v>68</v>
      </c>
      <c r="AG116" s="14" t="s">
        <v>69</v>
      </c>
      <c r="AH116" s="14" t="s">
        <v>68</v>
      </c>
      <c r="AI116" s="14" t="s">
        <v>68</v>
      </c>
      <c r="AJ116" s="44" t="str">
        <f t="shared" si="134"/>
        <v>2 fois par semaine</v>
      </c>
      <c r="AK116" s="13" t="s">
        <v>69</v>
      </c>
      <c r="AL116" s="13" t="s">
        <v>68</v>
      </c>
      <c r="AM116" s="13" t="s">
        <v>68</v>
      </c>
      <c r="AN116" s="13" t="s">
        <v>69</v>
      </c>
      <c r="AO116" s="13" t="s">
        <v>68</v>
      </c>
      <c r="AP116" s="13" t="s">
        <v>68</v>
      </c>
      <c r="AQ116" s="13" t="str">
        <f t="shared" si="135"/>
        <v>2 fois par semaine</v>
      </c>
      <c r="AR116" s="14" t="s">
        <v>69</v>
      </c>
      <c r="AS116" s="14" t="s">
        <v>68</v>
      </c>
      <c r="AT116" s="14" t="s">
        <v>68</v>
      </c>
      <c r="AU116" s="14" t="s">
        <v>69</v>
      </c>
      <c r="AV116" s="14" t="s">
        <v>68</v>
      </c>
      <c r="AW116" s="14" t="s">
        <v>68</v>
      </c>
      <c r="AX116" s="14" t="str">
        <f t="shared" si="136"/>
        <v>2 fois par semaine</v>
      </c>
      <c r="AY116" s="13" t="s">
        <v>69</v>
      </c>
      <c r="AZ116" s="13" t="s">
        <v>68</v>
      </c>
      <c r="BA116" s="13" t="s">
        <v>68</v>
      </c>
      <c r="BB116" s="13" t="s">
        <v>69</v>
      </c>
      <c r="BC116" s="13" t="s">
        <v>68</v>
      </c>
      <c r="BD116" s="13" t="s">
        <v>68</v>
      </c>
      <c r="BE116" s="13" t="str">
        <f t="shared" si="137"/>
        <v>2 fois par semaine</v>
      </c>
      <c r="BF116" s="14" t="s">
        <v>69</v>
      </c>
      <c r="BG116" s="14" t="s">
        <v>68</v>
      </c>
      <c r="BH116" s="14" t="s">
        <v>68</v>
      </c>
      <c r="BI116" s="14" t="s">
        <v>69</v>
      </c>
      <c r="BJ116" s="14" t="s">
        <v>68</v>
      </c>
      <c r="BK116" s="14" t="s">
        <v>68</v>
      </c>
      <c r="BL116" s="14" t="str">
        <f t="shared" si="138"/>
        <v>2 fois par semaine</v>
      </c>
      <c r="BM116" s="13" t="s">
        <v>69</v>
      </c>
      <c r="BN116" s="13" t="s">
        <v>68</v>
      </c>
      <c r="BO116" s="13" t="s">
        <v>68</v>
      </c>
      <c r="BP116" s="13" t="s">
        <v>69</v>
      </c>
      <c r="BQ116" s="13" t="s">
        <v>68</v>
      </c>
      <c r="BR116" s="13" t="s">
        <v>68</v>
      </c>
      <c r="BS116" s="13" t="str">
        <f t="shared" si="139"/>
        <v>2 fois par semaine</v>
      </c>
      <c r="BT116" s="14" t="s">
        <v>68</v>
      </c>
      <c r="BU116" s="14" t="s">
        <v>68</v>
      </c>
      <c r="BV116" s="14" t="s">
        <v>68</v>
      </c>
      <c r="BW116" s="14" t="s">
        <v>68</v>
      </c>
      <c r="BX116" s="14" t="s">
        <v>68</v>
      </c>
      <c r="BY116" s="14" t="s">
        <v>68</v>
      </c>
      <c r="BZ116" s="14" t="str">
        <f t="shared" si="140"/>
        <v>-</v>
      </c>
      <c r="CA116" s="13" t="s">
        <v>69</v>
      </c>
      <c r="CB116" s="13" t="s">
        <v>68</v>
      </c>
      <c r="CC116" s="13" t="s">
        <v>68</v>
      </c>
      <c r="CD116" s="13" t="s">
        <v>68</v>
      </c>
      <c r="CE116" s="13" t="s">
        <v>68</v>
      </c>
      <c r="CF116" s="13" t="s">
        <v>68</v>
      </c>
      <c r="CG116" s="44" t="str">
        <f t="shared" si="188"/>
        <v>1 fois par mois</v>
      </c>
      <c r="CH116" s="14" t="s">
        <v>69</v>
      </c>
      <c r="CI116" s="14" t="s">
        <v>68</v>
      </c>
      <c r="CJ116" s="14" t="s">
        <v>68</v>
      </c>
      <c r="CK116" s="14" t="s">
        <v>68</v>
      </c>
      <c r="CL116" s="14" t="s">
        <v>68</v>
      </c>
      <c r="CM116" s="14" t="s">
        <v>68</v>
      </c>
      <c r="CN116" s="44" t="str">
        <f t="shared" si="141"/>
        <v>1 fois par semaine</v>
      </c>
      <c r="CO116" s="13" t="s">
        <v>69</v>
      </c>
      <c r="CP116" s="13" t="s">
        <v>68</v>
      </c>
      <c r="CQ116" s="13" t="s">
        <v>68</v>
      </c>
      <c r="CR116" s="13" t="s">
        <v>68</v>
      </c>
      <c r="CS116" s="13" t="s">
        <v>68</v>
      </c>
      <c r="CT116" s="13" t="s">
        <v>68</v>
      </c>
      <c r="CU116" s="13" t="str">
        <f t="shared" si="180"/>
        <v>1 fois par semaine</v>
      </c>
      <c r="CV116" s="14" t="s">
        <v>69</v>
      </c>
      <c r="CW116" s="14" t="s">
        <v>68</v>
      </c>
      <c r="CX116" s="14" t="s">
        <v>68</v>
      </c>
      <c r="CY116" s="14" t="s">
        <v>68</v>
      </c>
      <c r="CZ116" s="14" t="s">
        <v>68</v>
      </c>
      <c r="DA116" s="14" t="s">
        <v>68</v>
      </c>
      <c r="DB116" s="14" t="str">
        <f t="shared" si="142"/>
        <v>1 fois par semaine</v>
      </c>
      <c r="DC116" s="13" t="s">
        <v>69</v>
      </c>
      <c r="DD116" s="13" t="s">
        <v>68</v>
      </c>
      <c r="DE116" s="13" t="s">
        <v>68</v>
      </c>
      <c r="DF116" s="13" t="s">
        <v>68</v>
      </c>
      <c r="DG116" s="13" t="s">
        <v>68</v>
      </c>
      <c r="DH116" s="13" t="s">
        <v>68</v>
      </c>
      <c r="DI116" s="13" t="str">
        <f t="shared" si="181"/>
        <v>1 fois par semaine</v>
      </c>
      <c r="DJ116" s="14" t="s">
        <v>68</v>
      </c>
      <c r="DK116" s="14" t="s">
        <v>68</v>
      </c>
      <c r="DL116" s="14" t="s">
        <v>68</v>
      </c>
      <c r="DM116" s="14" t="s">
        <v>68</v>
      </c>
      <c r="DN116" s="14" t="s">
        <v>68</v>
      </c>
      <c r="DO116" s="14" t="s">
        <v>68</v>
      </c>
      <c r="DP116" s="44" t="str">
        <f t="shared" si="143"/>
        <v>-</v>
      </c>
      <c r="DQ116" s="13" t="s">
        <v>68</v>
      </c>
      <c r="DR116" s="13" t="s">
        <v>68</v>
      </c>
      <c r="DS116" s="13" t="s">
        <v>68</v>
      </c>
      <c r="DT116" s="13" t="s">
        <v>68</v>
      </c>
      <c r="DU116" s="13" t="s">
        <v>68</v>
      </c>
      <c r="DV116" s="13" t="s">
        <v>68</v>
      </c>
      <c r="DW116" s="13" t="str">
        <f t="shared" si="144"/>
        <v>-</v>
      </c>
      <c r="DX116" s="14" t="s">
        <v>68</v>
      </c>
      <c r="DY116" s="14" t="s">
        <v>68</v>
      </c>
      <c r="DZ116" s="14" t="s">
        <v>68</v>
      </c>
      <c r="EA116" s="14" t="s">
        <v>68</v>
      </c>
      <c r="EB116" s="14" t="s">
        <v>68</v>
      </c>
      <c r="EC116" s="14" t="s">
        <v>68</v>
      </c>
      <c r="ED116" s="14" t="str">
        <f t="shared" si="145"/>
        <v>-</v>
      </c>
      <c r="EE116" s="13" t="s">
        <v>68</v>
      </c>
      <c r="EF116" s="13" t="s">
        <v>68</v>
      </c>
      <c r="EG116" s="13" t="s">
        <v>68</v>
      </c>
      <c r="EH116" s="13" t="s">
        <v>68</v>
      </c>
      <c r="EI116" s="13" t="s">
        <v>68</v>
      </c>
      <c r="EJ116" s="13" t="s">
        <v>68</v>
      </c>
      <c r="EK116" s="13" t="str">
        <f t="shared" si="146"/>
        <v>-</v>
      </c>
      <c r="EL116" s="14" t="s">
        <v>69</v>
      </c>
      <c r="EM116" s="14" t="s">
        <v>68</v>
      </c>
      <c r="EN116" s="14" t="s">
        <v>68</v>
      </c>
      <c r="EO116" s="14" t="s">
        <v>68</v>
      </c>
      <c r="EP116" s="14" t="s">
        <v>68</v>
      </c>
      <c r="EQ116" s="14" t="s">
        <v>68</v>
      </c>
      <c r="ER116" s="44" t="str">
        <f t="shared" si="189"/>
        <v>1 fois par mois</v>
      </c>
      <c r="ES116" s="13" t="s">
        <v>68</v>
      </c>
      <c r="ET116" s="13" t="s">
        <v>68</v>
      </c>
      <c r="EU116" s="13" t="s">
        <v>68</v>
      </c>
      <c r="EV116" s="13" t="s">
        <v>68</v>
      </c>
      <c r="EW116" s="13" t="s">
        <v>68</v>
      </c>
      <c r="EX116" s="13" t="s">
        <v>68</v>
      </c>
      <c r="EY116" s="44" t="str">
        <f t="shared" si="190"/>
        <v>-</v>
      </c>
      <c r="EZ116" s="14" t="s">
        <v>68</v>
      </c>
      <c r="FA116" s="14" t="s">
        <v>68</v>
      </c>
      <c r="FB116" s="14" t="s">
        <v>68</v>
      </c>
      <c r="FC116" s="14" t="s">
        <v>68</v>
      </c>
      <c r="FD116" s="14" t="s">
        <v>68</v>
      </c>
      <c r="FE116" s="14" t="s">
        <v>68</v>
      </c>
      <c r="FF116" s="44" t="str">
        <f t="shared" si="175"/>
        <v>-</v>
      </c>
      <c r="FG116" s="13" t="s">
        <v>68</v>
      </c>
      <c r="FH116" s="13" t="s">
        <v>68</v>
      </c>
      <c r="FI116" s="13" t="s">
        <v>68</v>
      </c>
      <c r="FJ116" s="13" t="s">
        <v>68</v>
      </c>
      <c r="FK116" s="13" t="s">
        <v>68</v>
      </c>
      <c r="FL116" s="13" t="s">
        <v>68</v>
      </c>
      <c r="FM116" s="13" t="str">
        <f t="shared" si="191"/>
        <v>-</v>
      </c>
      <c r="FN116" s="14" t="s">
        <v>69</v>
      </c>
      <c r="FO116" s="14" t="s">
        <v>68</v>
      </c>
      <c r="FP116" s="14" t="s">
        <v>68</v>
      </c>
      <c r="FQ116" s="14" t="s">
        <v>69</v>
      </c>
      <c r="FR116" s="14" t="s">
        <v>68</v>
      </c>
      <c r="FS116" s="14" t="s">
        <v>68</v>
      </c>
      <c r="FT116" s="44" t="str">
        <f t="shared" si="159"/>
        <v>2 fois par semaine</v>
      </c>
      <c r="FU116" s="13" t="s">
        <v>69</v>
      </c>
      <c r="FV116" s="13" t="s">
        <v>68</v>
      </c>
      <c r="FW116" s="13" t="s">
        <v>68</v>
      </c>
      <c r="FX116" s="13" t="s">
        <v>68</v>
      </c>
      <c r="FY116" s="13" t="s">
        <v>68</v>
      </c>
      <c r="FZ116" s="13" t="s">
        <v>68</v>
      </c>
      <c r="GA116" s="44" t="str">
        <f t="shared" si="177"/>
        <v>1 fois par semaine</v>
      </c>
      <c r="GB116" s="14" t="s">
        <v>69</v>
      </c>
      <c r="GC116" s="14" t="s">
        <v>68</v>
      </c>
      <c r="GD116" s="14" t="s">
        <v>68</v>
      </c>
      <c r="GE116" s="14" t="s">
        <v>68</v>
      </c>
      <c r="GF116" s="14" t="s">
        <v>68</v>
      </c>
      <c r="GG116" s="14" t="s">
        <v>68</v>
      </c>
      <c r="GH116" s="14" t="str">
        <f t="shared" si="155"/>
        <v>1 fois par semaine</v>
      </c>
      <c r="GI116" s="13" t="s">
        <v>68</v>
      </c>
      <c r="GJ116" s="13" t="s">
        <v>68</v>
      </c>
      <c r="GK116" s="13" t="s">
        <v>68</v>
      </c>
      <c r="GL116" s="13" t="s">
        <v>68</v>
      </c>
      <c r="GM116" s="13" t="s">
        <v>68</v>
      </c>
      <c r="GN116" s="13" t="s">
        <v>68</v>
      </c>
      <c r="GO116" s="13" t="str">
        <f t="shared" si="168"/>
        <v>-</v>
      </c>
      <c r="GP116" s="14" t="s">
        <v>68</v>
      </c>
      <c r="GQ116" s="14" t="s">
        <v>68</v>
      </c>
      <c r="GR116" s="14" t="s">
        <v>68</v>
      </c>
      <c r="GS116" s="14" t="s">
        <v>68</v>
      </c>
      <c r="GT116" s="14" t="s">
        <v>68</v>
      </c>
      <c r="GU116" s="14" t="s">
        <v>68</v>
      </c>
      <c r="GV116" s="14" t="str">
        <f t="shared" si="179"/>
        <v>-</v>
      </c>
      <c r="GW116" s="13" t="s">
        <v>68</v>
      </c>
      <c r="GX116" s="13" t="s">
        <v>68</v>
      </c>
      <c r="GY116" s="13" t="s">
        <v>68</v>
      </c>
      <c r="GZ116" s="13" t="s">
        <v>68</v>
      </c>
      <c r="HA116" s="13" t="s">
        <v>68</v>
      </c>
      <c r="HB116" s="13" t="s">
        <v>68</v>
      </c>
      <c r="HC116" s="44" t="str">
        <f t="shared" si="185"/>
        <v>-</v>
      </c>
      <c r="HD116" s="14" t="s">
        <v>68</v>
      </c>
      <c r="HE116" s="14" t="s">
        <v>68</v>
      </c>
      <c r="HF116" s="14" t="s">
        <v>68</v>
      </c>
      <c r="HG116" s="14" t="s">
        <v>68</v>
      </c>
      <c r="HH116" s="14" t="s">
        <v>68</v>
      </c>
      <c r="HI116" s="14" t="s">
        <v>68</v>
      </c>
      <c r="HJ116" s="44" t="str">
        <f t="shared" si="126"/>
        <v>-</v>
      </c>
      <c r="HK116" s="13" t="s">
        <v>68</v>
      </c>
      <c r="HL116" s="13" t="s">
        <v>68</v>
      </c>
      <c r="HM116" s="13" t="s">
        <v>68</v>
      </c>
      <c r="HN116" s="13" t="s">
        <v>68</v>
      </c>
      <c r="HO116" s="13" t="s">
        <v>68</v>
      </c>
      <c r="HP116" s="13" t="s">
        <v>68</v>
      </c>
      <c r="HQ116" s="44" t="str">
        <f t="shared" si="169"/>
        <v>-</v>
      </c>
      <c r="HR116" s="14" t="s">
        <v>68</v>
      </c>
      <c r="HS116" s="14" t="s">
        <v>68</v>
      </c>
      <c r="HT116" s="14" t="s">
        <v>68</v>
      </c>
      <c r="HU116" s="14" t="s">
        <v>68</v>
      </c>
      <c r="HV116" s="14" t="s">
        <v>68</v>
      </c>
      <c r="HW116" s="14" t="s">
        <v>68</v>
      </c>
      <c r="HX116" s="14" t="str">
        <f t="shared" si="182"/>
        <v>-</v>
      </c>
    </row>
    <row r="117" spans="1:233" ht="27.95" customHeight="1" x14ac:dyDescent="0.2">
      <c r="A117" s="16">
        <v>8094</v>
      </c>
      <c r="B117" s="9" t="s">
        <v>79</v>
      </c>
      <c r="C117" s="51" t="s">
        <v>1908</v>
      </c>
      <c r="D117" s="11" t="s">
        <v>96</v>
      </c>
      <c r="E117" s="11" t="s">
        <v>201</v>
      </c>
      <c r="F117" s="11">
        <v>75018</v>
      </c>
      <c r="G117" s="11" t="s">
        <v>29</v>
      </c>
      <c r="H117" s="12">
        <v>12</v>
      </c>
      <c r="I117" s="13" t="s">
        <v>69</v>
      </c>
      <c r="J117" s="13" t="s">
        <v>68</v>
      </c>
      <c r="K117" s="13" t="s">
        <v>69</v>
      </c>
      <c r="L117" s="13" t="s">
        <v>68</v>
      </c>
      <c r="M117" s="13" t="s">
        <v>69</v>
      </c>
      <c r="N117" s="13" t="s">
        <v>68</v>
      </c>
      <c r="O117" s="13" t="str">
        <f t="shared" si="131"/>
        <v>3 fois par semaine</v>
      </c>
      <c r="P117" s="14" t="s">
        <v>69</v>
      </c>
      <c r="Q117" s="14" t="s">
        <v>68</v>
      </c>
      <c r="R117" s="14" t="s">
        <v>69</v>
      </c>
      <c r="S117" s="14" t="s">
        <v>68</v>
      </c>
      <c r="T117" s="14" t="s">
        <v>69</v>
      </c>
      <c r="U117" s="14" t="s">
        <v>68</v>
      </c>
      <c r="V117" s="44" t="str">
        <f t="shared" si="132"/>
        <v>3 fois par semaine</v>
      </c>
      <c r="W117" s="13" t="s">
        <v>69</v>
      </c>
      <c r="X117" s="13" t="s">
        <v>68</v>
      </c>
      <c r="Y117" s="13" t="s">
        <v>69</v>
      </c>
      <c r="Z117" s="13" t="s">
        <v>68</v>
      </c>
      <c r="AA117" s="13" t="s">
        <v>69</v>
      </c>
      <c r="AB117" s="13" t="s">
        <v>68</v>
      </c>
      <c r="AC117" s="13" t="str">
        <f t="shared" si="133"/>
        <v>3 fois par semaine</v>
      </c>
      <c r="AD117" s="14" t="s">
        <v>69</v>
      </c>
      <c r="AE117" s="14" t="s">
        <v>68</v>
      </c>
      <c r="AF117" s="14" t="s">
        <v>69</v>
      </c>
      <c r="AG117" s="14" t="s">
        <v>68</v>
      </c>
      <c r="AH117" s="14" t="s">
        <v>69</v>
      </c>
      <c r="AI117" s="14" t="s">
        <v>68</v>
      </c>
      <c r="AJ117" s="44" t="str">
        <f t="shared" si="134"/>
        <v>3 fois par semaine</v>
      </c>
      <c r="AK117" s="13" t="s">
        <v>69</v>
      </c>
      <c r="AL117" s="13" t="s">
        <v>68</v>
      </c>
      <c r="AM117" s="13" t="s">
        <v>69</v>
      </c>
      <c r="AN117" s="13" t="s">
        <v>68</v>
      </c>
      <c r="AO117" s="13" t="s">
        <v>69</v>
      </c>
      <c r="AP117" s="13" t="s">
        <v>68</v>
      </c>
      <c r="AQ117" s="13" t="str">
        <f t="shared" si="135"/>
        <v>3 fois par semaine</v>
      </c>
      <c r="AR117" s="14" t="s">
        <v>69</v>
      </c>
      <c r="AS117" s="14" t="s">
        <v>68</v>
      </c>
      <c r="AT117" s="14" t="s">
        <v>69</v>
      </c>
      <c r="AU117" s="14" t="s">
        <v>68</v>
      </c>
      <c r="AV117" s="14" t="s">
        <v>69</v>
      </c>
      <c r="AW117" s="14" t="s">
        <v>68</v>
      </c>
      <c r="AX117" s="14" t="str">
        <f t="shared" si="136"/>
        <v>3 fois par semaine</v>
      </c>
      <c r="AY117" s="13" t="s">
        <v>69</v>
      </c>
      <c r="AZ117" s="13" t="s">
        <v>68</v>
      </c>
      <c r="BA117" s="13" t="s">
        <v>69</v>
      </c>
      <c r="BB117" s="13" t="s">
        <v>68</v>
      </c>
      <c r="BC117" s="13" t="s">
        <v>69</v>
      </c>
      <c r="BD117" s="13" t="s">
        <v>68</v>
      </c>
      <c r="BE117" s="13" t="str">
        <f t="shared" si="137"/>
        <v>3 fois par semaine</v>
      </c>
      <c r="BF117" s="14" t="s">
        <v>69</v>
      </c>
      <c r="BG117" s="14" t="s">
        <v>68</v>
      </c>
      <c r="BH117" s="14" t="s">
        <v>69</v>
      </c>
      <c r="BI117" s="14" t="s">
        <v>68</v>
      </c>
      <c r="BJ117" s="14" t="s">
        <v>69</v>
      </c>
      <c r="BK117" s="14" t="s">
        <v>68</v>
      </c>
      <c r="BL117" s="14" t="str">
        <f t="shared" si="138"/>
        <v>3 fois par semaine</v>
      </c>
      <c r="BM117" s="13" t="s">
        <v>69</v>
      </c>
      <c r="BN117" s="13" t="s">
        <v>68</v>
      </c>
      <c r="BO117" s="13" t="s">
        <v>69</v>
      </c>
      <c r="BP117" s="13" t="s">
        <v>68</v>
      </c>
      <c r="BQ117" s="13" t="s">
        <v>69</v>
      </c>
      <c r="BR117" s="13" t="s">
        <v>68</v>
      </c>
      <c r="BS117" s="13" t="str">
        <f t="shared" si="139"/>
        <v>3 fois par semaine</v>
      </c>
      <c r="BT117" s="14" t="s">
        <v>68</v>
      </c>
      <c r="BU117" s="14" t="s">
        <v>68</v>
      </c>
      <c r="BV117" s="14" t="s">
        <v>68</v>
      </c>
      <c r="BW117" s="14" t="s">
        <v>68</v>
      </c>
      <c r="BX117" s="14" t="s">
        <v>68</v>
      </c>
      <c r="BY117" s="14" t="s">
        <v>68</v>
      </c>
      <c r="BZ117" s="14" t="str">
        <f t="shared" si="140"/>
        <v>-</v>
      </c>
      <c r="CA117" s="13" t="s">
        <v>69</v>
      </c>
      <c r="CB117" s="13" t="s">
        <v>68</v>
      </c>
      <c r="CC117" s="13" t="s">
        <v>68</v>
      </c>
      <c r="CD117" s="13" t="s">
        <v>68</v>
      </c>
      <c r="CE117" s="13" t="s">
        <v>68</v>
      </c>
      <c r="CF117" s="13" t="s">
        <v>68</v>
      </c>
      <c r="CG117" s="44" t="str">
        <f t="shared" si="188"/>
        <v>1 fois par mois</v>
      </c>
      <c r="CH117" s="14" t="s">
        <v>68</v>
      </c>
      <c r="CI117" s="14" t="s">
        <v>68</v>
      </c>
      <c r="CJ117" s="14" t="s">
        <v>68</v>
      </c>
      <c r="CK117" s="14" t="s">
        <v>68</v>
      </c>
      <c r="CL117" s="14" t="s">
        <v>68</v>
      </c>
      <c r="CM117" s="14" t="s">
        <v>68</v>
      </c>
      <c r="CN117" s="44" t="str">
        <f t="shared" si="141"/>
        <v>-</v>
      </c>
      <c r="CO117" s="13" t="s">
        <v>68</v>
      </c>
      <c r="CP117" s="13" t="s">
        <v>68</v>
      </c>
      <c r="CQ117" s="13" t="s">
        <v>68</v>
      </c>
      <c r="CR117" s="13" t="s">
        <v>68</v>
      </c>
      <c r="CS117" s="13" t="s">
        <v>68</v>
      </c>
      <c r="CT117" s="13" t="s">
        <v>68</v>
      </c>
      <c r="CU117" s="13" t="str">
        <f t="shared" si="180"/>
        <v>-</v>
      </c>
      <c r="CV117" s="14" t="s">
        <v>68</v>
      </c>
      <c r="CW117" s="14" t="s">
        <v>68</v>
      </c>
      <c r="CX117" s="14" t="s">
        <v>68</v>
      </c>
      <c r="CY117" s="14" t="s">
        <v>68</v>
      </c>
      <c r="CZ117" s="14" t="s">
        <v>68</v>
      </c>
      <c r="DA117" s="14" t="s">
        <v>68</v>
      </c>
      <c r="DB117" s="14" t="str">
        <f t="shared" si="142"/>
        <v>-</v>
      </c>
      <c r="DC117" s="13" t="s">
        <v>68</v>
      </c>
      <c r="DD117" s="13" t="s">
        <v>68</v>
      </c>
      <c r="DE117" s="13" t="s">
        <v>68</v>
      </c>
      <c r="DF117" s="13" t="s">
        <v>68</v>
      </c>
      <c r="DG117" s="13" t="s">
        <v>68</v>
      </c>
      <c r="DH117" s="13" t="s">
        <v>68</v>
      </c>
      <c r="DI117" s="13" t="str">
        <f t="shared" si="181"/>
        <v>-</v>
      </c>
      <c r="DJ117" s="14" t="s">
        <v>68</v>
      </c>
      <c r="DK117" s="14" t="s">
        <v>68</v>
      </c>
      <c r="DL117" s="14" t="s">
        <v>68</v>
      </c>
      <c r="DM117" s="14" t="s">
        <v>68</v>
      </c>
      <c r="DN117" s="14" t="s">
        <v>68</v>
      </c>
      <c r="DO117" s="14" t="s">
        <v>68</v>
      </c>
      <c r="DP117" s="44" t="str">
        <f t="shared" si="143"/>
        <v>-</v>
      </c>
      <c r="DQ117" s="13" t="s">
        <v>68</v>
      </c>
      <c r="DR117" s="13" t="s">
        <v>68</v>
      </c>
      <c r="DS117" s="13" t="s">
        <v>68</v>
      </c>
      <c r="DT117" s="13" t="s">
        <v>68</v>
      </c>
      <c r="DU117" s="13" t="s">
        <v>68</v>
      </c>
      <c r="DV117" s="13" t="s">
        <v>68</v>
      </c>
      <c r="DW117" s="13" t="str">
        <f t="shared" si="144"/>
        <v>-</v>
      </c>
      <c r="DX117" s="14" t="s">
        <v>68</v>
      </c>
      <c r="DY117" s="14" t="s">
        <v>68</v>
      </c>
      <c r="DZ117" s="14" t="s">
        <v>68</v>
      </c>
      <c r="EA117" s="14" t="s">
        <v>68</v>
      </c>
      <c r="EB117" s="14" t="s">
        <v>68</v>
      </c>
      <c r="EC117" s="14" t="s">
        <v>68</v>
      </c>
      <c r="ED117" s="14" t="str">
        <f t="shared" si="145"/>
        <v>-</v>
      </c>
      <c r="EE117" s="13" t="s">
        <v>68</v>
      </c>
      <c r="EF117" s="13" t="s">
        <v>68</v>
      </c>
      <c r="EG117" s="13" t="s">
        <v>68</v>
      </c>
      <c r="EH117" s="13" t="s">
        <v>68</v>
      </c>
      <c r="EI117" s="13" t="s">
        <v>68</v>
      </c>
      <c r="EJ117" s="13" t="s">
        <v>68</v>
      </c>
      <c r="EK117" s="13" t="str">
        <f t="shared" si="146"/>
        <v>-</v>
      </c>
      <c r="EL117" s="14" t="s">
        <v>69</v>
      </c>
      <c r="EM117" s="14" t="s">
        <v>68</v>
      </c>
      <c r="EN117" s="14" t="s">
        <v>68</v>
      </c>
      <c r="EO117" s="14" t="s">
        <v>68</v>
      </c>
      <c r="EP117" s="14" t="s">
        <v>68</v>
      </c>
      <c r="EQ117" s="14" t="s">
        <v>68</v>
      </c>
      <c r="ER117" s="44" t="str">
        <f t="shared" si="189"/>
        <v>1 fois par mois</v>
      </c>
      <c r="ES117" s="13" t="s">
        <v>68</v>
      </c>
      <c r="ET117" s="13" t="s">
        <v>68</v>
      </c>
      <c r="EU117" s="13" t="s">
        <v>68</v>
      </c>
      <c r="EV117" s="13" t="s">
        <v>68</v>
      </c>
      <c r="EW117" s="13" t="s">
        <v>68</v>
      </c>
      <c r="EX117" s="13" t="s">
        <v>68</v>
      </c>
      <c r="EY117" s="44" t="str">
        <f t="shared" si="190"/>
        <v>-</v>
      </c>
      <c r="EZ117" s="14" t="s">
        <v>68</v>
      </c>
      <c r="FA117" s="14" t="s">
        <v>68</v>
      </c>
      <c r="FB117" s="14" t="s">
        <v>68</v>
      </c>
      <c r="FC117" s="14" t="s">
        <v>68</v>
      </c>
      <c r="FD117" s="14" t="s">
        <v>68</v>
      </c>
      <c r="FE117" s="14" t="s">
        <v>68</v>
      </c>
      <c r="FF117" s="44" t="str">
        <f t="shared" si="175"/>
        <v>-</v>
      </c>
      <c r="FG117" s="13" t="s">
        <v>68</v>
      </c>
      <c r="FH117" s="13" t="s">
        <v>68</v>
      </c>
      <c r="FI117" s="13" t="s">
        <v>68</v>
      </c>
      <c r="FJ117" s="13" t="s">
        <v>68</v>
      </c>
      <c r="FK117" s="13" t="s">
        <v>68</v>
      </c>
      <c r="FL117" s="13" t="s">
        <v>68</v>
      </c>
      <c r="FM117" s="13" t="str">
        <f t="shared" si="191"/>
        <v>-</v>
      </c>
      <c r="FN117" s="14" t="s">
        <v>69</v>
      </c>
      <c r="FO117" s="14" t="s">
        <v>68</v>
      </c>
      <c r="FP117" s="14" t="s">
        <v>69</v>
      </c>
      <c r="FQ117" s="14" t="s">
        <v>68</v>
      </c>
      <c r="FR117" s="14" t="s">
        <v>69</v>
      </c>
      <c r="FS117" s="14" t="s">
        <v>68</v>
      </c>
      <c r="FT117" s="44" t="str">
        <f t="shared" si="159"/>
        <v>3 fois par semaine</v>
      </c>
      <c r="FU117" s="13" t="s">
        <v>69</v>
      </c>
      <c r="FV117" s="13" t="s">
        <v>68</v>
      </c>
      <c r="FW117" s="13" t="s">
        <v>68</v>
      </c>
      <c r="FX117" s="13" t="s">
        <v>68</v>
      </c>
      <c r="FY117" s="13" t="s">
        <v>68</v>
      </c>
      <c r="FZ117" s="13" t="s">
        <v>68</v>
      </c>
      <c r="GA117" s="44" t="str">
        <f t="shared" si="177"/>
        <v>1 fois par semaine</v>
      </c>
      <c r="GB117" s="14" t="s">
        <v>69</v>
      </c>
      <c r="GC117" s="14" t="s">
        <v>68</v>
      </c>
      <c r="GD117" s="14" t="s">
        <v>68</v>
      </c>
      <c r="GE117" s="14" t="s">
        <v>68</v>
      </c>
      <c r="GF117" s="14" t="s">
        <v>68</v>
      </c>
      <c r="GG117" s="14" t="s">
        <v>68</v>
      </c>
      <c r="GH117" s="14" t="str">
        <f t="shared" si="155"/>
        <v>1 fois par semaine</v>
      </c>
      <c r="GI117" s="13" t="s">
        <v>68</v>
      </c>
      <c r="GJ117" s="13" t="s">
        <v>68</v>
      </c>
      <c r="GK117" s="13" t="s">
        <v>68</v>
      </c>
      <c r="GL117" s="13" t="s">
        <v>68</v>
      </c>
      <c r="GM117" s="13" t="s">
        <v>68</v>
      </c>
      <c r="GN117" s="13" t="s">
        <v>68</v>
      </c>
      <c r="GO117" s="13" t="str">
        <f t="shared" si="168"/>
        <v>-</v>
      </c>
      <c r="GP117" s="14" t="s">
        <v>68</v>
      </c>
      <c r="GQ117" s="14" t="s">
        <v>68</v>
      </c>
      <c r="GR117" s="14" t="s">
        <v>68</v>
      </c>
      <c r="GS117" s="14" t="s">
        <v>68</v>
      </c>
      <c r="GT117" s="14" t="s">
        <v>68</v>
      </c>
      <c r="GU117" s="14" t="s">
        <v>68</v>
      </c>
      <c r="GV117" s="14" t="str">
        <f t="shared" si="179"/>
        <v>-</v>
      </c>
      <c r="GW117" s="13" t="s">
        <v>68</v>
      </c>
      <c r="GX117" s="13" t="s">
        <v>68</v>
      </c>
      <c r="GY117" s="13" t="s">
        <v>68</v>
      </c>
      <c r="GZ117" s="13" t="s">
        <v>68</v>
      </c>
      <c r="HA117" s="13" t="s">
        <v>68</v>
      </c>
      <c r="HB117" s="13" t="s">
        <v>68</v>
      </c>
      <c r="HC117" s="44" t="str">
        <f t="shared" si="185"/>
        <v>-</v>
      </c>
      <c r="HD117" s="14" t="s">
        <v>68</v>
      </c>
      <c r="HE117" s="14" t="s">
        <v>68</v>
      </c>
      <c r="HF117" s="14" t="s">
        <v>68</v>
      </c>
      <c r="HG117" s="14" t="s">
        <v>68</v>
      </c>
      <c r="HH117" s="14" t="s">
        <v>68</v>
      </c>
      <c r="HI117" s="14" t="s">
        <v>68</v>
      </c>
      <c r="HJ117" s="44" t="str">
        <f t="shared" si="126"/>
        <v>-</v>
      </c>
      <c r="HK117" s="13" t="s">
        <v>68</v>
      </c>
      <c r="HL117" s="13" t="s">
        <v>68</v>
      </c>
      <c r="HM117" s="13" t="s">
        <v>68</v>
      </c>
      <c r="HN117" s="13" t="s">
        <v>68</v>
      </c>
      <c r="HO117" s="13" t="s">
        <v>68</v>
      </c>
      <c r="HP117" s="13" t="s">
        <v>68</v>
      </c>
      <c r="HQ117" s="44" t="str">
        <f t="shared" si="169"/>
        <v>-</v>
      </c>
      <c r="HR117" s="14" t="s">
        <v>68</v>
      </c>
      <c r="HS117" s="14" t="s">
        <v>68</v>
      </c>
      <c r="HT117" s="14" t="s">
        <v>68</v>
      </c>
      <c r="HU117" s="14" t="s">
        <v>68</v>
      </c>
      <c r="HV117" s="14" t="s">
        <v>68</v>
      </c>
      <c r="HW117" s="14" t="s">
        <v>68</v>
      </c>
      <c r="HX117" s="14" t="str">
        <f t="shared" si="182"/>
        <v>-</v>
      </c>
    </row>
    <row r="118" spans="1:233" ht="27.95" customHeight="1" x14ac:dyDescent="0.2">
      <c r="A118" s="16">
        <v>8096</v>
      </c>
      <c r="B118" s="9" t="s">
        <v>79</v>
      </c>
      <c r="C118" s="51" t="s">
        <v>1908</v>
      </c>
      <c r="D118" s="11" t="s">
        <v>96</v>
      </c>
      <c r="E118" s="11" t="s">
        <v>202</v>
      </c>
      <c r="F118" s="11">
        <v>75018</v>
      </c>
      <c r="G118" s="11" t="s">
        <v>29</v>
      </c>
      <c r="H118" s="12">
        <v>8</v>
      </c>
      <c r="I118" s="13" t="s">
        <v>69</v>
      </c>
      <c r="J118" s="13" t="s">
        <v>68</v>
      </c>
      <c r="K118" s="13" t="s">
        <v>68</v>
      </c>
      <c r="L118" s="13" t="s">
        <v>69</v>
      </c>
      <c r="M118" s="13" t="s">
        <v>68</v>
      </c>
      <c r="N118" s="13" t="s">
        <v>68</v>
      </c>
      <c r="O118" s="13" t="str">
        <f t="shared" si="131"/>
        <v>2 fois par semaine</v>
      </c>
      <c r="P118" s="14" t="s">
        <v>69</v>
      </c>
      <c r="Q118" s="14" t="s">
        <v>68</v>
      </c>
      <c r="R118" s="14" t="s">
        <v>68</v>
      </c>
      <c r="S118" s="14" t="s">
        <v>69</v>
      </c>
      <c r="T118" s="14" t="s">
        <v>68</v>
      </c>
      <c r="U118" s="14" t="s">
        <v>68</v>
      </c>
      <c r="V118" s="44" t="str">
        <f t="shared" si="132"/>
        <v>2 fois par semaine</v>
      </c>
      <c r="W118" s="13" t="s">
        <v>69</v>
      </c>
      <c r="X118" s="13" t="s">
        <v>68</v>
      </c>
      <c r="Y118" s="13" t="s">
        <v>68</v>
      </c>
      <c r="Z118" s="13" t="s">
        <v>69</v>
      </c>
      <c r="AA118" s="13" t="s">
        <v>68</v>
      </c>
      <c r="AB118" s="13" t="s">
        <v>68</v>
      </c>
      <c r="AC118" s="13" t="str">
        <f t="shared" si="133"/>
        <v>2 fois par semaine</v>
      </c>
      <c r="AD118" s="14" t="s">
        <v>69</v>
      </c>
      <c r="AE118" s="14" t="s">
        <v>68</v>
      </c>
      <c r="AF118" s="14" t="s">
        <v>68</v>
      </c>
      <c r="AG118" s="14" t="s">
        <v>69</v>
      </c>
      <c r="AH118" s="14" t="s">
        <v>68</v>
      </c>
      <c r="AI118" s="14" t="s">
        <v>68</v>
      </c>
      <c r="AJ118" s="44" t="str">
        <f t="shared" si="134"/>
        <v>2 fois par semaine</v>
      </c>
      <c r="AK118" s="13" t="s">
        <v>69</v>
      </c>
      <c r="AL118" s="13" t="s">
        <v>68</v>
      </c>
      <c r="AM118" s="13" t="s">
        <v>68</v>
      </c>
      <c r="AN118" s="13" t="s">
        <v>69</v>
      </c>
      <c r="AO118" s="13" t="s">
        <v>68</v>
      </c>
      <c r="AP118" s="13" t="s">
        <v>68</v>
      </c>
      <c r="AQ118" s="13" t="str">
        <f t="shared" si="135"/>
        <v>2 fois par semaine</v>
      </c>
      <c r="AR118" s="14" t="s">
        <v>69</v>
      </c>
      <c r="AS118" s="14" t="s">
        <v>68</v>
      </c>
      <c r="AT118" s="14" t="s">
        <v>68</v>
      </c>
      <c r="AU118" s="14" t="s">
        <v>69</v>
      </c>
      <c r="AV118" s="14" t="s">
        <v>68</v>
      </c>
      <c r="AW118" s="14" t="s">
        <v>68</v>
      </c>
      <c r="AX118" s="14" t="str">
        <f t="shared" si="136"/>
        <v>2 fois par semaine</v>
      </c>
      <c r="AY118" s="13" t="s">
        <v>69</v>
      </c>
      <c r="AZ118" s="13" t="s">
        <v>68</v>
      </c>
      <c r="BA118" s="13" t="s">
        <v>68</v>
      </c>
      <c r="BB118" s="13" t="s">
        <v>69</v>
      </c>
      <c r="BC118" s="13" t="s">
        <v>68</v>
      </c>
      <c r="BD118" s="13" t="s">
        <v>68</v>
      </c>
      <c r="BE118" s="13" t="str">
        <f t="shared" si="137"/>
        <v>2 fois par semaine</v>
      </c>
      <c r="BF118" s="14" t="s">
        <v>69</v>
      </c>
      <c r="BG118" s="14" t="s">
        <v>68</v>
      </c>
      <c r="BH118" s="14" t="s">
        <v>68</v>
      </c>
      <c r="BI118" s="14" t="s">
        <v>69</v>
      </c>
      <c r="BJ118" s="14" t="s">
        <v>68</v>
      </c>
      <c r="BK118" s="14" t="s">
        <v>68</v>
      </c>
      <c r="BL118" s="14" t="str">
        <f t="shared" si="138"/>
        <v>2 fois par semaine</v>
      </c>
      <c r="BM118" s="13" t="s">
        <v>69</v>
      </c>
      <c r="BN118" s="13" t="s">
        <v>68</v>
      </c>
      <c r="BO118" s="13" t="s">
        <v>68</v>
      </c>
      <c r="BP118" s="13" t="s">
        <v>69</v>
      </c>
      <c r="BQ118" s="13" t="s">
        <v>68</v>
      </c>
      <c r="BR118" s="13" t="s">
        <v>68</v>
      </c>
      <c r="BS118" s="13" t="str">
        <f t="shared" si="139"/>
        <v>2 fois par semaine</v>
      </c>
      <c r="BT118" s="14" t="s">
        <v>68</v>
      </c>
      <c r="BU118" s="14" t="s">
        <v>68</v>
      </c>
      <c r="BV118" s="14" t="s">
        <v>68</v>
      </c>
      <c r="BW118" s="14" t="s">
        <v>68</v>
      </c>
      <c r="BX118" s="14" t="s">
        <v>68</v>
      </c>
      <c r="BY118" s="14" t="s">
        <v>68</v>
      </c>
      <c r="BZ118" s="14" t="str">
        <f t="shared" si="140"/>
        <v>-</v>
      </c>
      <c r="CA118" s="13" t="s">
        <v>69</v>
      </c>
      <c r="CB118" s="13" t="s">
        <v>68</v>
      </c>
      <c r="CC118" s="13" t="s">
        <v>68</v>
      </c>
      <c r="CD118" s="13" t="s">
        <v>68</v>
      </c>
      <c r="CE118" s="13" t="s">
        <v>68</v>
      </c>
      <c r="CF118" s="13" t="s">
        <v>68</v>
      </c>
      <c r="CG118" s="44" t="str">
        <f t="shared" si="188"/>
        <v>1 fois par mois</v>
      </c>
      <c r="CH118" s="14" t="s">
        <v>69</v>
      </c>
      <c r="CI118" s="14" t="s">
        <v>68</v>
      </c>
      <c r="CJ118" s="14" t="s">
        <v>68</v>
      </c>
      <c r="CK118" s="14" t="s">
        <v>68</v>
      </c>
      <c r="CL118" s="14" t="s">
        <v>68</v>
      </c>
      <c r="CM118" s="14" t="s">
        <v>68</v>
      </c>
      <c r="CN118" s="44" t="str">
        <f t="shared" si="141"/>
        <v>1 fois par semaine</v>
      </c>
      <c r="CO118" s="13" t="s">
        <v>69</v>
      </c>
      <c r="CP118" s="13" t="s">
        <v>68</v>
      </c>
      <c r="CQ118" s="13" t="s">
        <v>68</v>
      </c>
      <c r="CR118" s="13" t="s">
        <v>68</v>
      </c>
      <c r="CS118" s="13" t="s">
        <v>68</v>
      </c>
      <c r="CT118" s="13" t="s">
        <v>68</v>
      </c>
      <c r="CU118" s="13" t="str">
        <f t="shared" si="180"/>
        <v>1 fois par semaine</v>
      </c>
      <c r="CV118" s="14" t="s">
        <v>69</v>
      </c>
      <c r="CW118" s="14" t="s">
        <v>68</v>
      </c>
      <c r="CX118" s="14" t="s">
        <v>68</v>
      </c>
      <c r="CY118" s="14" t="s">
        <v>68</v>
      </c>
      <c r="CZ118" s="14" t="s">
        <v>68</v>
      </c>
      <c r="DA118" s="14" t="s">
        <v>68</v>
      </c>
      <c r="DB118" s="14" t="str">
        <f t="shared" si="142"/>
        <v>1 fois par semaine</v>
      </c>
      <c r="DC118" s="13" t="s">
        <v>69</v>
      </c>
      <c r="DD118" s="13" t="s">
        <v>68</v>
      </c>
      <c r="DE118" s="13" t="s">
        <v>68</v>
      </c>
      <c r="DF118" s="13" t="s">
        <v>68</v>
      </c>
      <c r="DG118" s="13" t="s">
        <v>68</v>
      </c>
      <c r="DH118" s="13" t="s">
        <v>68</v>
      </c>
      <c r="DI118" s="13" t="str">
        <f t="shared" si="181"/>
        <v>1 fois par semaine</v>
      </c>
      <c r="DJ118" s="14" t="s">
        <v>68</v>
      </c>
      <c r="DK118" s="14" t="s">
        <v>68</v>
      </c>
      <c r="DL118" s="14" t="s">
        <v>68</v>
      </c>
      <c r="DM118" s="14" t="s">
        <v>68</v>
      </c>
      <c r="DN118" s="14" t="s">
        <v>68</v>
      </c>
      <c r="DO118" s="14" t="s">
        <v>68</v>
      </c>
      <c r="DP118" s="44" t="str">
        <f t="shared" si="143"/>
        <v>-</v>
      </c>
      <c r="DQ118" s="13" t="s">
        <v>68</v>
      </c>
      <c r="DR118" s="13" t="s">
        <v>68</v>
      </c>
      <c r="DS118" s="13" t="s">
        <v>68</v>
      </c>
      <c r="DT118" s="13" t="s">
        <v>68</v>
      </c>
      <c r="DU118" s="13" t="s">
        <v>68</v>
      </c>
      <c r="DV118" s="13" t="s">
        <v>68</v>
      </c>
      <c r="DW118" s="13" t="str">
        <f t="shared" si="144"/>
        <v>-</v>
      </c>
      <c r="DX118" s="14" t="s">
        <v>68</v>
      </c>
      <c r="DY118" s="14" t="s">
        <v>68</v>
      </c>
      <c r="DZ118" s="14" t="s">
        <v>68</v>
      </c>
      <c r="EA118" s="14" t="s">
        <v>68</v>
      </c>
      <c r="EB118" s="14" t="s">
        <v>68</v>
      </c>
      <c r="EC118" s="14" t="s">
        <v>68</v>
      </c>
      <c r="ED118" s="14" t="str">
        <f t="shared" si="145"/>
        <v>-</v>
      </c>
      <c r="EE118" s="13" t="s">
        <v>68</v>
      </c>
      <c r="EF118" s="13" t="s">
        <v>68</v>
      </c>
      <c r="EG118" s="13" t="s">
        <v>68</v>
      </c>
      <c r="EH118" s="13" t="s">
        <v>68</v>
      </c>
      <c r="EI118" s="13" t="s">
        <v>68</v>
      </c>
      <c r="EJ118" s="13" t="s">
        <v>68</v>
      </c>
      <c r="EK118" s="13" t="str">
        <f t="shared" si="146"/>
        <v>-</v>
      </c>
      <c r="EL118" s="14" t="s">
        <v>69</v>
      </c>
      <c r="EM118" s="14" t="s">
        <v>68</v>
      </c>
      <c r="EN118" s="14" t="s">
        <v>68</v>
      </c>
      <c r="EO118" s="14" t="s">
        <v>68</v>
      </c>
      <c r="EP118" s="14" t="s">
        <v>68</v>
      </c>
      <c r="EQ118" s="14" t="s">
        <v>68</v>
      </c>
      <c r="ER118" s="44" t="str">
        <f t="shared" si="189"/>
        <v>1 fois par mois</v>
      </c>
      <c r="ES118" s="13" t="s">
        <v>68</v>
      </c>
      <c r="ET118" s="13" t="s">
        <v>68</v>
      </c>
      <c r="EU118" s="13" t="s">
        <v>68</v>
      </c>
      <c r="EV118" s="13" t="s">
        <v>68</v>
      </c>
      <c r="EW118" s="13" t="s">
        <v>68</v>
      </c>
      <c r="EX118" s="13" t="s">
        <v>68</v>
      </c>
      <c r="EY118" s="44" t="str">
        <f t="shared" si="190"/>
        <v>-</v>
      </c>
      <c r="EZ118" s="14" t="s">
        <v>68</v>
      </c>
      <c r="FA118" s="14" t="s">
        <v>68</v>
      </c>
      <c r="FB118" s="14" t="s">
        <v>68</v>
      </c>
      <c r="FC118" s="14" t="s">
        <v>68</v>
      </c>
      <c r="FD118" s="14" t="s">
        <v>68</v>
      </c>
      <c r="FE118" s="14" t="s">
        <v>68</v>
      </c>
      <c r="FF118" s="44" t="str">
        <f t="shared" si="175"/>
        <v>-</v>
      </c>
      <c r="FG118" s="13" t="s">
        <v>68</v>
      </c>
      <c r="FH118" s="13" t="s">
        <v>68</v>
      </c>
      <c r="FI118" s="13" t="s">
        <v>68</v>
      </c>
      <c r="FJ118" s="13" t="s">
        <v>68</v>
      </c>
      <c r="FK118" s="13" t="s">
        <v>68</v>
      </c>
      <c r="FL118" s="13" t="s">
        <v>68</v>
      </c>
      <c r="FM118" s="13" t="str">
        <f t="shared" si="191"/>
        <v>-</v>
      </c>
      <c r="FN118" s="14" t="s">
        <v>69</v>
      </c>
      <c r="FO118" s="14" t="s">
        <v>68</v>
      </c>
      <c r="FP118" s="14" t="s">
        <v>68</v>
      </c>
      <c r="FQ118" s="14" t="s">
        <v>69</v>
      </c>
      <c r="FR118" s="14" t="s">
        <v>68</v>
      </c>
      <c r="FS118" s="14" t="s">
        <v>68</v>
      </c>
      <c r="FT118" s="44" t="str">
        <f t="shared" si="159"/>
        <v>2 fois par semaine</v>
      </c>
      <c r="FU118" s="13" t="s">
        <v>69</v>
      </c>
      <c r="FV118" s="13" t="s">
        <v>68</v>
      </c>
      <c r="FW118" s="13" t="s">
        <v>68</v>
      </c>
      <c r="FX118" s="13" t="s">
        <v>68</v>
      </c>
      <c r="FY118" s="13" t="s">
        <v>68</v>
      </c>
      <c r="FZ118" s="13" t="s">
        <v>68</v>
      </c>
      <c r="GA118" s="44" t="str">
        <f t="shared" si="177"/>
        <v>1 fois par semaine</v>
      </c>
      <c r="GB118" s="14" t="s">
        <v>69</v>
      </c>
      <c r="GC118" s="14" t="s">
        <v>68</v>
      </c>
      <c r="GD118" s="14" t="s">
        <v>68</v>
      </c>
      <c r="GE118" s="14" t="s">
        <v>68</v>
      </c>
      <c r="GF118" s="14" t="s">
        <v>68</v>
      </c>
      <c r="GG118" s="14" t="s">
        <v>68</v>
      </c>
      <c r="GH118" s="14" t="str">
        <f t="shared" si="155"/>
        <v>1 fois par semaine</v>
      </c>
      <c r="GI118" s="13" t="s">
        <v>68</v>
      </c>
      <c r="GJ118" s="13" t="s">
        <v>68</v>
      </c>
      <c r="GK118" s="13" t="s">
        <v>68</v>
      </c>
      <c r="GL118" s="13" t="s">
        <v>68</v>
      </c>
      <c r="GM118" s="13" t="s">
        <v>68</v>
      </c>
      <c r="GN118" s="13" t="s">
        <v>68</v>
      </c>
      <c r="GO118" s="13" t="str">
        <f t="shared" si="168"/>
        <v>-</v>
      </c>
      <c r="GP118" s="14" t="s">
        <v>68</v>
      </c>
      <c r="GQ118" s="14" t="s">
        <v>68</v>
      </c>
      <c r="GR118" s="14" t="s">
        <v>68</v>
      </c>
      <c r="GS118" s="14" t="s">
        <v>68</v>
      </c>
      <c r="GT118" s="14" t="s">
        <v>68</v>
      </c>
      <c r="GU118" s="14" t="s">
        <v>68</v>
      </c>
      <c r="GV118" s="14" t="str">
        <f t="shared" si="179"/>
        <v>-</v>
      </c>
      <c r="GW118" s="13" t="s">
        <v>68</v>
      </c>
      <c r="GX118" s="13" t="s">
        <v>68</v>
      </c>
      <c r="GY118" s="13" t="s">
        <v>68</v>
      </c>
      <c r="GZ118" s="13" t="s">
        <v>68</v>
      </c>
      <c r="HA118" s="13" t="s">
        <v>68</v>
      </c>
      <c r="HB118" s="13" t="s">
        <v>68</v>
      </c>
      <c r="HC118" s="44" t="str">
        <f t="shared" si="185"/>
        <v>-</v>
      </c>
      <c r="HD118" s="14" t="s">
        <v>68</v>
      </c>
      <c r="HE118" s="14" t="s">
        <v>68</v>
      </c>
      <c r="HF118" s="14" t="s">
        <v>68</v>
      </c>
      <c r="HG118" s="14" t="s">
        <v>68</v>
      </c>
      <c r="HH118" s="14" t="s">
        <v>68</v>
      </c>
      <c r="HI118" s="14" t="s">
        <v>68</v>
      </c>
      <c r="HJ118" s="44" t="str">
        <f t="shared" si="126"/>
        <v>-</v>
      </c>
      <c r="HK118" s="13" t="s">
        <v>68</v>
      </c>
      <c r="HL118" s="13" t="s">
        <v>68</v>
      </c>
      <c r="HM118" s="13" t="s">
        <v>68</v>
      </c>
      <c r="HN118" s="13" t="s">
        <v>68</v>
      </c>
      <c r="HO118" s="13" t="s">
        <v>68</v>
      </c>
      <c r="HP118" s="13" t="s">
        <v>68</v>
      </c>
      <c r="HQ118" s="44" t="str">
        <f t="shared" si="169"/>
        <v>-</v>
      </c>
      <c r="HR118" s="14" t="s">
        <v>68</v>
      </c>
      <c r="HS118" s="14" t="s">
        <v>68</v>
      </c>
      <c r="HT118" s="14" t="s">
        <v>68</v>
      </c>
      <c r="HU118" s="14" t="s">
        <v>68</v>
      </c>
      <c r="HV118" s="14" t="s">
        <v>68</v>
      </c>
      <c r="HW118" s="14" t="s">
        <v>68</v>
      </c>
      <c r="HX118" s="14" t="str">
        <f t="shared" si="182"/>
        <v>-</v>
      </c>
    </row>
    <row r="119" spans="1:233" ht="27.95" customHeight="1" x14ac:dyDescent="0.2">
      <c r="A119" s="16">
        <v>8097</v>
      </c>
      <c r="B119" s="9" t="s">
        <v>74</v>
      </c>
      <c r="C119" s="51" t="s">
        <v>1908</v>
      </c>
      <c r="D119" s="11" t="s">
        <v>96</v>
      </c>
      <c r="E119" s="18" t="s">
        <v>203</v>
      </c>
      <c r="F119" s="18">
        <v>75006</v>
      </c>
      <c r="G119" s="18" t="s">
        <v>29</v>
      </c>
      <c r="H119" s="12">
        <v>8</v>
      </c>
      <c r="I119" s="13" t="s">
        <v>69</v>
      </c>
      <c r="J119" s="13" t="s">
        <v>68</v>
      </c>
      <c r="K119" s="13" t="s">
        <v>68</v>
      </c>
      <c r="L119" s="13" t="s">
        <v>69</v>
      </c>
      <c r="M119" s="13" t="s">
        <v>68</v>
      </c>
      <c r="N119" s="13" t="s">
        <v>68</v>
      </c>
      <c r="O119" s="13" t="str">
        <f t="shared" si="131"/>
        <v>2 fois par semaine</v>
      </c>
      <c r="P119" s="14" t="s">
        <v>69</v>
      </c>
      <c r="Q119" s="14" t="s">
        <v>68</v>
      </c>
      <c r="R119" s="14" t="s">
        <v>68</v>
      </c>
      <c r="S119" s="14" t="s">
        <v>69</v>
      </c>
      <c r="T119" s="14" t="s">
        <v>68</v>
      </c>
      <c r="U119" s="14" t="s">
        <v>68</v>
      </c>
      <c r="V119" s="44" t="str">
        <f t="shared" si="132"/>
        <v>2 fois par semaine</v>
      </c>
      <c r="W119" s="13" t="s">
        <v>69</v>
      </c>
      <c r="X119" s="13" t="s">
        <v>68</v>
      </c>
      <c r="Y119" s="13" t="s">
        <v>68</v>
      </c>
      <c r="Z119" s="13" t="s">
        <v>69</v>
      </c>
      <c r="AA119" s="13" t="s">
        <v>68</v>
      </c>
      <c r="AB119" s="13" t="s">
        <v>68</v>
      </c>
      <c r="AC119" s="13" t="str">
        <f t="shared" si="133"/>
        <v>2 fois par semaine</v>
      </c>
      <c r="AD119" s="14" t="s">
        <v>69</v>
      </c>
      <c r="AE119" s="14" t="s">
        <v>68</v>
      </c>
      <c r="AF119" s="14" t="s">
        <v>68</v>
      </c>
      <c r="AG119" s="14" t="s">
        <v>69</v>
      </c>
      <c r="AH119" s="14" t="s">
        <v>68</v>
      </c>
      <c r="AI119" s="14" t="s">
        <v>68</v>
      </c>
      <c r="AJ119" s="44" t="str">
        <f t="shared" si="134"/>
        <v>2 fois par semaine</v>
      </c>
      <c r="AK119" s="13" t="s">
        <v>69</v>
      </c>
      <c r="AL119" s="13" t="s">
        <v>68</v>
      </c>
      <c r="AM119" s="13" t="s">
        <v>68</v>
      </c>
      <c r="AN119" s="13" t="s">
        <v>69</v>
      </c>
      <c r="AO119" s="13" t="s">
        <v>68</v>
      </c>
      <c r="AP119" s="13" t="s">
        <v>68</v>
      </c>
      <c r="AQ119" s="13" t="str">
        <f t="shared" si="135"/>
        <v>2 fois par semaine</v>
      </c>
      <c r="AR119" s="14" t="s">
        <v>69</v>
      </c>
      <c r="AS119" s="14" t="s">
        <v>68</v>
      </c>
      <c r="AT119" s="14" t="s">
        <v>68</v>
      </c>
      <c r="AU119" s="14" t="s">
        <v>69</v>
      </c>
      <c r="AV119" s="14" t="s">
        <v>68</v>
      </c>
      <c r="AW119" s="14" t="s">
        <v>68</v>
      </c>
      <c r="AX119" s="14" t="str">
        <f t="shared" si="136"/>
        <v>2 fois par semaine</v>
      </c>
      <c r="AY119" s="13" t="s">
        <v>69</v>
      </c>
      <c r="AZ119" s="13" t="s">
        <v>68</v>
      </c>
      <c r="BA119" s="13" t="s">
        <v>68</v>
      </c>
      <c r="BB119" s="13" t="s">
        <v>69</v>
      </c>
      <c r="BC119" s="13" t="s">
        <v>68</v>
      </c>
      <c r="BD119" s="13" t="s">
        <v>68</v>
      </c>
      <c r="BE119" s="13" t="str">
        <f t="shared" si="137"/>
        <v>2 fois par semaine</v>
      </c>
      <c r="BF119" s="14" t="s">
        <v>69</v>
      </c>
      <c r="BG119" s="14" t="s">
        <v>68</v>
      </c>
      <c r="BH119" s="14" t="s">
        <v>68</v>
      </c>
      <c r="BI119" s="14" t="s">
        <v>69</v>
      </c>
      <c r="BJ119" s="14" t="s">
        <v>68</v>
      </c>
      <c r="BK119" s="14" t="s">
        <v>68</v>
      </c>
      <c r="BL119" s="14" t="str">
        <f t="shared" si="138"/>
        <v>2 fois par semaine</v>
      </c>
      <c r="BM119" s="13" t="s">
        <v>69</v>
      </c>
      <c r="BN119" s="13" t="s">
        <v>68</v>
      </c>
      <c r="BO119" s="13" t="s">
        <v>68</v>
      </c>
      <c r="BP119" s="13" t="s">
        <v>69</v>
      </c>
      <c r="BQ119" s="13" t="s">
        <v>68</v>
      </c>
      <c r="BR119" s="13" t="s">
        <v>68</v>
      </c>
      <c r="BS119" s="13" t="str">
        <f t="shared" si="139"/>
        <v>2 fois par semaine</v>
      </c>
      <c r="BT119" s="14" t="s">
        <v>68</v>
      </c>
      <c r="BU119" s="14" t="s">
        <v>68</v>
      </c>
      <c r="BV119" s="14" t="s">
        <v>68</v>
      </c>
      <c r="BW119" s="14" t="s">
        <v>68</v>
      </c>
      <c r="BX119" s="14" t="s">
        <v>68</v>
      </c>
      <c r="BY119" s="14" t="s">
        <v>68</v>
      </c>
      <c r="BZ119" s="14" t="str">
        <f t="shared" si="140"/>
        <v>-</v>
      </c>
      <c r="CA119" s="13" t="s">
        <v>69</v>
      </c>
      <c r="CB119" s="13" t="s">
        <v>68</v>
      </c>
      <c r="CC119" s="13" t="s">
        <v>68</v>
      </c>
      <c r="CD119" s="13" t="s">
        <v>68</v>
      </c>
      <c r="CE119" s="13" t="s">
        <v>68</v>
      </c>
      <c r="CF119" s="13" t="s">
        <v>68</v>
      </c>
      <c r="CG119" s="44" t="str">
        <f t="shared" si="188"/>
        <v>1 fois par mois</v>
      </c>
      <c r="CH119" s="14" t="s">
        <v>69</v>
      </c>
      <c r="CI119" s="14" t="s">
        <v>68</v>
      </c>
      <c r="CJ119" s="14" t="s">
        <v>68</v>
      </c>
      <c r="CK119" s="14" t="s">
        <v>68</v>
      </c>
      <c r="CL119" s="14" t="s">
        <v>68</v>
      </c>
      <c r="CM119" s="14" t="s">
        <v>68</v>
      </c>
      <c r="CN119" s="44" t="str">
        <f t="shared" si="141"/>
        <v>1 fois par semaine</v>
      </c>
      <c r="CO119" s="13" t="s">
        <v>69</v>
      </c>
      <c r="CP119" s="13" t="s">
        <v>68</v>
      </c>
      <c r="CQ119" s="13" t="s">
        <v>68</v>
      </c>
      <c r="CR119" s="13" t="s">
        <v>68</v>
      </c>
      <c r="CS119" s="13" t="s">
        <v>68</v>
      </c>
      <c r="CT119" s="13" t="s">
        <v>68</v>
      </c>
      <c r="CU119" s="13" t="str">
        <f t="shared" si="180"/>
        <v>1 fois par semaine</v>
      </c>
      <c r="CV119" s="14" t="s">
        <v>69</v>
      </c>
      <c r="CW119" s="14" t="s">
        <v>68</v>
      </c>
      <c r="CX119" s="14" t="s">
        <v>68</v>
      </c>
      <c r="CY119" s="14" t="s">
        <v>68</v>
      </c>
      <c r="CZ119" s="14" t="s">
        <v>68</v>
      </c>
      <c r="DA119" s="14" t="s">
        <v>68</v>
      </c>
      <c r="DB119" s="14" t="str">
        <f t="shared" si="142"/>
        <v>1 fois par semaine</v>
      </c>
      <c r="DC119" s="13" t="s">
        <v>69</v>
      </c>
      <c r="DD119" s="13" t="s">
        <v>68</v>
      </c>
      <c r="DE119" s="13" t="s">
        <v>68</v>
      </c>
      <c r="DF119" s="13" t="s">
        <v>68</v>
      </c>
      <c r="DG119" s="13" t="s">
        <v>68</v>
      </c>
      <c r="DH119" s="13" t="s">
        <v>68</v>
      </c>
      <c r="DI119" s="13" t="str">
        <f t="shared" si="181"/>
        <v>1 fois par semaine</v>
      </c>
      <c r="DJ119" s="14" t="s">
        <v>68</v>
      </c>
      <c r="DK119" s="14" t="s">
        <v>68</v>
      </c>
      <c r="DL119" s="14" t="s">
        <v>68</v>
      </c>
      <c r="DM119" s="14" t="s">
        <v>68</v>
      </c>
      <c r="DN119" s="14" t="s">
        <v>68</v>
      </c>
      <c r="DO119" s="14" t="s">
        <v>68</v>
      </c>
      <c r="DP119" s="44" t="str">
        <f t="shared" si="143"/>
        <v>-</v>
      </c>
      <c r="DQ119" s="13" t="s">
        <v>68</v>
      </c>
      <c r="DR119" s="13" t="s">
        <v>68</v>
      </c>
      <c r="DS119" s="13" t="s">
        <v>68</v>
      </c>
      <c r="DT119" s="13" t="s">
        <v>68</v>
      </c>
      <c r="DU119" s="13" t="s">
        <v>68</v>
      </c>
      <c r="DV119" s="13" t="s">
        <v>68</v>
      </c>
      <c r="DW119" s="13" t="str">
        <f t="shared" si="144"/>
        <v>-</v>
      </c>
      <c r="DX119" s="14" t="s">
        <v>68</v>
      </c>
      <c r="DY119" s="14" t="s">
        <v>68</v>
      </c>
      <c r="DZ119" s="14" t="s">
        <v>68</v>
      </c>
      <c r="EA119" s="14" t="s">
        <v>68</v>
      </c>
      <c r="EB119" s="14" t="s">
        <v>68</v>
      </c>
      <c r="EC119" s="14" t="s">
        <v>68</v>
      </c>
      <c r="ED119" s="14" t="str">
        <f t="shared" si="145"/>
        <v>-</v>
      </c>
      <c r="EE119" s="13" t="s">
        <v>68</v>
      </c>
      <c r="EF119" s="13" t="s">
        <v>68</v>
      </c>
      <c r="EG119" s="13" t="s">
        <v>68</v>
      </c>
      <c r="EH119" s="13" t="s">
        <v>68</v>
      </c>
      <c r="EI119" s="13" t="s">
        <v>68</v>
      </c>
      <c r="EJ119" s="13" t="s">
        <v>68</v>
      </c>
      <c r="EK119" s="13" t="str">
        <f t="shared" si="146"/>
        <v>-</v>
      </c>
      <c r="EL119" s="14" t="s">
        <v>69</v>
      </c>
      <c r="EM119" s="14" t="s">
        <v>68</v>
      </c>
      <c r="EN119" s="14" t="s">
        <v>68</v>
      </c>
      <c r="EO119" s="14" t="s">
        <v>68</v>
      </c>
      <c r="EP119" s="14" t="s">
        <v>68</v>
      </c>
      <c r="EQ119" s="14" t="s">
        <v>68</v>
      </c>
      <c r="ER119" s="44" t="str">
        <f t="shared" si="189"/>
        <v>1 fois par mois</v>
      </c>
      <c r="ES119" s="13" t="s">
        <v>68</v>
      </c>
      <c r="ET119" s="13" t="s">
        <v>68</v>
      </c>
      <c r="EU119" s="13" t="s">
        <v>68</v>
      </c>
      <c r="EV119" s="13" t="s">
        <v>68</v>
      </c>
      <c r="EW119" s="13" t="s">
        <v>68</v>
      </c>
      <c r="EX119" s="13" t="s">
        <v>68</v>
      </c>
      <c r="EY119" s="44" t="str">
        <f t="shared" si="190"/>
        <v>-</v>
      </c>
      <c r="EZ119" s="14" t="s">
        <v>68</v>
      </c>
      <c r="FA119" s="14" t="s">
        <v>68</v>
      </c>
      <c r="FB119" s="14" t="s">
        <v>68</v>
      </c>
      <c r="FC119" s="14" t="s">
        <v>68</v>
      </c>
      <c r="FD119" s="14" t="s">
        <v>68</v>
      </c>
      <c r="FE119" s="14" t="s">
        <v>68</v>
      </c>
      <c r="FF119" s="44" t="str">
        <f t="shared" si="175"/>
        <v>-</v>
      </c>
      <c r="FG119" s="13" t="s">
        <v>68</v>
      </c>
      <c r="FH119" s="13" t="s">
        <v>68</v>
      </c>
      <c r="FI119" s="13" t="s">
        <v>68</v>
      </c>
      <c r="FJ119" s="13" t="s">
        <v>68</v>
      </c>
      <c r="FK119" s="13" t="s">
        <v>68</v>
      </c>
      <c r="FL119" s="13" t="s">
        <v>68</v>
      </c>
      <c r="FM119" s="13" t="str">
        <f t="shared" si="191"/>
        <v>-</v>
      </c>
      <c r="FN119" s="14" t="s">
        <v>69</v>
      </c>
      <c r="FO119" s="14" t="s">
        <v>68</v>
      </c>
      <c r="FP119" s="14" t="s">
        <v>69</v>
      </c>
      <c r="FQ119" s="14" t="s">
        <v>68</v>
      </c>
      <c r="FR119" s="14" t="s">
        <v>69</v>
      </c>
      <c r="FS119" s="14" t="s">
        <v>68</v>
      </c>
      <c r="FT119" s="44" t="str">
        <f t="shared" si="159"/>
        <v>3 fois par semaine</v>
      </c>
      <c r="FU119" s="13" t="s">
        <v>69</v>
      </c>
      <c r="FV119" s="13" t="s">
        <v>68</v>
      </c>
      <c r="FW119" s="13" t="s">
        <v>68</v>
      </c>
      <c r="FX119" s="13" t="s">
        <v>68</v>
      </c>
      <c r="FY119" s="13" t="s">
        <v>68</v>
      </c>
      <c r="FZ119" s="13" t="s">
        <v>68</v>
      </c>
      <c r="GA119" s="44" t="str">
        <f t="shared" si="177"/>
        <v>1 fois par semaine</v>
      </c>
      <c r="GB119" s="14" t="s">
        <v>69</v>
      </c>
      <c r="GC119" s="14" t="s">
        <v>68</v>
      </c>
      <c r="GD119" s="14" t="s">
        <v>68</v>
      </c>
      <c r="GE119" s="14" t="s">
        <v>68</v>
      </c>
      <c r="GF119" s="14" t="s">
        <v>68</v>
      </c>
      <c r="GG119" s="14" t="s">
        <v>68</v>
      </c>
      <c r="GH119" s="14" t="str">
        <f t="shared" si="155"/>
        <v>1 fois par semaine</v>
      </c>
      <c r="GI119" s="13" t="s">
        <v>68</v>
      </c>
      <c r="GJ119" s="13" t="s">
        <v>68</v>
      </c>
      <c r="GK119" s="13" t="s">
        <v>68</v>
      </c>
      <c r="GL119" s="13" t="s">
        <v>68</v>
      </c>
      <c r="GM119" s="13" t="s">
        <v>68</v>
      </c>
      <c r="GN119" s="13" t="s">
        <v>68</v>
      </c>
      <c r="GO119" s="13" t="str">
        <f t="shared" si="168"/>
        <v>-</v>
      </c>
      <c r="GP119" s="14" t="s">
        <v>68</v>
      </c>
      <c r="GQ119" s="14" t="s">
        <v>68</v>
      </c>
      <c r="GR119" s="14" t="s">
        <v>68</v>
      </c>
      <c r="GS119" s="14" t="s">
        <v>68</v>
      </c>
      <c r="GT119" s="14" t="s">
        <v>68</v>
      </c>
      <c r="GU119" s="14" t="s">
        <v>68</v>
      </c>
      <c r="GV119" s="14" t="str">
        <f t="shared" si="179"/>
        <v>-</v>
      </c>
      <c r="GW119" s="13" t="s">
        <v>68</v>
      </c>
      <c r="GX119" s="13" t="s">
        <v>68</v>
      </c>
      <c r="GY119" s="13" t="s">
        <v>68</v>
      </c>
      <c r="GZ119" s="13" t="s">
        <v>68</v>
      </c>
      <c r="HA119" s="13" t="s">
        <v>68</v>
      </c>
      <c r="HB119" s="13" t="s">
        <v>68</v>
      </c>
      <c r="HC119" s="44" t="str">
        <f t="shared" si="185"/>
        <v>-</v>
      </c>
      <c r="HD119" s="14" t="s">
        <v>68</v>
      </c>
      <c r="HE119" s="14" t="s">
        <v>68</v>
      </c>
      <c r="HF119" s="14" t="s">
        <v>68</v>
      </c>
      <c r="HG119" s="14" t="s">
        <v>68</v>
      </c>
      <c r="HH119" s="14" t="s">
        <v>68</v>
      </c>
      <c r="HI119" s="14" t="s">
        <v>68</v>
      </c>
      <c r="HJ119" s="44" t="str">
        <f t="shared" si="126"/>
        <v>-</v>
      </c>
      <c r="HK119" s="13" t="s">
        <v>68</v>
      </c>
      <c r="HL119" s="13" t="s">
        <v>68</v>
      </c>
      <c r="HM119" s="13" t="s">
        <v>68</v>
      </c>
      <c r="HN119" s="13" t="s">
        <v>68</v>
      </c>
      <c r="HO119" s="13" t="s">
        <v>68</v>
      </c>
      <c r="HP119" s="13" t="s">
        <v>68</v>
      </c>
      <c r="HQ119" s="44" t="str">
        <f t="shared" si="169"/>
        <v>-</v>
      </c>
      <c r="HR119" s="14" t="s">
        <v>68</v>
      </c>
      <c r="HS119" s="14" t="s">
        <v>68</v>
      </c>
      <c r="HT119" s="14" t="s">
        <v>68</v>
      </c>
      <c r="HU119" s="14" t="s">
        <v>68</v>
      </c>
      <c r="HV119" s="14" t="s">
        <v>68</v>
      </c>
      <c r="HW119" s="14" t="s">
        <v>68</v>
      </c>
      <c r="HX119" s="14" t="str">
        <f t="shared" si="182"/>
        <v>-</v>
      </c>
    </row>
    <row r="120" spans="1:233" ht="27.95" customHeight="1" x14ac:dyDescent="0.2">
      <c r="A120" s="16">
        <v>8099</v>
      </c>
      <c r="B120" s="9" t="s">
        <v>79</v>
      </c>
      <c r="C120" s="51" t="s">
        <v>1908</v>
      </c>
      <c r="D120" s="11" t="s">
        <v>96</v>
      </c>
      <c r="E120" s="11" t="s">
        <v>204</v>
      </c>
      <c r="F120" s="11">
        <v>75018</v>
      </c>
      <c r="G120" s="11" t="s">
        <v>29</v>
      </c>
      <c r="H120" s="12">
        <v>15</v>
      </c>
      <c r="I120" s="13" t="s">
        <v>69</v>
      </c>
      <c r="J120" s="13" t="s">
        <v>68</v>
      </c>
      <c r="K120" s="13" t="s">
        <v>69</v>
      </c>
      <c r="L120" s="13" t="s">
        <v>68</v>
      </c>
      <c r="M120" s="13" t="s">
        <v>69</v>
      </c>
      <c r="N120" s="13" t="s">
        <v>68</v>
      </c>
      <c r="O120" s="13" t="str">
        <f t="shared" si="131"/>
        <v>3 fois par semaine</v>
      </c>
      <c r="P120" s="14" t="s">
        <v>69</v>
      </c>
      <c r="Q120" s="14" t="s">
        <v>68</v>
      </c>
      <c r="R120" s="14" t="s">
        <v>69</v>
      </c>
      <c r="S120" s="14" t="s">
        <v>68</v>
      </c>
      <c r="T120" s="14" t="s">
        <v>69</v>
      </c>
      <c r="U120" s="14" t="s">
        <v>68</v>
      </c>
      <c r="V120" s="44" t="str">
        <f t="shared" si="132"/>
        <v>3 fois par semaine</v>
      </c>
      <c r="W120" s="13" t="s">
        <v>69</v>
      </c>
      <c r="X120" s="13" t="s">
        <v>68</v>
      </c>
      <c r="Y120" s="13" t="s">
        <v>69</v>
      </c>
      <c r="Z120" s="13" t="s">
        <v>68</v>
      </c>
      <c r="AA120" s="13" t="s">
        <v>69</v>
      </c>
      <c r="AB120" s="13" t="s">
        <v>68</v>
      </c>
      <c r="AC120" s="13" t="str">
        <f t="shared" si="133"/>
        <v>3 fois par semaine</v>
      </c>
      <c r="AD120" s="14" t="s">
        <v>69</v>
      </c>
      <c r="AE120" s="14" t="s">
        <v>68</v>
      </c>
      <c r="AF120" s="14" t="s">
        <v>69</v>
      </c>
      <c r="AG120" s="14" t="s">
        <v>68</v>
      </c>
      <c r="AH120" s="14" t="s">
        <v>69</v>
      </c>
      <c r="AI120" s="14" t="s">
        <v>68</v>
      </c>
      <c r="AJ120" s="44" t="str">
        <f t="shared" si="134"/>
        <v>3 fois par semaine</v>
      </c>
      <c r="AK120" s="13" t="s">
        <v>69</v>
      </c>
      <c r="AL120" s="13" t="s">
        <v>68</v>
      </c>
      <c r="AM120" s="13" t="s">
        <v>69</v>
      </c>
      <c r="AN120" s="13" t="s">
        <v>68</v>
      </c>
      <c r="AO120" s="13" t="s">
        <v>69</v>
      </c>
      <c r="AP120" s="13" t="s">
        <v>68</v>
      </c>
      <c r="AQ120" s="13" t="str">
        <f t="shared" si="135"/>
        <v>3 fois par semaine</v>
      </c>
      <c r="AR120" s="14" t="s">
        <v>69</v>
      </c>
      <c r="AS120" s="14" t="s">
        <v>68</v>
      </c>
      <c r="AT120" s="14" t="s">
        <v>69</v>
      </c>
      <c r="AU120" s="14" t="s">
        <v>68</v>
      </c>
      <c r="AV120" s="14" t="s">
        <v>69</v>
      </c>
      <c r="AW120" s="14" t="s">
        <v>68</v>
      </c>
      <c r="AX120" s="14" t="str">
        <f t="shared" si="136"/>
        <v>3 fois par semaine</v>
      </c>
      <c r="AY120" s="13" t="s">
        <v>69</v>
      </c>
      <c r="AZ120" s="13" t="s">
        <v>68</v>
      </c>
      <c r="BA120" s="13" t="s">
        <v>69</v>
      </c>
      <c r="BB120" s="13" t="s">
        <v>68</v>
      </c>
      <c r="BC120" s="13" t="s">
        <v>69</v>
      </c>
      <c r="BD120" s="13" t="s">
        <v>68</v>
      </c>
      <c r="BE120" s="13" t="str">
        <f t="shared" si="137"/>
        <v>3 fois par semaine</v>
      </c>
      <c r="BF120" s="14" t="s">
        <v>69</v>
      </c>
      <c r="BG120" s="14" t="s">
        <v>68</v>
      </c>
      <c r="BH120" s="14" t="s">
        <v>69</v>
      </c>
      <c r="BI120" s="14" t="s">
        <v>68</v>
      </c>
      <c r="BJ120" s="14" t="s">
        <v>69</v>
      </c>
      <c r="BK120" s="14" t="s">
        <v>68</v>
      </c>
      <c r="BL120" s="14" t="str">
        <f t="shared" si="138"/>
        <v>3 fois par semaine</v>
      </c>
      <c r="BM120" s="13" t="s">
        <v>69</v>
      </c>
      <c r="BN120" s="13" t="s">
        <v>68</v>
      </c>
      <c r="BO120" s="13" t="s">
        <v>69</v>
      </c>
      <c r="BP120" s="13" t="s">
        <v>68</v>
      </c>
      <c r="BQ120" s="13" t="s">
        <v>69</v>
      </c>
      <c r="BR120" s="13" t="s">
        <v>68</v>
      </c>
      <c r="BS120" s="13" t="str">
        <f t="shared" si="139"/>
        <v>3 fois par semaine</v>
      </c>
      <c r="BT120" s="14" t="s">
        <v>68</v>
      </c>
      <c r="BU120" s="14" t="s">
        <v>68</v>
      </c>
      <c r="BV120" s="14" t="s">
        <v>68</v>
      </c>
      <c r="BW120" s="14" t="s">
        <v>68</v>
      </c>
      <c r="BX120" s="14" t="s">
        <v>68</v>
      </c>
      <c r="BY120" s="14" t="s">
        <v>68</v>
      </c>
      <c r="BZ120" s="14" t="str">
        <f t="shared" si="140"/>
        <v>-</v>
      </c>
      <c r="CA120" s="13" t="s">
        <v>69</v>
      </c>
      <c r="CB120" s="13" t="s">
        <v>68</v>
      </c>
      <c r="CC120" s="13" t="s">
        <v>68</v>
      </c>
      <c r="CD120" s="13" t="s">
        <v>68</v>
      </c>
      <c r="CE120" s="13" t="s">
        <v>68</v>
      </c>
      <c r="CF120" s="13" t="s">
        <v>68</v>
      </c>
      <c r="CG120" s="44" t="str">
        <f t="shared" ref="CG120:CG128" si="192">IF(COUNTIF(CA120:CF120,"X")&gt;0,COUNTIF(CA120:CF120,"X")&amp;" fois par mois","-")</f>
        <v>1 fois par mois</v>
      </c>
      <c r="CH120" s="14" t="s">
        <v>68</v>
      </c>
      <c r="CI120" s="14" t="s">
        <v>68</v>
      </c>
      <c r="CJ120" s="14" t="s">
        <v>68</v>
      </c>
      <c r="CK120" s="14" t="s">
        <v>68</v>
      </c>
      <c r="CL120" s="14" t="s">
        <v>68</v>
      </c>
      <c r="CM120" s="14" t="s">
        <v>68</v>
      </c>
      <c r="CN120" s="44" t="str">
        <f t="shared" si="141"/>
        <v>-</v>
      </c>
      <c r="CO120" s="13" t="s">
        <v>68</v>
      </c>
      <c r="CP120" s="13" t="s">
        <v>68</v>
      </c>
      <c r="CQ120" s="13" t="s">
        <v>68</v>
      </c>
      <c r="CR120" s="13" t="s">
        <v>68</v>
      </c>
      <c r="CS120" s="13" t="s">
        <v>68</v>
      </c>
      <c r="CT120" s="13" t="s">
        <v>68</v>
      </c>
      <c r="CU120" s="13" t="str">
        <f t="shared" si="180"/>
        <v>-</v>
      </c>
      <c r="CV120" s="14" t="s">
        <v>68</v>
      </c>
      <c r="CW120" s="14" t="s">
        <v>68</v>
      </c>
      <c r="CX120" s="14" t="s">
        <v>68</v>
      </c>
      <c r="CY120" s="14" t="s">
        <v>68</v>
      </c>
      <c r="CZ120" s="14" t="s">
        <v>68</v>
      </c>
      <c r="DA120" s="14" t="s">
        <v>68</v>
      </c>
      <c r="DB120" s="14" t="str">
        <f t="shared" si="142"/>
        <v>-</v>
      </c>
      <c r="DC120" s="13" t="s">
        <v>68</v>
      </c>
      <c r="DD120" s="13" t="s">
        <v>68</v>
      </c>
      <c r="DE120" s="13" t="s">
        <v>68</v>
      </c>
      <c r="DF120" s="13" t="s">
        <v>68</v>
      </c>
      <c r="DG120" s="13" t="s">
        <v>68</v>
      </c>
      <c r="DH120" s="13" t="s">
        <v>68</v>
      </c>
      <c r="DI120" s="13" t="str">
        <f t="shared" si="181"/>
        <v>-</v>
      </c>
      <c r="DJ120" s="14" t="s">
        <v>69</v>
      </c>
      <c r="DK120" s="14" t="s">
        <v>68</v>
      </c>
      <c r="DL120" s="14" t="s">
        <v>69</v>
      </c>
      <c r="DM120" s="14" t="s">
        <v>68</v>
      </c>
      <c r="DN120" s="14" t="s">
        <v>69</v>
      </c>
      <c r="DO120" s="14" t="s">
        <v>68</v>
      </c>
      <c r="DP120" s="44" t="str">
        <f t="shared" si="143"/>
        <v>3 fois par semaine</v>
      </c>
      <c r="DQ120" s="13" t="s">
        <v>69</v>
      </c>
      <c r="DR120" s="13" t="s">
        <v>68</v>
      </c>
      <c r="DS120" s="13" t="s">
        <v>69</v>
      </c>
      <c r="DT120" s="13" t="s">
        <v>68</v>
      </c>
      <c r="DU120" s="13" t="s">
        <v>69</v>
      </c>
      <c r="DV120" s="13" t="s">
        <v>68</v>
      </c>
      <c r="DW120" s="13" t="str">
        <f t="shared" si="144"/>
        <v>3 fois par semaine</v>
      </c>
      <c r="DX120" s="14" t="s">
        <v>69</v>
      </c>
      <c r="DY120" s="14" t="s">
        <v>68</v>
      </c>
      <c r="DZ120" s="14" t="s">
        <v>69</v>
      </c>
      <c r="EA120" s="14" t="s">
        <v>68</v>
      </c>
      <c r="EB120" s="14" t="s">
        <v>69</v>
      </c>
      <c r="EC120" s="14" t="s">
        <v>68</v>
      </c>
      <c r="ED120" s="14" t="str">
        <f t="shared" si="145"/>
        <v>3 fois par semaine</v>
      </c>
      <c r="EE120" s="13" t="s">
        <v>69</v>
      </c>
      <c r="EF120" s="13" t="s">
        <v>68</v>
      </c>
      <c r="EG120" s="13" t="s">
        <v>69</v>
      </c>
      <c r="EH120" s="13" t="s">
        <v>68</v>
      </c>
      <c r="EI120" s="13" t="s">
        <v>69</v>
      </c>
      <c r="EJ120" s="13" t="s">
        <v>68</v>
      </c>
      <c r="EK120" s="13" t="str">
        <f t="shared" si="146"/>
        <v>3 fois par semaine</v>
      </c>
      <c r="EL120" s="14" t="s">
        <v>69</v>
      </c>
      <c r="EM120" s="14" t="s">
        <v>68</v>
      </c>
      <c r="EN120" s="14" t="s">
        <v>68</v>
      </c>
      <c r="EO120" s="14" t="s">
        <v>68</v>
      </c>
      <c r="EP120" s="14" t="s">
        <v>68</v>
      </c>
      <c r="EQ120" s="14" t="s">
        <v>68</v>
      </c>
      <c r="ER120" s="44" t="str">
        <f t="shared" si="189"/>
        <v>1 fois par mois</v>
      </c>
      <c r="ES120" s="13" t="s">
        <v>68</v>
      </c>
      <c r="ET120" s="13" t="s">
        <v>68</v>
      </c>
      <c r="EU120" s="13" t="s">
        <v>68</v>
      </c>
      <c r="EV120" s="13" t="s">
        <v>68</v>
      </c>
      <c r="EW120" s="13" t="s">
        <v>68</v>
      </c>
      <c r="EX120" s="13" t="s">
        <v>68</v>
      </c>
      <c r="EY120" s="44" t="str">
        <f t="shared" si="190"/>
        <v>-</v>
      </c>
      <c r="EZ120" s="14" t="s">
        <v>68</v>
      </c>
      <c r="FA120" s="14" t="s">
        <v>68</v>
      </c>
      <c r="FB120" s="14" t="s">
        <v>68</v>
      </c>
      <c r="FC120" s="14" t="s">
        <v>68</v>
      </c>
      <c r="FD120" s="14" t="s">
        <v>68</v>
      </c>
      <c r="FE120" s="14" t="s">
        <v>68</v>
      </c>
      <c r="FF120" s="44" t="str">
        <f t="shared" si="175"/>
        <v>-</v>
      </c>
      <c r="FG120" s="13" t="s">
        <v>68</v>
      </c>
      <c r="FH120" s="13" t="s">
        <v>68</v>
      </c>
      <c r="FI120" s="13" t="s">
        <v>68</v>
      </c>
      <c r="FJ120" s="13" t="s">
        <v>68</v>
      </c>
      <c r="FK120" s="13" t="s">
        <v>68</v>
      </c>
      <c r="FL120" s="13" t="s">
        <v>68</v>
      </c>
      <c r="FM120" s="13" t="str">
        <f t="shared" si="191"/>
        <v>-</v>
      </c>
      <c r="FN120" s="14" t="s">
        <v>69</v>
      </c>
      <c r="FO120" s="14" t="s">
        <v>68</v>
      </c>
      <c r="FP120" s="14" t="s">
        <v>69</v>
      </c>
      <c r="FQ120" s="14" t="s">
        <v>68</v>
      </c>
      <c r="FR120" s="14" t="s">
        <v>69</v>
      </c>
      <c r="FS120" s="14" t="s">
        <v>68</v>
      </c>
      <c r="FT120" s="44" t="str">
        <f t="shared" si="159"/>
        <v>3 fois par semaine</v>
      </c>
      <c r="FU120" s="13" t="s">
        <v>69</v>
      </c>
      <c r="FV120" s="13" t="s">
        <v>68</v>
      </c>
      <c r="FW120" s="13" t="s">
        <v>68</v>
      </c>
      <c r="FX120" s="13" t="s">
        <v>68</v>
      </c>
      <c r="FY120" s="13" t="s">
        <v>68</v>
      </c>
      <c r="FZ120" s="13" t="s">
        <v>68</v>
      </c>
      <c r="GA120" s="44" t="str">
        <f t="shared" si="177"/>
        <v>1 fois par semaine</v>
      </c>
      <c r="GB120" s="14" t="s">
        <v>69</v>
      </c>
      <c r="GC120" s="14" t="s">
        <v>68</v>
      </c>
      <c r="GD120" s="14" t="s">
        <v>68</v>
      </c>
      <c r="GE120" s="14" t="s">
        <v>68</v>
      </c>
      <c r="GF120" s="14" t="s">
        <v>68</v>
      </c>
      <c r="GG120" s="14" t="s">
        <v>68</v>
      </c>
      <c r="GH120" s="14" t="str">
        <f t="shared" si="155"/>
        <v>1 fois par semaine</v>
      </c>
      <c r="GI120" s="13" t="s">
        <v>68</v>
      </c>
      <c r="GJ120" s="13" t="s">
        <v>68</v>
      </c>
      <c r="GK120" s="13" t="s">
        <v>68</v>
      </c>
      <c r="GL120" s="13" t="s">
        <v>68</v>
      </c>
      <c r="GM120" s="13" t="s">
        <v>68</v>
      </c>
      <c r="GN120" s="13" t="s">
        <v>68</v>
      </c>
      <c r="GO120" s="13" t="str">
        <f t="shared" si="168"/>
        <v>-</v>
      </c>
      <c r="GP120" s="14" t="s">
        <v>68</v>
      </c>
      <c r="GQ120" s="14" t="s">
        <v>68</v>
      </c>
      <c r="GR120" s="14" t="s">
        <v>68</v>
      </c>
      <c r="GS120" s="14" t="s">
        <v>68</v>
      </c>
      <c r="GT120" s="14" t="s">
        <v>68</v>
      </c>
      <c r="GU120" s="14" t="s">
        <v>68</v>
      </c>
      <c r="GV120" s="14" t="str">
        <f t="shared" si="179"/>
        <v>-</v>
      </c>
      <c r="GW120" s="13" t="s">
        <v>68</v>
      </c>
      <c r="GX120" s="13" t="s">
        <v>68</v>
      </c>
      <c r="GY120" s="13" t="s">
        <v>68</v>
      </c>
      <c r="GZ120" s="13" t="s">
        <v>68</v>
      </c>
      <c r="HA120" s="13" t="s">
        <v>68</v>
      </c>
      <c r="HB120" s="13" t="s">
        <v>68</v>
      </c>
      <c r="HC120" s="44" t="str">
        <f t="shared" si="185"/>
        <v>-</v>
      </c>
      <c r="HD120" s="14" t="s">
        <v>68</v>
      </c>
      <c r="HE120" s="14" t="s">
        <v>68</v>
      </c>
      <c r="HF120" s="14" t="s">
        <v>68</v>
      </c>
      <c r="HG120" s="14" t="s">
        <v>68</v>
      </c>
      <c r="HH120" s="14" t="s">
        <v>68</v>
      </c>
      <c r="HI120" s="14" t="s">
        <v>68</v>
      </c>
      <c r="HJ120" s="44" t="str">
        <f t="shared" ref="HJ120:HJ159" si="193">IF(COUNTIF(HD120:HI120,"X")&gt;0,COUNTIF(HD120:HI120,"X")&amp;" fois par semestre","-")</f>
        <v>-</v>
      </c>
      <c r="HK120" s="13" t="s">
        <v>68</v>
      </c>
      <c r="HL120" s="13" t="s">
        <v>68</v>
      </c>
      <c r="HM120" s="13" t="s">
        <v>68</v>
      </c>
      <c r="HN120" s="13" t="s">
        <v>68</v>
      </c>
      <c r="HO120" s="13" t="s">
        <v>68</v>
      </c>
      <c r="HP120" s="13" t="s">
        <v>68</v>
      </c>
      <c r="HQ120" s="44" t="str">
        <f t="shared" si="169"/>
        <v>-</v>
      </c>
      <c r="HR120" s="14" t="s">
        <v>68</v>
      </c>
      <c r="HS120" s="14" t="s">
        <v>68</v>
      </c>
      <c r="HT120" s="14" t="s">
        <v>68</v>
      </c>
      <c r="HU120" s="14" t="s">
        <v>68</v>
      </c>
      <c r="HV120" s="14" t="s">
        <v>68</v>
      </c>
      <c r="HW120" s="14" t="s">
        <v>68</v>
      </c>
      <c r="HX120" s="14" t="str">
        <f t="shared" si="182"/>
        <v>-</v>
      </c>
    </row>
    <row r="121" spans="1:233" ht="27.95" customHeight="1" x14ac:dyDescent="0.2">
      <c r="A121" s="16">
        <v>8100</v>
      </c>
      <c r="B121" s="9" t="s">
        <v>79</v>
      </c>
      <c r="C121" s="51" t="s">
        <v>1908</v>
      </c>
      <c r="D121" s="11" t="s">
        <v>96</v>
      </c>
      <c r="E121" s="11" t="s">
        <v>205</v>
      </c>
      <c r="F121" s="11">
        <v>75018</v>
      </c>
      <c r="G121" s="11" t="s">
        <v>29</v>
      </c>
      <c r="H121" s="12">
        <v>3</v>
      </c>
      <c r="I121" s="13" t="s">
        <v>69</v>
      </c>
      <c r="J121" s="13" t="s">
        <v>68</v>
      </c>
      <c r="K121" s="13" t="s">
        <v>68</v>
      </c>
      <c r="L121" s="13" t="s">
        <v>69</v>
      </c>
      <c r="M121" s="13" t="s">
        <v>68</v>
      </c>
      <c r="N121" s="13" t="s">
        <v>68</v>
      </c>
      <c r="O121" s="13" t="str">
        <f t="shared" si="131"/>
        <v>2 fois par semaine</v>
      </c>
      <c r="P121" s="14" t="s">
        <v>69</v>
      </c>
      <c r="Q121" s="14" t="s">
        <v>68</v>
      </c>
      <c r="R121" s="14" t="s">
        <v>68</v>
      </c>
      <c r="S121" s="14" t="s">
        <v>69</v>
      </c>
      <c r="T121" s="14" t="s">
        <v>68</v>
      </c>
      <c r="U121" s="14" t="s">
        <v>68</v>
      </c>
      <c r="V121" s="44" t="str">
        <f t="shared" si="132"/>
        <v>2 fois par semaine</v>
      </c>
      <c r="W121" s="13" t="s">
        <v>69</v>
      </c>
      <c r="X121" s="13" t="s">
        <v>68</v>
      </c>
      <c r="Y121" s="13" t="s">
        <v>68</v>
      </c>
      <c r="Z121" s="13" t="s">
        <v>69</v>
      </c>
      <c r="AA121" s="13" t="s">
        <v>68</v>
      </c>
      <c r="AB121" s="13" t="s">
        <v>68</v>
      </c>
      <c r="AC121" s="13" t="str">
        <f t="shared" si="133"/>
        <v>2 fois par semaine</v>
      </c>
      <c r="AD121" s="14" t="s">
        <v>69</v>
      </c>
      <c r="AE121" s="14" t="s">
        <v>68</v>
      </c>
      <c r="AF121" s="14" t="s">
        <v>68</v>
      </c>
      <c r="AG121" s="14" t="s">
        <v>69</v>
      </c>
      <c r="AH121" s="14" t="s">
        <v>68</v>
      </c>
      <c r="AI121" s="14" t="s">
        <v>68</v>
      </c>
      <c r="AJ121" s="44" t="str">
        <f t="shared" si="134"/>
        <v>2 fois par semaine</v>
      </c>
      <c r="AK121" s="13" t="s">
        <v>69</v>
      </c>
      <c r="AL121" s="13" t="s">
        <v>68</v>
      </c>
      <c r="AM121" s="13" t="s">
        <v>68</v>
      </c>
      <c r="AN121" s="13" t="s">
        <v>69</v>
      </c>
      <c r="AO121" s="13" t="s">
        <v>68</v>
      </c>
      <c r="AP121" s="13" t="s">
        <v>68</v>
      </c>
      <c r="AQ121" s="13" t="str">
        <f t="shared" si="135"/>
        <v>2 fois par semaine</v>
      </c>
      <c r="AR121" s="14" t="s">
        <v>69</v>
      </c>
      <c r="AS121" s="14" t="s">
        <v>68</v>
      </c>
      <c r="AT121" s="14" t="s">
        <v>68</v>
      </c>
      <c r="AU121" s="14" t="s">
        <v>69</v>
      </c>
      <c r="AV121" s="14" t="s">
        <v>68</v>
      </c>
      <c r="AW121" s="14" t="s">
        <v>68</v>
      </c>
      <c r="AX121" s="14" t="str">
        <f t="shared" si="136"/>
        <v>2 fois par semaine</v>
      </c>
      <c r="AY121" s="13" t="s">
        <v>69</v>
      </c>
      <c r="AZ121" s="13" t="s">
        <v>68</v>
      </c>
      <c r="BA121" s="13" t="s">
        <v>68</v>
      </c>
      <c r="BB121" s="13" t="s">
        <v>69</v>
      </c>
      <c r="BC121" s="13" t="s">
        <v>68</v>
      </c>
      <c r="BD121" s="13" t="s">
        <v>68</v>
      </c>
      <c r="BE121" s="13" t="str">
        <f t="shared" si="137"/>
        <v>2 fois par semaine</v>
      </c>
      <c r="BF121" s="14" t="s">
        <v>69</v>
      </c>
      <c r="BG121" s="14" t="s">
        <v>68</v>
      </c>
      <c r="BH121" s="14" t="s">
        <v>68</v>
      </c>
      <c r="BI121" s="14" t="s">
        <v>69</v>
      </c>
      <c r="BJ121" s="14" t="s">
        <v>68</v>
      </c>
      <c r="BK121" s="14" t="s">
        <v>68</v>
      </c>
      <c r="BL121" s="14" t="str">
        <f t="shared" si="138"/>
        <v>2 fois par semaine</v>
      </c>
      <c r="BM121" s="13" t="s">
        <v>69</v>
      </c>
      <c r="BN121" s="13" t="s">
        <v>68</v>
      </c>
      <c r="BO121" s="13" t="s">
        <v>68</v>
      </c>
      <c r="BP121" s="13" t="s">
        <v>69</v>
      </c>
      <c r="BQ121" s="13" t="s">
        <v>68</v>
      </c>
      <c r="BR121" s="13" t="s">
        <v>68</v>
      </c>
      <c r="BS121" s="13" t="str">
        <f t="shared" si="139"/>
        <v>2 fois par semaine</v>
      </c>
      <c r="BT121" s="14" t="s">
        <v>68</v>
      </c>
      <c r="BU121" s="14" t="s">
        <v>68</v>
      </c>
      <c r="BV121" s="14" t="s">
        <v>68</v>
      </c>
      <c r="BW121" s="14" t="s">
        <v>68</v>
      </c>
      <c r="BX121" s="14" t="s">
        <v>68</v>
      </c>
      <c r="BY121" s="14" t="s">
        <v>68</v>
      </c>
      <c r="BZ121" s="14" t="str">
        <f t="shared" si="140"/>
        <v>-</v>
      </c>
      <c r="CA121" s="13" t="s">
        <v>69</v>
      </c>
      <c r="CB121" s="13" t="s">
        <v>68</v>
      </c>
      <c r="CC121" s="13" t="s">
        <v>68</v>
      </c>
      <c r="CD121" s="13" t="s">
        <v>68</v>
      </c>
      <c r="CE121" s="13" t="s">
        <v>68</v>
      </c>
      <c r="CF121" s="13" t="s">
        <v>68</v>
      </c>
      <c r="CG121" s="44" t="str">
        <f t="shared" si="192"/>
        <v>1 fois par mois</v>
      </c>
      <c r="CH121" s="14" t="s">
        <v>69</v>
      </c>
      <c r="CI121" s="14" t="s">
        <v>68</v>
      </c>
      <c r="CJ121" s="14" t="s">
        <v>68</v>
      </c>
      <c r="CK121" s="14" t="s">
        <v>68</v>
      </c>
      <c r="CL121" s="14" t="s">
        <v>68</v>
      </c>
      <c r="CM121" s="14" t="s">
        <v>68</v>
      </c>
      <c r="CN121" s="44" t="str">
        <f t="shared" si="141"/>
        <v>1 fois par semaine</v>
      </c>
      <c r="CO121" s="13" t="s">
        <v>69</v>
      </c>
      <c r="CP121" s="13" t="s">
        <v>68</v>
      </c>
      <c r="CQ121" s="13" t="s">
        <v>68</v>
      </c>
      <c r="CR121" s="13" t="s">
        <v>68</v>
      </c>
      <c r="CS121" s="13" t="s">
        <v>68</v>
      </c>
      <c r="CT121" s="13" t="s">
        <v>68</v>
      </c>
      <c r="CU121" s="13" t="str">
        <f t="shared" si="180"/>
        <v>1 fois par semaine</v>
      </c>
      <c r="CV121" s="14" t="s">
        <v>69</v>
      </c>
      <c r="CW121" s="14" t="s">
        <v>68</v>
      </c>
      <c r="CX121" s="14" t="s">
        <v>68</v>
      </c>
      <c r="CY121" s="14" t="s">
        <v>68</v>
      </c>
      <c r="CZ121" s="14" t="s">
        <v>68</v>
      </c>
      <c r="DA121" s="14" t="s">
        <v>68</v>
      </c>
      <c r="DB121" s="14" t="str">
        <f t="shared" si="142"/>
        <v>1 fois par semaine</v>
      </c>
      <c r="DC121" s="13" t="s">
        <v>69</v>
      </c>
      <c r="DD121" s="13" t="s">
        <v>68</v>
      </c>
      <c r="DE121" s="13" t="s">
        <v>68</v>
      </c>
      <c r="DF121" s="13" t="s">
        <v>68</v>
      </c>
      <c r="DG121" s="13" t="s">
        <v>68</v>
      </c>
      <c r="DH121" s="13" t="s">
        <v>68</v>
      </c>
      <c r="DI121" s="13" t="str">
        <f t="shared" si="181"/>
        <v>1 fois par semaine</v>
      </c>
      <c r="DJ121" s="14" t="s">
        <v>68</v>
      </c>
      <c r="DK121" s="14" t="s">
        <v>68</v>
      </c>
      <c r="DL121" s="14" t="s">
        <v>68</v>
      </c>
      <c r="DM121" s="14" t="s">
        <v>68</v>
      </c>
      <c r="DN121" s="14" t="s">
        <v>68</v>
      </c>
      <c r="DO121" s="14" t="s">
        <v>68</v>
      </c>
      <c r="DP121" s="44" t="str">
        <f t="shared" si="143"/>
        <v>-</v>
      </c>
      <c r="DQ121" s="13" t="s">
        <v>68</v>
      </c>
      <c r="DR121" s="13" t="s">
        <v>68</v>
      </c>
      <c r="DS121" s="13" t="s">
        <v>68</v>
      </c>
      <c r="DT121" s="13" t="s">
        <v>68</v>
      </c>
      <c r="DU121" s="13" t="s">
        <v>68</v>
      </c>
      <c r="DV121" s="13" t="s">
        <v>68</v>
      </c>
      <c r="DW121" s="13" t="str">
        <f t="shared" si="144"/>
        <v>-</v>
      </c>
      <c r="DX121" s="14" t="s">
        <v>68</v>
      </c>
      <c r="DY121" s="14" t="s">
        <v>68</v>
      </c>
      <c r="DZ121" s="14" t="s">
        <v>68</v>
      </c>
      <c r="EA121" s="14" t="s">
        <v>68</v>
      </c>
      <c r="EB121" s="14" t="s">
        <v>68</v>
      </c>
      <c r="EC121" s="14" t="s">
        <v>68</v>
      </c>
      <c r="ED121" s="14" t="str">
        <f t="shared" si="145"/>
        <v>-</v>
      </c>
      <c r="EE121" s="13" t="s">
        <v>68</v>
      </c>
      <c r="EF121" s="13" t="s">
        <v>68</v>
      </c>
      <c r="EG121" s="13" t="s">
        <v>68</v>
      </c>
      <c r="EH121" s="13" t="s">
        <v>68</v>
      </c>
      <c r="EI121" s="13" t="s">
        <v>68</v>
      </c>
      <c r="EJ121" s="13" t="s">
        <v>68</v>
      </c>
      <c r="EK121" s="13" t="str">
        <f t="shared" si="146"/>
        <v>-</v>
      </c>
      <c r="EL121" s="14" t="s">
        <v>69</v>
      </c>
      <c r="EM121" s="14" t="s">
        <v>68</v>
      </c>
      <c r="EN121" s="14" t="s">
        <v>68</v>
      </c>
      <c r="EO121" s="14" t="s">
        <v>68</v>
      </c>
      <c r="EP121" s="14" t="s">
        <v>68</v>
      </c>
      <c r="EQ121" s="14" t="s">
        <v>68</v>
      </c>
      <c r="ER121" s="44" t="str">
        <f t="shared" si="189"/>
        <v>1 fois par mois</v>
      </c>
      <c r="ES121" s="13" t="s">
        <v>68</v>
      </c>
      <c r="ET121" s="13" t="s">
        <v>68</v>
      </c>
      <c r="EU121" s="13" t="s">
        <v>68</v>
      </c>
      <c r="EV121" s="13" t="s">
        <v>68</v>
      </c>
      <c r="EW121" s="13" t="s">
        <v>68</v>
      </c>
      <c r="EX121" s="13" t="s">
        <v>68</v>
      </c>
      <c r="EY121" s="44" t="str">
        <f t="shared" si="190"/>
        <v>-</v>
      </c>
      <c r="EZ121" s="14" t="s">
        <v>68</v>
      </c>
      <c r="FA121" s="14" t="s">
        <v>68</v>
      </c>
      <c r="FB121" s="14" t="s">
        <v>68</v>
      </c>
      <c r="FC121" s="14" t="s">
        <v>68</v>
      </c>
      <c r="FD121" s="14" t="s">
        <v>68</v>
      </c>
      <c r="FE121" s="14" t="s">
        <v>68</v>
      </c>
      <c r="FF121" s="44" t="str">
        <f t="shared" si="175"/>
        <v>-</v>
      </c>
      <c r="FG121" s="13" t="s">
        <v>68</v>
      </c>
      <c r="FH121" s="13" t="s">
        <v>68</v>
      </c>
      <c r="FI121" s="13" t="s">
        <v>68</v>
      </c>
      <c r="FJ121" s="13" t="s">
        <v>68</v>
      </c>
      <c r="FK121" s="13" t="s">
        <v>68</v>
      </c>
      <c r="FL121" s="13" t="s">
        <v>68</v>
      </c>
      <c r="FM121" s="13" t="str">
        <f t="shared" si="191"/>
        <v>-</v>
      </c>
      <c r="FN121" s="14" t="s">
        <v>69</v>
      </c>
      <c r="FO121" s="14" t="s">
        <v>68</v>
      </c>
      <c r="FP121" s="14" t="s">
        <v>68</v>
      </c>
      <c r="FQ121" s="14" t="s">
        <v>69</v>
      </c>
      <c r="FR121" s="14" t="s">
        <v>68</v>
      </c>
      <c r="FS121" s="14" t="s">
        <v>68</v>
      </c>
      <c r="FT121" s="44" t="str">
        <f t="shared" si="159"/>
        <v>2 fois par semaine</v>
      </c>
      <c r="FU121" s="13" t="s">
        <v>69</v>
      </c>
      <c r="FV121" s="13" t="s">
        <v>68</v>
      </c>
      <c r="FW121" s="13" t="s">
        <v>68</v>
      </c>
      <c r="FX121" s="13" t="s">
        <v>68</v>
      </c>
      <c r="FY121" s="13" t="s">
        <v>68</v>
      </c>
      <c r="FZ121" s="13" t="s">
        <v>68</v>
      </c>
      <c r="GA121" s="44" t="str">
        <f t="shared" si="177"/>
        <v>1 fois par semaine</v>
      </c>
      <c r="GB121" s="14" t="s">
        <v>69</v>
      </c>
      <c r="GC121" s="14" t="s">
        <v>68</v>
      </c>
      <c r="GD121" s="14" t="s">
        <v>68</v>
      </c>
      <c r="GE121" s="14" t="s">
        <v>68</v>
      </c>
      <c r="GF121" s="14" t="s">
        <v>68</v>
      </c>
      <c r="GG121" s="14" t="s">
        <v>68</v>
      </c>
      <c r="GH121" s="14" t="str">
        <f t="shared" si="155"/>
        <v>1 fois par semaine</v>
      </c>
      <c r="GI121" s="13" t="s">
        <v>68</v>
      </c>
      <c r="GJ121" s="13" t="s">
        <v>68</v>
      </c>
      <c r="GK121" s="13" t="s">
        <v>68</v>
      </c>
      <c r="GL121" s="13" t="s">
        <v>68</v>
      </c>
      <c r="GM121" s="13" t="s">
        <v>68</v>
      </c>
      <c r="GN121" s="13" t="s">
        <v>68</v>
      </c>
      <c r="GO121" s="13" t="str">
        <f t="shared" si="168"/>
        <v>-</v>
      </c>
      <c r="GP121" s="14" t="s">
        <v>68</v>
      </c>
      <c r="GQ121" s="14" t="s">
        <v>68</v>
      </c>
      <c r="GR121" s="14" t="s">
        <v>68</v>
      </c>
      <c r="GS121" s="14" t="s">
        <v>68</v>
      </c>
      <c r="GT121" s="14" t="s">
        <v>68</v>
      </c>
      <c r="GU121" s="14" t="s">
        <v>68</v>
      </c>
      <c r="GV121" s="14" t="str">
        <f t="shared" si="179"/>
        <v>-</v>
      </c>
      <c r="GW121" s="13" t="s">
        <v>68</v>
      </c>
      <c r="GX121" s="13" t="s">
        <v>68</v>
      </c>
      <c r="GY121" s="13" t="s">
        <v>68</v>
      </c>
      <c r="GZ121" s="13" t="s">
        <v>68</v>
      </c>
      <c r="HA121" s="13" t="s">
        <v>68</v>
      </c>
      <c r="HB121" s="13" t="s">
        <v>68</v>
      </c>
      <c r="HC121" s="44" t="str">
        <f t="shared" si="185"/>
        <v>-</v>
      </c>
      <c r="HD121" s="14" t="s">
        <v>68</v>
      </c>
      <c r="HE121" s="14" t="s">
        <v>68</v>
      </c>
      <c r="HF121" s="14" t="s">
        <v>68</v>
      </c>
      <c r="HG121" s="14" t="s">
        <v>68</v>
      </c>
      <c r="HH121" s="14" t="s">
        <v>68</v>
      </c>
      <c r="HI121" s="14" t="s">
        <v>68</v>
      </c>
      <c r="HJ121" s="44" t="str">
        <f t="shared" si="193"/>
        <v>-</v>
      </c>
      <c r="HK121" s="13" t="s">
        <v>68</v>
      </c>
      <c r="HL121" s="13" t="s">
        <v>68</v>
      </c>
      <c r="HM121" s="13" t="s">
        <v>68</v>
      </c>
      <c r="HN121" s="13" t="s">
        <v>68</v>
      </c>
      <c r="HO121" s="13" t="s">
        <v>68</v>
      </c>
      <c r="HP121" s="13" t="s">
        <v>68</v>
      </c>
      <c r="HQ121" s="44" t="str">
        <f t="shared" si="169"/>
        <v>-</v>
      </c>
      <c r="HR121" s="14" t="s">
        <v>68</v>
      </c>
      <c r="HS121" s="14" t="s">
        <v>68</v>
      </c>
      <c r="HT121" s="14" t="s">
        <v>68</v>
      </c>
      <c r="HU121" s="14" t="s">
        <v>68</v>
      </c>
      <c r="HV121" s="14" t="s">
        <v>68</v>
      </c>
      <c r="HW121" s="14" t="s">
        <v>68</v>
      </c>
      <c r="HX121" s="14" t="str">
        <f t="shared" si="182"/>
        <v>-</v>
      </c>
    </row>
    <row r="122" spans="1:233" ht="27.95" customHeight="1" x14ac:dyDescent="0.2">
      <c r="A122" s="16">
        <v>8102</v>
      </c>
      <c r="B122" s="9" t="s">
        <v>79</v>
      </c>
      <c r="C122" s="51" t="s">
        <v>1908</v>
      </c>
      <c r="D122" s="11" t="s">
        <v>96</v>
      </c>
      <c r="E122" s="11" t="s">
        <v>206</v>
      </c>
      <c r="F122" s="11">
        <v>75009</v>
      </c>
      <c r="G122" s="11" t="s">
        <v>29</v>
      </c>
      <c r="H122" s="12">
        <v>25</v>
      </c>
      <c r="I122" s="13" t="s">
        <v>69</v>
      </c>
      <c r="J122" s="13" t="s">
        <v>68</v>
      </c>
      <c r="K122" s="13" t="s">
        <v>69</v>
      </c>
      <c r="L122" s="13" t="s">
        <v>68</v>
      </c>
      <c r="M122" s="13" t="s">
        <v>69</v>
      </c>
      <c r="N122" s="13" t="s">
        <v>68</v>
      </c>
      <c r="O122" s="13" t="str">
        <f t="shared" si="131"/>
        <v>3 fois par semaine</v>
      </c>
      <c r="P122" s="14" t="s">
        <v>69</v>
      </c>
      <c r="Q122" s="14" t="s">
        <v>68</v>
      </c>
      <c r="R122" s="14" t="s">
        <v>69</v>
      </c>
      <c r="S122" s="14" t="s">
        <v>68</v>
      </c>
      <c r="T122" s="14" t="s">
        <v>69</v>
      </c>
      <c r="U122" s="14" t="s">
        <v>68</v>
      </c>
      <c r="V122" s="44" t="str">
        <f t="shared" si="132"/>
        <v>3 fois par semaine</v>
      </c>
      <c r="W122" s="13" t="s">
        <v>69</v>
      </c>
      <c r="X122" s="13" t="s">
        <v>68</v>
      </c>
      <c r="Y122" s="13" t="s">
        <v>69</v>
      </c>
      <c r="Z122" s="13" t="s">
        <v>68</v>
      </c>
      <c r="AA122" s="13" t="s">
        <v>69</v>
      </c>
      <c r="AB122" s="13" t="s">
        <v>68</v>
      </c>
      <c r="AC122" s="13" t="str">
        <f t="shared" si="133"/>
        <v>3 fois par semaine</v>
      </c>
      <c r="AD122" s="14" t="s">
        <v>69</v>
      </c>
      <c r="AE122" s="14" t="s">
        <v>68</v>
      </c>
      <c r="AF122" s="14" t="s">
        <v>69</v>
      </c>
      <c r="AG122" s="14" t="s">
        <v>68</v>
      </c>
      <c r="AH122" s="14" t="s">
        <v>69</v>
      </c>
      <c r="AI122" s="14" t="s">
        <v>68</v>
      </c>
      <c r="AJ122" s="44" t="str">
        <f t="shared" si="134"/>
        <v>3 fois par semaine</v>
      </c>
      <c r="AK122" s="13" t="s">
        <v>69</v>
      </c>
      <c r="AL122" s="13" t="s">
        <v>68</v>
      </c>
      <c r="AM122" s="13" t="s">
        <v>69</v>
      </c>
      <c r="AN122" s="13" t="s">
        <v>68</v>
      </c>
      <c r="AO122" s="13" t="s">
        <v>69</v>
      </c>
      <c r="AP122" s="13" t="s">
        <v>68</v>
      </c>
      <c r="AQ122" s="13" t="str">
        <f t="shared" si="135"/>
        <v>3 fois par semaine</v>
      </c>
      <c r="AR122" s="14" t="s">
        <v>69</v>
      </c>
      <c r="AS122" s="14" t="s">
        <v>68</v>
      </c>
      <c r="AT122" s="14" t="s">
        <v>69</v>
      </c>
      <c r="AU122" s="14" t="s">
        <v>68</v>
      </c>
      <c r="AV122" s="14" t="s">
        <v>69</v>
      </c>
      <c r="AW122" s="14" t="s">
        <v>68</v>
      </c>
      <c r="AX122" s="14" t="str">
        <f t="shared" si="136"/>
        <v>3 fois par semaine</v>
      </c>
      <c r="AY122" s="13" t="s">
        <v>69</v>
      </c>
      <c r="AZ122" s="13" t="s">
        <v>68</v>
      </c>
      <c r="BA122" s="13" t="s">
        <v>69</v>
      </c>
      <c r="BB122" s="13" t="s">
        <v>68</v>
      </c>
      <c r="BC122" s="13" t="s">
        <v>69</v>
      </c>
      <c r="BD122" s="13" t="s">
        <v>68</v>
      </c>
      <c r="BE122" s="13" t="str">
        <f t="shared" si="137"/>
        <v>3 fois par semaine</v>
      </c>
      <c r="BF122" s="14" t="s">
        <v>69</v>
      </c>
      <c r="BG122" s="14" t="s">
        <v>68</v>
      </c>
      <c r="BH122" s="14" t="s">
        <v>69</v>
      </c>
      <c r="BI122" s="14" t="s">
        <v>68</v>
      </c>
      <c r="BJ122" s="14" t="s">
        <v>69</v>
      </c>
      <c r="BK122" s="14" t="s">
        <v>68</v>
      </c>
      <c r="BL122" s="14" t="str">
        <f t="shared" si="138"/>
        <v>3 fois par semaine</v>
      </c>
      <c r="BM122" s="13" t="s">
        <v>69</v>
      </c>
      <c r="BN122" s="13" t="s">
        <v>68</v>
      </c>
      <c r="BO122" s="13" t="s">
        <v>69</v>
      </c>
      <c r="BP122" s="13" t="s">
        <v>68</v>
      </c>
      <c r="BQ122" s="13" t="s">
        <v>69</v>
      </c>
      <c r="BR122" s="13" t="s">
        <v>68</v>
      </c>
      <c r="BS122" s="13" t="str">
        <f t="shared" si="139"/>
        <v>3 fois par semaine</v>
      </c>
      <c r="BT122" s="14" t="s">
        <v>68</v>
      </c>
      <c r="BU122" s="14" t="s">
        <v>68</v>
      </c>
      <c r="BV122" s="14" t="s">
        <v>68</v>
      </c>
      <c r="BW122" s="14" t="s">
        <v>68</v>
      </c>
      <c r="BX122" s="14" t="s">
        <v>68</v>
      </c>
      <c r="BY122" s="14" t="s">
        <v>68</v>
      </c>
      <c r="BZ122" s="14" t="str">
        <f t="shared" si="140"/>
        <v>-</v>
      </c>
      <c r="CA122" s="13" t="s">
        <v>69</v>
      </c>
      <c r="CB122" s="13" t="s">
        <v>68</v>
      </c>
      <c r="CC122" s="13" t="s">
        <v>68</v>
      </c>
      <c r="CD122" s="13" t="s">
        <v>68</v>
      </c>
      <c r="CE122" s="13" t="s">
        <v>68</v>
      </c>
      <c r="CF122" s="13" t="s">
        <v>68</v>
      </c>
      <c r="CG122" s="44" t="str">
        <f t="shared" si="192"/>
        <v>1 fois par mois</v>
      </c>
      <c r="CH122" s="14" t="s">
        <v>68</v>
      </c>
      <c r="CI122" s="14" t="s">
        <v>68</v>
      </c>
      <c r="CJ122" s="14" t="s">
        <v>68</v>
      </c>
      <c r="CK122" s="14" t="s">
        <v>68</v>
      </c>
      <c r="CL122" s="14" t="s">
        <v>68</v>
      </c>
      <c r="CM122" s="14" t="s">
        <v>68</v>
      </c>
      <c r="CN122" s="44" t="str">
        <f t="shared" si="141"/>
        <v>-</v>
      </c>
      <c r="CO122" s="13" t="s">
        <v>68</v>
      </c>
      <c r="CP122" s="13" t="s">
        <v>68</v>
      </c>
      <c r="CQ122" s="13" t="s">
        <v>68</v>
      </c>
      <c r="CR122" s="13" t="s">
        <v>68</v>
      </c>
      <c r="CS122" s="13" t="s">
        <v>68</v>
      </c>
      <c r="CT122" s="13" t="s">
        <v>68</v>
      </c>
      <c r="CU122" s="13" t="str">
        <f t="shared" si="180"/>
        <v>-</v>
      </c>
      <c r="CV122" s="14" t="s">
        <v>68</v>
      </c>
      <c r="CW122" s="14" t="s">
        <v>68</v>
      </c>
      <c r="CX122" s="14" t="s">
        <v>68</v>
      </c>
      <c r="CY122" s="14" t="s">
        <v>68</v>
      </c>
      <c r="CZ122" s="14" t="s">
        <v>68</v>
      </c>
      <c r="DA122" s="14" t="s">
        <v>68</v>
      </c>
      <c r="DB122" s="14" t="str">
        <f t="shared" si="142"/>
        <v>-</v>
      </c>
      <c r="DC122" s="13" t="s">
        <v>68</v>
      </c>
      <c r="DD122" s="13" t="s">
        <v>68</v>
      </c>
      <c r="DE122" s="13" t="s">
        <v>68</v>
      </c>
      <c r="DF122" s="13" t="s">
        <v>68</v>
      </c>
      <c r="DG122" s="13" t="s">
        <v>68</v>
      </c>
      <c r="DH122" s="13" t="s">
        <v>68</v>
      </c>
      <c r="DI122" s="13" t="str">
        <f t="shared" si="181"/>
        <v>-</v>
      </c>
      <c r="DJ122" s="14" t="s">
        <v>69</v>
      </c>
      <c r="DK122" s="14" t="s">
        <v>68</v>
      </c>
      <c r="DL122" s="14" t="s">
        <v>69</v>
      </c>
      <c r="DM122" s="14" t="s">
        <v>68</v>
      </c>
      <c r="DN122" s="14" t="s">
        <v>69</v>
      </c>
      <c r="DO122" s="14" t="s">
        <v>68</v>
      </c>
      <c r="DP122" s="44" t="str">
        <f t="shared" si="143"/>
        <v>3 fois par semaine</v>
      </c>
      <c r="DQ122" s="13" t="s">
        <v>69</v>
      </c>
      <c r="DR122" s="13" t="s">
        <v>68</v>
      </c>
      <c r="DS122" s="13" t="s">
        <v>69</v>
      </c>
      <c r="DT122" s="13" t="s">
        <v>68</v>
      </c>
      <c r="DU122" s="13" t="s">
        <v>69</v>
      </c>
      <c r="DV122" s="13" t="s">
        <v>68</v>
      </c>
      <c r="DW122" s="13" t="str">
        <f t="shared" si="144"/>
        <v>3 fois par semaine</v>
      </c>
      <c r="DX122" s="14" t="s">
        <v>69</v>
      </c>
      <c r="DY122" s="14" t="s">
        <v>68</v>
      </c>
      <c r="DZ122" s="14" t="s">
        <v>69</v>
      </c>
      <c r="EA122" s="14" t="s">
        <v>68</v>
      </c>
      <c r="EB122" s="14" t="s">
        <v>69</v>
      </c>
      <c r="EC122" s="14" t="s">
        <v>68</v>
      </c>
      <c r="ED122" s="14" t="str">
        <f t="shared" si="145"/>
        <v>3 fois par semaine</v>
      </c>
      <c r="EE122" s="13" t="s">
        <v>69</v>
      </c>
      <c r="EF122" s="13" t="s">
        <v>68</v>
      </c>
      <c r="EG122" s="13" t="s">
        <v>69</v>
      </c>
      <c r="EH122" s="13" t="s">
        <v>68</v>
      </c>
      <c r="EI122" s="13" t="s">
        <v>69</v>
      </c>
      <c r="EJ122" s="13" t="s">
        <v>68</v>
      </c>
      <c r="EK122" s="13" t="str">
        <f t="shared" si="146"/>
        <v>3 fois par semaine</v>
      </c>
      <c r="EL122" s="14" t="s">
        <v>69</v>
      </c>
      <c r="EM122" s="14" t="s">
        <v>68</v>
      </c>
      <c r="EN122" s="14" t="s">
        <v>68</v>
      </c>
      <c r="EO122" s="14" t="s">
        <v>68</v>
      </c>
      <c r="EP122" s="14" t="s">
        <v>68</v>
      </c>
      <c r="EQ122" s="14" t="s">
        <v>68</v>
      </c>
      <c r="ER122" s="44" t="str">
        <f t="shared" si="189"/>
        <v>1 fois par mois</v>
      </c>
      <c r="ES122" s="13" t="s">
        <v>69</v>
      </c>
      <c r="ET122" s="13" t="s">
        <v>68</v>
      </c>
      <c r="EU122" s="13" t="s">
        <v>68</v>
      </c>
      <c r="EV122" s="13" t="s">
        <v>68</v>
      </c>
      <c r="EW122" s="13" t="s">
        <v>68</v>
      </c>
      <c r="EX122" s="13" t="s">
        <v>68</v>
      </c>
      <c r="EY122" s="44" t="str">
        <f t="shared" si="190"/>
        <v>1 fois par mois</v>
      </c>
      <c r="EZ122" s="14" t="s">
        <v>68</v>
      </c>
      <c r="FA122" s="14" t="s">
        <v>68</v>
      </c>
      <c r="FB122" s="14" t="s">
        <v>68</v>
      </c>
      <c r="FC122" s="14" t="s">
        <v>68</v>
      </c>
      <c r="FD122" s="14" t="s">
        <v>68</v>
      </c>
      <c r="FE122" s="14" t="s">
        <v>68</v>
      </c>
      <c r="FF122" s="44" t="str">
        <f t="shared" si="175"/>
        <v>-</v>
      </c>
      <c r="FG122" s="13" t="s">
        <v>68</v>
      </c>
      <c r="FH122" s="13" t="s">
        <v>68</v>
      </c>
      <c r="FI122" s="13" t="s">
        <v>68</v>
      </c>
      <c r="FJ122" s="13" t="s">
        <v>68</v>
      </c>
      <c r="FK122" s="13" t="s">
        <v>68</v>
      </c>
      <c r="FL122" s="13" t="s">
        <v>68</v>
      </c>
      <c r="FM122" s="13" t="str">
        <f t="shared" si="191"/>
        <v>-</v>
      </c>
      <c r="FN122" s="14" t="s">
        <v>69</v>
      </c>
      <c r="FO122" s="14" t="s">
        <v>68</v>
      </c>
      <c r="FP122" s="14" t="s">
        <v>69</v>
      </c>
      <c r="FQ122" s="14" t="s">
        <v>68</v>
      </c>
      <c r="FR122" s="14" t="s">
        <v>69</v>
      </c>
      <c r="FS122" s="14" t="s">
        <v>68</v>
      </c>
      <c r="FT122" s="44" t="str">
        <f t="shared" si="159"/>
        <v>3 fois par semaine</v>
      </c>
      <c r="FU122" s="13" t="s">
        <v>69</v>
      </c>
      <c r="FV122" s="13" t="s">
        <v>68</v>
      </c>
      <c r="FW122" s="13" t="s">
        <v>68</v>
      </c>
      <c r="FX122" s="13" t="s">
        <v>68</v>
      </c>
      <c r="FY122" s="13" t="s">
        <v>68</v>
      </c>
      <c r="FZ122" s="13" t="s">
        <v>68</v>
      </c>
      <c r="GA122" s="44" t="str">
        <f t="shared" si="177"/>
        <v>1 fois par semaine</v>
      </c>
      <c r="GB122" s="14" t="s">
        <v>69</v>
      </c>
      <c r="GC122" s="14" t="s">
        <v>68</v>
      </c>
      <c r="GD122" s="14" t="s">
        <v>68</v>
      </c>
      <c r="GE122" s="14" t="s">
        <v>68</v>
      </c>
      <c r="GF122" s="14" t="s">
        <v>68</v>
      </c>
      <c r="GG122" s="14" t="s">
        <v>68</v>
      </c>
      <c r="GH122" s="14" t="str">
        <f t="shared" si="155"/>
        <v>1 fois par semaine</v>
      </c>
      <c r="GI122" s="13" t="s">
        <v>68</v>
      </c>
      <c r="GJ122" s="13" t="s">
        <v>68</v>
      </c>
      <c r="GK122" s="13" t="s">
        <v>68</v>
      </c>
      <c r="GL122" s="13" t="s">
        <v>68</v>
      </c>
      <c r="GM122" s="13" t="s">
        <v>68</v>
      </c>
      <c r="GN122" s="13" t="s">
        <v>68</v>
      </c>
      <c r="GO122" s="13" t="str">
        <f t="shared" si="168"/>
        <v>-</v>
      </c>
      <c r="GP122" s="14" t="s">
        <v>68</v>
      </c>
      <c r="GQ122" s="14" t="s">
        <v>68</v>
      </c>
      <c r="GR122" s="14" t="s">
        <v>68</v>
      </c>
      <c r="GS122" s="14" t="s">
        <v>68</v>
      </c>
      <c r="GT122" s="14" t="s">
        <v>68</v>
      </c>
      <c r="GU122" s="14" t="s">
        <v>68</v>
      </c>
      <c r="GV122" s="14" t="str">
        <f t="shared" si="179"/>
        <v>-</v>
      </c>
      <c r="GW122" s="13" t="s">
        <v>68</v>
      </c>
      <c r="GX122" s="13" t="s">
        <v>68</v>
      </c>
      <c r="GY122" s="13" t="s">
        <v>68</v>
      </c>
      <c r="GZ122" s="13" t="s">
        <v>68</v>
      </c>
      <c r="HA122" s="13" t="s">
        <v>68</v>
      </c>
      <c r="HB122" s="13" t="s">
        <v>68</v>
      </c>
      <c r="HC122" s="44" t="str">
        <f t="shared" si="185"/>
        <v>-</v>
      </c>
      <c r="HD122" s="14" t="s">
        <v>68</v>
      </c>
      <c r="HE122" s="14" t="s">
        <v>68</v>
      </c>
      <c r="HF122" s="14" t="s">
        <v>68</v>
      </c>
      <c r="HG122" s="14" t="s">
        <v>68</v>
      </c>
      <c r="HH122" s="14" t="s">
        <v>68</v>
      </c>
      <c r="HI122" s="14" t="s">
        <v>68</v>
      </c>
      <c r="HJ122" s="44" t="str">
        <f t="shared" si="193"/>
        <v>-</v>
      </c>
      <c r="HK122" s="13" t="s">
        <v>68</v>
      </c>
      <c r="HL122" s="13" t="s">
        <v>68</v>
      </c>
      <c r="HM122" s="13" t="s">
        <v>68</v>
      </c>
      <c r="HN122" s="13" t="s">
        <v>68</v>
      </c>
      <c r="HO122" s="13" t="s">
        <v>68</v>
      </c>
      <c r="HP122" s="13" t="s">
        <v>68</v>
      </c>
      <c r="HQ122" s="44" t="str">
        <f t="shared" si="169"/>
        <v>-</v>
      </c>
      <c r="HR122" s="14" t="s">
        <v>68</v>
      </c>
      <c r="HS122" s="14" t="s">
        <v>68</v>
      </c>
      <c r="HT122" s="14" t="s">
        <v>68</v>
      </c>
      <c r="HU122" s="14" t="s">
        <v>68</v>
      </c>
      <c r="HV122" s="14" t="s">
        <v>68</v>
      </c>
      <c r="HW122" s="14" t="s">
        <v>68</v>
      </c>
      <c r="HX122" s="14" t="str">
        <f t="shared" si="182"/>
        <v>-</v>
      </c>
    </row>
    <row r="123" spans="1:233" ht="27.95" customHeight="1" x14ac:dyDescent="0.2">
      <c r="A123" s="16">
        <v>8103</v>
      </c>
      <c r="B123" s="9" t="s">
        <v>79</v>
      </c>
      <c r="C123" s="51" t="s">
        <v>1908</v>
      </c>
      <c r="D123" s="11" t="s">
        <v>96</v>
      </c>
      <c r="E123" s="11" t="s">
        <v>207</v>
      </c>
      <c r="F123" s="11">
        <v>75018</v>
      </c>
      <c r="G123" s="11" t="s">
        <v>29</v>
      </c>
      <c r="H123" s="12">
        <v>13</v>
      </c>
      <c r="I123" s="13" t="s">
        <v>69</v>
      </c>
      <c r="J123" s="13" t="s">
        <v>68</v>
      </c>
      <c r="K123" s="13" t="s">
        <v>69</v>
      </c>
      <c r="L123" s="13" t="s">
        <v>68</v>
      </c>
      <c r="M123" s="13" t="s">
        <v>69</v>
      </c>
      <c r="N123" s="13" t="s">
        <v>68</v>
      </c>
      <c r="O123" s="13" t="str">
        <f t="shared" si="131"/>
        <v>3 fois par semaine</v>
      </c>
      <c r="P123" s="14" t="s">
        <v>69</v>
      </c>
      <c r="Q123" s="14" t="s">
        <v>68</v>
      </c>
      <c r="R123" s="14" t="s">
        <v>69</v>
      </c>
      <c r="S123" s="14" t="s">
        <v>68</v>
      </c>
      <c r="T123" s="14" t="s">
        <v>69</v>
      </c>
      <c r="U123" s="14" t="s">
        <v>68</v>
      </c>
      <c r="V123" s="44" t="str">
        <f t="shared" si="132"/>
        <v>3 fois par semaine</v>
      </c>
      <c r="W123" s="13" t="s">
        <v>69</v>
      </c>
      <c r="X123" s="13" t="s">
        <v>68</v>
      </c>
      <c r="Y123" s="13" t="s">
        <v>69</v>
      </c>
      <c r="Z123" s="13" t="s">
        <v>68</v>
      </c>
      <c r="AA123" s="13" t="s">
        <v>69</v>
      </c>
      <c r="AB123" s="13" t="s">
        <v>68</v>
      </c>
      <c r="AC123" s="13" t="str">
        <f t="shared" si="133"/>
        <v>3 fois par semaine</v>
      </c>
      <c r="AD123" s="14" t="s">
        <v>69</v>
      </c>
      <c r="AE123" s="14" t="s">
        <v>68</v>
      </c>
      <c r="AF123" s="14" t="s">
        <v>69</v>
      </c>
      <c r="AG123" s="14" t="s">
        <v>68</v>
      </c>
      <c r="AH123" s="14" t="s">
        <v>69</v>
      </c>
      <c r="AI123" s="14" t="s">
        <v>68</v>
      </c>
      <c r="AJ123" s="44" t="str">
        <f t="shared" si="134"/>
        <v>3 fois par semaine</v>
      </c>
      <c r="AK123" s="13" t="s">
        <v>69</v>
      </c>
      <c r="AL123" s="13" t="s">
        <v>68</v>
      </c>
      <c r="AM123" s="13" t="s">
        <v>69</v>
      </c>
      <c r="AN123" s="13" t="s">
        <v>68</v>
      </c>
      <c r="AO123" s="13" t="s">
        <v>69</v>
      </c>
      <c r="AP123" s="13" t="s">
        <v>68</v>
      </c>
      <c r="AQ123" s="13" t="str">
        <f t="shared" si="135"/>
        <v>3 fois par semaine</v>
      </c>
      <c r="AR123" s="14" t="s">
        <v>69</v>
      </c>
      <c r="AS123" s="14" t="s">
        <v>68</v>
      </c>
      <c r="AT123" s="14" t="s">
        <v>69</v>
      </c>
      <c r="AU123" s="14" t="s">
        <v>68</v>
      </c>
      <c r="AV123" s="14" t="s">
        <v>69</v>
      </c>
      <c r="AW123" s="14" t="s">
        <v>68</v>
      </c>
      <c r="AX123" s="14" t="str">
        <f t="shared" si="136"/>
        <v>3 fois par semaine</v>
      </c>
      <c r="AY123" s="13" t="s">
        <v>69</v>
      </c>
      <c r="AZ123" s="13" t="s">
        <v>68</v>
      </c>
      <c r="BA123" s="13" t="s">
        <v>69</v>
      </c>
      <c r="BB123" s="13" t="s">
        <v>68</v>
      </c>
      <c r="BC123" s="13" t="s">
        <v>69</v>
      </c>
      <c r="BD123" s="13" t="s">
        <v>68</v>
      </c>
      <c r="BE123" s="13" t="str">
        <f t="shared" si="137"/>
        <v>3 fois par semaine</v>
      </c>
      <c r="BF123" s="14" t="s">
        <v>69</v>
      </c>
      <c r="BG123" s="14" t="s">
        <v>68</v>
      </c>
      <c r="BH123" s="14" t="s">
        <v>69</v>
      </c>
      <c r="BI123" s="14" t="s">
        <v>68</v>
      </c>
      <c r="BJ123" s="14" t="s">
        <v>69</v>
      </c>
      <c r="BK123" s="14" t="s">
        <v>68</v>
      </c>
      <c r="BL123" s="14" t="str">
        <f t="shared" si="138"/>
        <v>3 fois par semaine</v>
      </c>
      <c r="BM123" s="13" t="s">
        <v>69</v>
      </c>
      <c r="BN123" s="13" t="s">
        <v>68</v>
      </c>
      <c r="BO123" s="13" t="s">
        <v>69</v>
      </c>
      <c r="BP123" s="13" t="s">
        <v>68</v>
      </c>
      <c r="BQ123" s="13" t="s">
        <v>69</v>
      </c>
      <c r="BR123" s="13" t="s">
        <v>68</v>
      </c>
      <c r="BS123" s="13" t="str">
        <f t="shared" si="139"/>
        <v>3 fois par semaine</v>
      </c>
      <c r="BT123" s="14" t="s">
        <v>68</v>
      </c>
      <c r="BU123" s="14" t="s">
        <v>68</v>
      </c>
      <c r="BV123" s="14" t="s">
        <v>68</v>
      </c>
      <c r="BW123" s="14" t="s">
        <v>68</v>
      </c>
      <c r="BX123" s="14" t="s">
        <v>68</v>
      </c>
      <c r="BY123" s="14" t="s">
        <v>68</v>
      </c>
      <c r="BZ123" s="14" t="str">
        <f t="shared" si="140"/>
        <v>-</v>
      </c>
      <c r="CA123" s="13" t="s">
        <v>69</v>
      </c>
      <c r="CB123" s="13" t="s">
        <v>68</v>
      </c>
      <c r="CC123" s="13" t="s">
        <v>68</v>
      </c>
      <c r="CD123" s="13" t="s">
        <v>68</v>
      </c>
      <c r="CE123" s="13" t="s">
        <v>68</v>
      </c>
      <c r="CF123" s="13" t="s">
        <v>68</v>
      </c>
      <c r="CG123" s="44" t="str">
        <f t="shared" si="192"/>
        <v>1 fois par mois</v>
      </c>
      <c r="CH123" s="14" t="s">
        <v>68</v>
      </c>
      <c r="CI123" s="14" t="s">
        <v>68</v>
      </c>
      <c r="CJ123" s="14" t="s">
        <v>68</v>
      </c>
      <c r="CK123" s="14" t="s">
        <v>68</v>
      </c>
      <c r="CL123" s="14" t="s">
        <v>68</v>
      </c>
      <c r="CM123" s="14" t="s">
        <v>68</v>
      </c>
      <c r="CN123" s="44" t="str">
        <f t="shared" si="141"/>
        <v>-</v>
      </c>
      <c r="CO123" s="13" t="s">
        <v>68</v>
      </c>
      <c r="CP123" s="13" t="s">
        <v>68</v>
      </c>
      <c r="CQ123" s="13" t="s">
        <v>68</v>
      </c>
      <c r="CR123" s="13" t="s">
        <v>68</v>
      </c>
      <c r="CS123" s="13" t="s">
        <v>68</v>
      </c>
      <c r="CT123" s="13" t="s">
        <v>68</v>
      </c>
      <c r="CU123" s="13" t="str">
        <f t="shared" si="180"/>
        <v>-</v>
      </c>
      <c r="CV123" s="14" t="s">
        <v>68</v>
      </c>
      <c r="CW123" s="14" t="s">
        <v>68</v>
      </c>
      <c r="CX123" s="14" t="s">
        <v>68</v>
      </c>
      <c r="CY123" s="14" t="s">
        <v>68</v>
      </c>
      <c r="CZ123" s="14" t="s">
        <v>68</v>
      </c>
      <c r="DA123" s="14" t="s">
        <v>68</v>
      </c>
      <c r="DB123" s="14" t="str">
        <f t="shared" si="142"/>
        <v>-</v>
      </c>
      <c r="DC123" s="13" t="s">
        <v>68</v>
      </c>
      <c r="DD123" s="13" t="s">
        <v>68</v>
      </c>
      <c r="DE123" s="13" t="s">
        <v>68</v>
      </c>
      <c r="DF123" s="13" t="s">
        <v>68</v>
      </c>
      <c r="DG123" s="13" t="s">
        <v>68</v>
      </c>
      <c r="DH123" s="13" t="s">
        <v>68</v>
      </c>
      <c r="DI123" s="13" t="str">
        <f t="shared" si="181"/>
        <v>-</v>
      </c>
      <c r="DJ123" s="14" t="s">
        <v>69</v>
      </c>
      <c r="DK123" s="14" t="s">
        <v>68</v>
      </c>
      <c r="DL123" s="14" t="s">
        <v>69</v>
      </c>
      <c r="DM123" s="14" t="s">
        <v>68</v>
      </c>
      <c r="DN123" s="14" t="s">
        <v>69</v>
      </c>
      <c r="DO123" s="14" t="s">
        <v>68</v>
      </c>
      <c r="DP123" s="44" t="str">
        <f t="shared" si="143"/>
        <v>3 fois par semaine</v>
      </c>
      <c r="DQ123" s="13" t="s">
        <v>69</v>
      </c>
      <c r="DR123" s="13" t="s">
        <v>68</v>
      </c>
      <c r="DS123" s="13" t="s">
        <v>69</v>
      </c>
      <c r="DT123" s="13" t="s">
        <v>68</v>
      </c>
      <c r="DU123" s="13" t="s">
        <v>69</v>
      </c>
      <c r="DV123" s="13" t="s">
        <v>68</v>
      </c>
      <c r="DW123" s="13" t="str">
        <f t="shared" si="144"/>
        <v>3 fois par semaine</v>
      </c>
      <c r="DX123" s="14" t="s">
        <v>69</v>
      </c>
      <c r="DY123" s="14" t="s">
        <v>68</v>
      </c>
      <c r="DZ123" s="14" t="s">
        <v>69</v>
      </c>
      <c r="EA123" s="14" t="s">
        <v>68</v>
      </c>
      <c r="EB123" s="14" t="s">
        <v>69</v>
      </c>
      <c r="EC123" s="14" t="s">
        <v>68</v>
      </c>
      <c r="ED123" s="14" t="str">
        <f t="shared" si="145"/>
        <v>3 fois par semaine</v>
      </c>
      <c r="EE123" s="13" t="s">
        <v>69</v>
      </c>
      <c r="EF123" s="13" t="s">
        <v>68</v>
      </c>
      <c r="EG123" s="13" t="s">
        <v>69</v>
      </c>
      <c r="EH123" s="13" t="s">
        <v>68</v>
      </c>
      <c r="EI123" s="13" t="s">
        <v>69</v>
      </c>
      <c r="EJ123" s="13" t="s">
        <v>68</v>
      </c>
      <c r="EK123" s="13" t="str">
        <f t="shared" si="146"/>
        <v>3 fois par semaine</v>
      </c>
      <c r="EL123" s="14" t="s">
        <v>69</v>
      </c>
      <c r="EM123" s="14" t="s">
        <v>68</v>
      </c>
      <c r="EN123" s="14" t="s">
        <v>68</v>
      </c>
      <c r="EO123" s="14" t="s">
        <v>68</v>
      </c>
      <c r="EP123" s="14" t="s">
        <v>68</v>
      </c>
      <c r="EQ123" s="14" t="s">
        <v>68</v>
      </c>
      <c r="ER123" s="44" t="str">
        <f t="shared" si="189"/>
        <v>1 fois par mois</v>
      </c>
      <c r="ES123" s="13" t="s">
        <v>69</v>
      </c>
      <c r="ET123" s="13" t="s">
        <v>68</v>
      </c>
      <c r="EU123" s="13" t="s">
        <v>68</v>
      </c>
      <c r="EV123" s="13" t="s">
        <v>68</v>
      </c>
      <c r="EW123" s="13" t="s">
        <v>68</v>
      </c>
      <c r="EX123" s="13" t="s">
        <v>68</v>
      </c>
      <c r="EY123" s="44" t="str">
        <f t="shared" si="190"/>
        <v>1 fois par mois</v>
      </c>
      <c r="EZ123" s="14" t="s">
        <v>68</v>
      </c>
      <c r="FA123" s="14" t="s">
        <v>68</v>
      </c>
      <c r="FB123" s="14" t="s">
        <v>68</v>
      </c>
      <c r="FC123" s="14" t="s">
        <v>68</v>
      </c>
      <c r="FD123" s="14" t="s">
        <v>68</v>
      </c>
      <c r="FE123" s="14" t="s">
        <v>68</v>
      </c>
      <c r="FF123" s="44" t="str">
        <f t="shared" si="175"/>
        <v>-</v>
      </c>
      <c r="FG123" s="13" t="s">
        <v>68</v>
      </c>
      <c r="FH123" s="13" t="s">
        <v>68</v>
      </c>
      <c r="FI123" s="13" t="s">
        <v>68</v>
      </c>
      <c r="FJ123" s="13" t="s">
        <v>68</v>
      </c>
      <c r="FK123" s="13" t="s">
        <v>68</v>
      </c>
      <c r="FL123" s="13" t="s">
        <v>68</v>
      </c>
      <c r="FM123" s="13" t="str">
        <f t="shared" si="191"/>
        <v>-</v>
      </c>
      <c r="FN123" s="14" t="s">
        <v>69</v>
      </c>
      <c r="FO123" s="14" t="s">
        <v>68</v>
      </c>
      <c r="FP123" s="14" t="s">
        <v>69</v>
      </c>
      <c r="FQ123" s="14" t="s">
        <v>68</v>
      </c>
      <c r="FR123" s="14" t="s">
        <v>69</v>
      </c>
      <c r="FS123" s="14" t="s">
        <v>68</v>
      </c>
      <c r="FT123" s="44" t="str">
        <f t="shared" si="159"/>
        <v>3 fois par semaine</v>
      </c>
      <c r="FU123" s="13" t="s">
        <v>69</v>
      </c>
      <c r="FV123" s="13" t="s">
        <v>68</v>
      </c>
      <c r="FW123" s="13" t="s">
        <v>68</v>
      </c>
      <c r="FX123" s="13" t="s">
        <v>68</v>
      </c>
      <c r="FY123" s="13" t="s">
        <v>68</v>
      </c>
      <c r="FZ123" s="13" t="s">
        <v>68</v>
      </c>
      <c r="GA123" s="44" t="str">
        <f t="shared" si="177"/>
        <v>1 fois par semaine</v>
      </c>
      <c r="GB123" s="14" t="s">
        <v>69</v>
      </c>
      <c r="GC123" s="14" t="s">
        <v>68</v>
      </c>
      <c r="GD123" s="14" t="s">
        <v>68</v>
      </c>
      <c r="GE123" s="14" t="s">
        <v>68</v>
      </c>
      <c r="GF123" s="14" t="s">
        <v>68</v>
      </c>
      <c r="GG123" s="14" t="s">
        <v>68</v>
      </c>
      <c r="GH123" s="14" t="str">
        <f t="shared" si="155"/>
        <v>1 fois par semaine</v>
      </c>
      <c r="GI123" s="13" t="s">
        <v>68</v>
      </c>
      <c r="GJ123" s="13" t="s">
        <v>68</v>
      </c>
      <c r="GK123" s="13" t="s">
        <v>68</v>
      </c>
      <c r="GL123" s="13" t="s">
        <v>68</v>
      </c>
      <c r="GM123" s="13" t="s">
        <v>68</v>
      </c>
      <c r="GN123" s="13" t="s">
        <v>68</v>
      </c>
      <c r="GO123" s="13" t="str">
        <f t="shared" si="168"/>
        <v>-</v>
      </c>
      <c r="GP123" s="14" t="s">
        <v>68</v>
      </c>
      <c r="GQ123" s="14" t="s">
        <v>68</v>
      </c>
      <c r="GR123" s="14" t="s">
        <v>68</v>
      </c>
      <c r="GS123" s="14" t="s">
        <v>68</v>
      </c>
      <c r="GT123" s="14" t="s">
        <v>68</v>
      </c>
      <c r="GU123" s="14" t="s">
        <v>68</v>
      </c>
      <c r="GV123" s="14" t="str">
        <f t="shared" si="179"/>
        <v>-</v>
      </c>
      <c r="GW123" s="13" t="s">
        <v>68</v>
      </c>
      <c r="GX123" s="13" t="s">
        <v>68</v>
      </c>
      <c r="GY123" s="13" t="s">
        <v>68</v>
      </c>
      <c r="GZ123" s="13" t="s">
        <v>68</v>
      </c>
      <c r="HA123" s="13" t="s">
        <v>68</v>
      </c>
      <c r="HB123" s="13" t="s">
        <v>68</v>
      </c>
      <c r="HC123" s="44" t="str">
        <f t="shared" si="185"/>
        <v>-</v>
      </c>
      <c r="HD123" s="14" t="s">
        <v>68</v>
      </c>
      <c r="HE123" s="14" t="s">
        <v>68</v>
      </c>
      <c r="HF123" s="14" t="s">
        <v>68</v>
      </c>
      <c r="HG123" s="14" t="s">
        <v>68</v>
      </c>
      <c r="HH123" s="14" t="s">
        <v>68</v>
      </c>
      <c r="HI123" s="14" t="s">
        <v>68</v>
      </c>
      <c r="HJ123" s="44" t="str">
        <f t="shared" si="193"/>
        <v>-</v>
      </c>
      <c r="HK123" s="13" t="s">
        <v>68</v>
      </c>
      <c r="HL123" s="13" t="s">
        <v>68</v>
      </c>
      <c r="HM123" s="13" t="s">
        <v>68</v>
      </c>
      <c r="HN123" s="13" t="s">
        <v>68</v>
      </c>
      <c r="HO123" s="13" t="s">
        <v>68</v>
      </c>
      <c r="HP123" s="13" t="s">
        <v>68</v>
      </c>
      <c r="HQ123" s="44" t="str">
        <f t="shared" si="169"/>
        <v>-</v>
      </c>
      <c r="HR123" s="14" t="s">
        <v>68</v>
      </c>
      <c r="HS123" s="14" t="s">
        <v>68</v>
      </c>
      <c r="HT123" s="14" t="s">
        <v>68</v>
      </c>
      <c r="HU123" s="14" t="s">
        <v>68</v>
      </c>
      <c r="HV123" s="14" t="s">
        <v>68</v>
      </c>
      <c r="HW123" s="14" t="s">
        <v>68</v>
      </c>
      <c r="HX123" s="14" t="str">
        <f t="shared" si="182"/>
        <v>-</v>
      </c>
    </row>
    <row r="124" spans="1:233" ht="27.95" customHeight="1" x14ac:dyDescent="0.2">
      <c r="A124" s="16">
        <v>8104</v>
      </c>
      <c r="B124" s="9" t="s">
        <v>79</v>
      </c>
      <c r="C124" s="51" t="s">
        <v>1908</v>
      </c>
      <c r="D124" s="11" t="s">
        <v>96</v>
      </c>
      <c r="E124" s="11" t="s">
        <v>208</v>
      </c>
      <c r="F124" s="11">
        <v>75018</v>
      </c>
      <c r="G124" s="11" t="s">
        <v>29</v>
      </c>
      <c r="H124" s="12">
        <v>13</v>
      </c>
      <c r="I124" s="13" t="s">
        <v>69</v>
      </c>
      <c r="J124" s="13" t="s">
        <v>68</v>
      </c>
      <c r="K124" s="13" t="s">
        <v>68</v>
      </c>
      <c r="L124" s="13" t="s">
        <v>69</v>
      </c>
      <c r="M124" s="13" t="s">
        <v>68</v>
      </c>
      <c r="N124" s="13" t="s">
        <v>68</v>
      </c>
      <c r="O124" s="13" t="str">
        <f t="shared" si="131"/>
        <v>2 fois par semaine</v>
      </c>
      <c r="P124" s="14" t="s">
        <v>69</v>
      </c>
      <c r="Q124" s="14" t="s">
        <v>68</v>
      </c>
      <c r="R124" s="14" t="s">
        <v>68</v>
      </c>
      <c r="S124" s="14" t="s">
        <v>69</v>
      </c>
      <c r="T124" s="14" t="s">
        <v>68</v>
      </c>
      <c r="U124" s="14" t="s">
        <v>68</v>
      </c>
      <c r="V124" s="44" t="str">
        <f t="shared" si="132"/>
        <v>2 fois par semaine</v>
      </c>
      <c r="W124" s="13" t="s">
        <v>69</v>
      </c>
      <c r="X124" s="13" t="s">
        <v>68</v>
      </c>
      <c r="Y124" s="13" t="s">
        <v>68</v>
      </c>
      <c r="Z124" s="13" t="s">
        <v>69</v>
      </c>
      <c r="AA124" s="13" t="s">
        <v>68</v>
      </c>
      <c r="AB124" s="13" t="s">
        <v>68</v>
      </c>
      <c r="AC124" s="13" t="str">
        <f t="shared" si="133"/>
        <v>2 fois par semaine</v>
      </c>
      <c r="AD124" s="14" t="s">
        <v>69</v>
      </c>
      <c r="AE124" s="14" t="s">
        <v>68</v>
      </c>
      <c r="AF124" s="14" t="s">
        <v>68</v>
      </c>
      <c r="AG124" s="14" t="s">
        <v>69</v>
      </c>
      <c r="AH124" s="14" t="s">
        <v>68</v>
      </c>
      <c r="AI124" s="14" t="s">
        <v>68</v>
      </c>
      <c r="AJ124" s="44" t="str">
        <f t="shared" si="134"/>
        <v>2 fois par semaine</v>
      </c>
      <c r="AK124" s="13" t="s">
        <v>69</v>
      </c>
      <c r="AL124" s="13" t="s">
        <v>68</v>
      </c>
      <c r="AM124" s="13" t="s">
        <v>68</v>
      </c>
      <c r="AN124" s="13" t="s">
        <v>69</v>
      </c>
      <c r="AO124" s="13" t="s">
        <v>68</v>
      </c>
      <c r="AP124" s="13" t="s">
        <v>68</v>
      </c>
      <c r="AQ124" s="13" t="str">
        <f t="shared" si="135"/>
        <v>2 fois par semaine</v>
      </c>
      <c r="AR124" s="14" t="s">
        <v>69</v>
      </c>
      <c r="AS124" s="14" t="s">
        <v>68</v>
      </c>
      <c r="AT124" s="14" t="s">
        <v>68</v>
      </c>
      <c r="AU124" s="14" t="s">
        <v>69</v>
      </c>
      <c r="AV124" s="14" t="s">
        <v>68</v>
      </c>
      <c r="AW124" s="14" t="s">
        <v>68</v>
      </c>
      <c r="AX124" s="14" t="str">
        <f t="shared" si="136"/>
        <v>2 fois par semaine</v>
      </c>
      <c r="AY124" s="13" t="s">
        <v>69</v>
      </c>
      <c r="AZ124" s="13" t="s">
        <v>68</v>
      </c>
      <c r="BA124" s="13" t="s">
        <v>68</v>
      </c>
      <c r="BB124" s="13" t="s">
        <v>69</v>
      </c>
      <c r="BC124" s="13" t="s">
        <v>68</v>
      </c>
      <c r="BD124" s="13" t="s">
        <v>68</v>
      </c>
      <c r="BE124" s="13" t="str">
        <f t="shared" si="137"/>
        <v>2 fois par semaine</v>
      </c>
      <c r="BF124" s="14" t="s">
        <v>69</v>
      </c>
      <c r="BG124" s="14" t="s">
        <v>68</v>
      </c>
      <c r="BH124" s="14" t="s">
        <v>68</v>
      </c>
      <c r="BI124" s="14" t="s">
        <v>69</v>
      </c>
      <c r="BJ124" s="14" t="s">
        <v>68</v>
      </c>
      <c r="BK124" s="14" t="s">
        <v>68</v>
      </c>
      <c r="BL124" s="14" t="str">
        <f t="shared" si="138"/>
        <v>2 fois par semaine</v>
      </c>
      <c r="BM124" s="13" t="s">
        <v>69</v>
      </c>
      <c r="BN124" s="13" t="s">
        <v>68</v>
      </c>
      <c r="BO124" s="13" t="s">
        <v>68</v>
      </c>
      <c r="BP124" s="13" t="s">
        <v>69</v>
      </c>
      <c r="BQ124" s="13" t="s">
        <v>68</v>
      </c>
      <c r="BR124" s="13" t="s">
        <v>68</v>
      </c>
      <c r="BS124" s="13" t="str">
        <f t="shared" si="139"/>
        <v>2 fois par semaine</v>
      </c>
      <c r="BT124" s="14" t="s">
        <v>68</v>
      </c>
      <c r="BU124" s="14" t="s">
        <v>68</v>
      </c>
      <c r="BV124" s="14" t="s">
        <v>68</v>
      </c>
      <c r="BW124" s="14" t="s">
        <v>68</v>
      </c>
      <c r="BX124" s="14" t="s">
        <v>68</v>
      </c>
      <c r="BY124" s="14" t="s">
        <v>68</v>
      </c>
      <c r="BZ124" s="14" t="str">
        <f t="shared" si="140"/>
        <v>-</v>
      </c>
      <c r="CA124" s="13" t="s">
        <v>69</v>
      </c>
      <c r="CB124" s="13" t="s">
        <v>68</v>
      </c>
      <c r="CC124" s="13" t="s">
        <v>68</v>
      </c>
      <c r="CD124" s="13" t="s">
        <v>68</v>
      </c>
      <c r="CE124" s="13" t="s">
        <v>68</v>
      </c>
      <c r="CF124" s="13" t="s">
        <v>68</v>
      </c>
      <c r="CG124" s="44" t="str">
        <f t="shared" si="192"/>
        <v>1 fois par mois</v>
      </c>
      <c r="CH124" s="14" t="s">
        <v>68</v>
      </c>
      <c r="CI124" s="14" t="s">
        <v>68</v>
      </c>
      <c r="CJ124" s="14" t="s">
        <v>68</v>
      </c>
      <c r="CK124" s="14" t="s">
        <v>68</v>
      </c>
      <c r="CL124" s="14" t="s">
        <v>68</v>
      </c>
      <c r="CM124" s="14" t="s">
        <v>68</v>
      </c>
      <c r="CN124" s="44" t="str">
        <f t="shared" si="141"/>
        <v>-</v>
      </c>
      <c r="CO124" s="13" t="s">
        <v>68</v>
      </c>
      <c r="CP124" s="13" t="s">
        <v>68</v>
      </c>
      <c r="CQ124" s="13" t="s">
        <v>68</v>
      </c>
      <c r="CR124" s="13" t="s">
        <v>68</v>
      </c>
      <c r="CS124" s="13" t="s">
        <v>68</v>
      </c>
      <c r="CT124" s="13" t="s">
        <v>68</v>
      </c>
      <c r="CU124" s="13" t="str">
        <f t="shared" si="180"/>
        <v>-</v>
      </c>
      <c r="CV124" s="14" t="s">
        <v>68</v>
      </c>
      <c r="CW124" s="14" t="s">
        <v>68</v>
      </c>
      <c r="CX124" s="14" t="s">
        <v>68</v>
      </c>
      <c r="CY124" s="14" t="s">
        <v>68</v>
      </c>
      <c r="CZ124" s="14" t="s">
        <v>68</v>
      </c>
      <c r="DA124" s="14" t="s">
        <v>68</v>
      </c>
      <c r="DB124" s="14" t="str">
        <f t="shared" si="142"/>
        <v>-</v>
      </c>
      <c r="DC124" s="13" t="s">
        <v>68</v>
      </c>
      <c r="DD124" s="13" t="s">
        <v>68</v>
      </c>
      <c r="DE124" s="13" t="s">
        <v>68</v>
      </c>
      <c r="DF124" s="13" t="s">
        <v>68</v>
      </c>
      <c r="DG124" s="13" t="s">
        <v>68</v>
      </c>
      <c r="DH124" s="13" t="s">
        <v>68</v>
      </c>
      <c r="DI124" s="13" t="str">
        <f t="shared" si="181"/>
        <v>-</v>
      </c>
      <c r="DJ124" s="14" t="s">
        <v>68</v>
      </c>
      <c r="DK124" s="14" t="s">
        <v>68</v>
      </c>
      <c r="DL124" s="14" t="s">
        <v>68</v>
      </c>
      <c r="DM124" s="14" t="s">
        <v>68</v>
      </c>
      <c r="DN124" s="14" t="s">
        <v>68</v>
      </c>
      <c r="DO124" s="14" t="s">
        <v>68</v>
      </c>
      <c r="DP124" s="44" t="str">
        <f t="shared" si="143"/>
        <v>-</v>
      </c>
      <c r="DQ124" s="13" t="s">
        <v>68</v>
      </c>
      <c r="DR124" s="13" t="s">
        <v>68</v>
      </c>
      <c r="DS124" s="13" t="s">
        <v>68</v>
      </c>
      <c r="DT124" s="13" t="s">
        <v>68</v>
      </c>
      <c r="DU124" s="13" t="s">
        <v>68</v>
      </c>
      <c r="DV124" s="13" t="s">
        <v>68</v>
      </c>
      <c r="DW124" s="13" t="str">
        <f t="shared" si="144"/>
        <v>-</v>
      </c>
      <c r="DX124" s="14" t="s">
        <v>68</v>
      </c>
      <c r="DY124" s="14" t="s">
        <v>68</v>
      </c>
      <c r="DZ124" s="14" t="s">
        <v>68</v>
      </c>
      <c r="EA124" s="14" t="s">
        <v>68</v>
      </c>
      <c r="EB124" s="14" t="s">
        <v>68</v>
      </c>
      <c r="EC124" s="14" t="s">
        <v>68</v>
      </c>
      <c r="ED124" s="14" t="str">
        <f t="shared" si="145"/>
        <v>-</v>
      </c>
      <c r="EE124" s="13" t="s">
        <v>68</v>
      </c>
      <c r="EF124" s="13" t="s">
        <v>68</v>
      </c>
      <c r="EG124" s="13" t="s">
        <v>68</v>
      </c>
      <c r="EH124" s="13" t="s">
        <v>68</v>
      </c>
      <c r="EI124" s="13" t="s">
        <v>68</v>
      </c>
      <c r="EJ124" s="13" t="s">
        <v>68</v>
      </c>
      <c r="EK124" s="13" t="str">
        <f t="shared" si="146"/>
        <v>-</v>
      </c>
      <c r="EL124" s="14" t="s">
        <v>69</v>
      </c>
      <c r="EM124" s="14" t="s">
        <v>68</v>
      </c>
      <c r="EN124" s="14" t="s">
        <v>68</v>
      </c>
      <c r="EO124" s="14" t="s">
        <v>68</v>
      </c>
      <c r="EP124" s="14" t="s">
        <v>68</v>
      </c>
      <c r="EQ124" s="14" t="s">
        <v>68</v>
      </c>
      <c r="ER124" s="44" t="str">
        <f t="shared" si="189"/>
        <v>1 fois par mois</v>
      </c>
      <c r="ES124" s="13" t="s">
        <v>68</v>
      </c>
      <c r="ET124" s="13" t="s">
        <v>68</v>
      </c>
      <c r="EU124" s="13" t="s">
        <v>68</v>
      </c>
      <c r="EV124" s="13" t="s">
        <v>68</v>
      </c>
      <c r="EW124" s="13" t="s">
        <v>68</v>
      </c>
      <c r="EX124" s="13" t="s">
        <v>68</v>
      </c>
      <c r="EY124" s="44" t="str">
        <f t="shared" si="190"/>
        <v>-</v>
      </c>
      <c r="EZ124" s="14" t="s">
        <v>68</v>
      </c>
      <c r="FA124" s="14" t="s">
        <v>68</v>
      </c>
      <c r="FB124" s="14" t="s">
        <v>68</v>
      </c>
      <c r="FC124" s="14" t="s">
        <v>68</v>
      </c>
      <c r="FD124" s="14" t="s">
        <v>68</v>
      </c>
      <c r="FE124" s="14" t="s">
        <v>68</v>
      </c>
      <c r="FF124" s="44" t="str">
        <f t="shared" si="175"/>
        <v>-</v>
      </c>
      <c r="FG124" s="13" t="s">
        <v>68</v>
      </c>
      <c r="FH124" s="13" t="s">
        <v>68</v>
      </c>
      <c r="FI124" s="13" t="s">
        <v>68</v>
      </c>
      <c r="FJ124" s="13" t="s">
        <v>68</v>
      </c>
      <c r="FK124" s="13" t="s">
        <v>68</v>
      </c>
      <c r="FL124" s="13" t="s">
        <v>68</v>
      </c>
      <c r="FM124" s="13" t="str">
        <f t="shared" si="191"/>
        <v>-</v>
      </c>
      <c r="FN124" s="14" t="s">
        <v>69</v>
      </c>
      <c r="FO124" s="14" t="s">
        <v>68</v>
      </c>
      <c r="FP124" s="14" t="s">
        <v>69</v>
      </c>
      <c r="FQ124" s="14" t="s">
        <v>68</v>
      </c>
      <c r="FR124" s="14" t="s">
        <v>69</v>
      </c>
      <c r="FS124" s="14" t="s">
        <v>68</v>
      </c>
      <c r="FT124" s="44" t="str">
        <f t="shared" si="159"/>
        <v>3 fois par semaine</v>
      </c>
      <c r="FU124" s="13" t="s">
        <v>69</v>
      </c>
      <c r="FV124" s="13" t="s">
        <v>68</v>
      </c>
      <c r="FW124" s="13" t="s">
        <v>68</v>
      </c>
      <c r="FX124" s="13" t="s">
        <v>68</v>
      </c>
      <c r="FY124" s="13" t="s">
        <v>68</v>
      </c>
      <c r="FZ124" s="13" t="s">
        <v>68</v>
      </c>
      <c r="GA124" s="44" t="str">
        <f t="shared" si="177"/>
        <v>1 fois par semaine</v>
      </c>
      <c r="GB124" s="14" t="s">
        <v>69</v>
      </c>
      <c r="GC124" s="14" t="s">
        <v>68</v>
      </c>
      <c r="GD124" s="14" t="s">
        <v>68</v>
      </c>
      <c r="GE124" s="14" t="s">
        <v>68</v>
      </c>
      <c r="GF124" s="14" t="s">
        <v>68</v>
      </c>
      <c r="GG124" s="14" t="s">
        <v>68</v>
      </c>
      <c r="GH124" s="14" t="str">
        <f t="shared" si="155"/>
        <v>1 fois par semaine</v>
      </c>
      <c r="GI124" s="13" t="s">
        <v>68</v>
      </c>
      <c r="GJ124" s="13" t="s">
        <v>68</v>
      </c>
      <c r="GK124" s="13" t="s">
        <v>68</v>
      </c>
      <c r="GL124" s="13" t="s">
        <v>68</v>
      </c>
      <c r="GM124" s="13" t="s">
        <v>68</v>
      </c>
      <c r="GN124" s="13" t="s">
        <v>68</v>
      </c>
      <c r="GO124" s="13" t="str">
        <f t="shared" si="168"/>
        <v>-</v>
      </c>
      <c r="GP124" s="14" t="s">
        <v>68</v>
      </c>
      <c r="GQ124" s="14" t="s">
        <v>68</v>
      </c>
      <c r="GR124" s="14" t="s">
        <v>68</v>
      </c>
      <c r="GS124" s="14" t="s">
        <v>68</v>
      </c>
      <c r="GT124" s="14" t="s">
        <v>68</v>
      </c>
      <c r="GU124" s="14" t="s">
        <v>68</v>
      </c>
      <c r="GV124" s="14" t="str">
        <f t="shared" si="179"/>
        <v>-</v>
      </c>
      <c r="GW124" s="13" t="s">
        <v>68</v>
      </c>
      <c r="GX124" s="13" t="s">
        <v>68</v>
      </c>
      <c r="GY124" s="13" t="s">
        <v>68</v>
      </c>
      <c r="GZ124" s="13" t="s">
        <v>68</v>
      </c>
      <c r="HA124" s="13" t="s">
        <v>68</v>
      </c>
      <c r="HB124" s="13" t="s">
        <v>68</v>
      </c>
      <c r="HC124" s="44" t="str">
        <f t="shared" si="185"/>
        <v>-</v>
      </c>
      <c r="HD124" s="14" t="s">
        <v>68</v>
      </c>
      <c r="HE124" s="14" t="s">
        <v>68</v>
      </c>
      <c r="HF124" s="14" t="s">
        <v>68</v>
      </c>
      <c r="HG124" s="14" t="s">
        <v>68</v>
      </c>
      <c r="HH124" s="14" t="s">
        <v>68</v>
      </c>
      <c r="HI124" s="14" t="s">
        <v>68</v>
      </c>
      <c r="HJ124" s="44" t="str">
        <f t="shared" si="193"/>
        <v>-</v>
      </c>
      <c r="HK124" s="13" t="s">
        <v>68</v>
      </c>
      <c r="HL124" s="13" t="s">
        <v>68</v>
      </c>
      <c r="HM124" s="13" t="s">
        <v>68</v>
      </c>
      <c r="HN124" s="13" t="s">
        <v>68</v>
      </c>
      <c r="HO124" s="13" t="s">
        <v>68</v>
      </c>
      <c r="HP124" s="13" t="s">
        <v>68</v>
      </c>
      <c r="HQ124" s="44" t="str">
        <f t="shared" si="169"/>
        <v>-</v>
      </c>
      <c r="HR124" s="14" t="s">
        <v>68</v>
      </c>
      <c r="HS124" s="14" t="s">
        <v>68</v>
      </c>
      <c r="HT124" s="14" t="s">
        <v>68</v>
      </c>
      <c r="HU124" s="14" t="s">
        <v>68</v>
      </c>
      <c r="HV124" s="14" t="s">
        <v>68</v>
      </c>
      <c r="HW124" s="14" t="s">
        <v>68</v>
      </c>
      <c r="HX124" s="14" t="str">
        <f t="shared" si="182"/>
        <v>-</v>
      </c>
    </row>
    <row r="125" spans="1:233" ht="27.95" customHeight="1" x14ac:dyDescent="0.2">
      <c r="A125" s="16">
        <v>8105</v>
      </c>
      <c r="B125" s="9" t="s">
        <v>79</v>
      </c>
      <c r="C125" s="51" t="s">
        <v>1908</v>
      </c>
      <c r="D125" s="11" t="s">
        <v>96</v>
      </c>
      <c r="E125" s="11" t="s">
        <v>209</v>
      </c>
      <c r="F125" s="11">
        <v>75018</v>
      </c>
      <c r="G125" s="11" t="s">
        <v>29</v>
      </c>
      <c r="H125" s="12">
        <v>3</v>
      </c>
      <c r="I125" s="13" t="s">
        <v>69</v>
      </c>
      <c r="J125" s="13" t="s">
        <v>68</v>
      </c>
      <c r="K125" s="13" t="s">
        <v>68</v>
      </c>
      <c r="L125" s="13" t="s">
        <v>69</v>
      </c>
      <c r="M125" s="13" t="s">
        <v>68</v>
      </c>
      <c r="N125" s="13" t="s">
        <v>68</v>
      </c>
      <c r="O125" s="13" t="str">
        <f t="shared" si="131"/>
        <v>2 fois par semaine</v>
      </c>
      <c r="P125" s="14" t="s">
        <v>69</v>
      </c>
      <c r="Q125" s="14" t="s">
        <v>68</v>
      </c>
      <c r="R125" s="14" t="s">
        <v>68</v>
      </c>
      <c r="S125" s="14" t="s">
        <v>69</v>
      </c>
      <c r="T125" s="14" t="s">
        <v>68</v>
      </c>
      <c r="U125" s="14" t="s">
        <v>68</v>
      </c>
      <c r="V125" s="44" t="str">
        <f t="shared" si="132"/>
        <v>2 fois par semaine</v>
      </c>
      <c r="W125" s="13" t="s">
        <v>69</v>
      </c>
      <c r="X125" s="13" t="s">
        <v>68</v>
      </c>
      <c r="Y125" s="13" t="s">
        <v>68</v>
      </c>
      <c r="Z125" s="13" t="s">
        <v>69</v>
      </c>
      <c r="AA125" s="13" t="s">
        <v>68</v>
      </c>
      <c r="AB125" s="13" t="s">
        <v>68</v>
      </c>
      <c r="AC125" s="13" t="str">
        <f t="shared" si="133"/>
        <v>2 fois par semaine</v>
      </c>
      <c r="AD125" s="14" t="s">
        <v>69</v>
      </c>
      <c r="AE125" s="14" t="s">
        <v>68</v>
      </c>
      <c r="AF125" s="14" t="s">
        <v>68</v>
      </c>
      <c r="AG125" s="14" t="s">
        <v>69</v>
      </c>
      <c r="AH125" s="14" t="s">
        <v>68</v>
      </c>
      <c r="AI125" s="14" t="s">
        <v>68</v>
      </c>
      <c r="AJ125" s="44" t="str">
        <f t="shared" si="134"/>
        <v>2 fois par semaine</v>
      </c>
      <c r="AK125" s="13" t="s">
        <v>69</v>
      </c>
      <c r="AL125" s="13" t="s">
        <v>68</v>
      </c>
      <c r="AM125" s="13" t="s">
        <v>68</v>
      </c>
      <c r="AN125" s="13" t="s">
        <v>69</v>
      </c>
      <c r="AO125" s="13" t="s">
        <v>68</v>
      </c>
      <c r="AP125" s="13" t="s">
        <v>68</v>
      </c>
      <c r="AQ125" s="13" t="str">
        <f t="shared" si="135"/>
        <v>2 fois par semaine</v>
      </c>
      <c r="AR125" s="14" t="s">
        <v>69</v>
      </c>
      <c r="AS125" s="14" t="s">
        <v>68</v>
      </c>
      <c r="AT125" s="14" t="s">
        <v>68</v>
      </c>
      <c r="AU125" s="14" t="s">
        <v>69</v>
      </c>
      <c r="AV125" s="14" t="s">
        <v>68</v>
      </c>
      <c r="AW125" s="14" t="s">
        <v>68</v>
      </c>
      <c r="AX125" s="14" t="str">
        <f t="shared" si="136"/>
        <v>2 fois par semaine</v>
      </c>
      <c r="AY125" s="13" t="s">
        <v>69</v>
      </c>
      <c r="AZ125" s="13" t="s">
        <v>68</v>
      </c>
      <c r="BA125" s="13" t="s">
        <v>68</v>
      </c>
      <c r="BB125" s="13" t="s">
        <v>69</v>
      </c>
      <c r="BC125" s="13" t="s">
        <v>68</v>
      </c>
      <c r="BD125" s="13" t="s">
        <v>68</v>
      </c>
      <c r="BE125" s="13" t="str">
        <f t="shared" si="137"/>
        <v>2 fois par semaine</v>
      </c>
      <c r="BF125" s="14" t="s">
        <v>69</v>
      </c>
      <c r="BG125" s="14" t="s">
        <v>68</v>
      </c>
      <c r="BH125" s="14" t="s">
        <v>68</v>
      </c>
      <c r="BI125" s="14" t="s">
        <v>69</v>
      </c>
      <c r="BJ125" s="14" t="s">
        <v>68</v>
      </c>
      <c r="BK125" s="14" t="s">
        <v>68</v>
      </c>
      <c r="BL125" s="14" t="str">
        <f t="shared" si="138"/>
        <v>2 fois par semaine</v>
      </c>
      <c r="BM125" s="13" t="s">
        <v>69</v>
      </c>
      <c r="BN125" s="13" t="s">
        <v>68</v>
      </c>
      <c r="BO125" s="13" t="s">
        <v>68</v>
      </c>
      <c r="BP125" s="13" t="s">
        <v>69</v>
      </c>
      <c r="BQ125" s="13" t="s">
        <v>68</v>
      </c>
      <c r="BR125" s="13" t="s">
        <v>68</v>
      </c>
      <c r="BS125" s="13" t="str">
        <f t="shared" si="139"/>
        <v>2 fois par semaine</v>
      </c>
      <c r="BT125" s="14" t="s">
        <v>68</v>
      </c>
      <c r="BU125" s="14" t="s">
        <v>68</v>
      </c>
      <c r="BV125" s="14" t="s">
        <v>68</v>
      </c>
      <c r="BW125" s="14" t="s">
        <v>68</v>
      </c>
      <c r="BX125" s="14" t="s">
        <v>68</v>
      </c>
      <c r="BY125" s="14" t="s">
        <v>68</v>
      </c>
      <c r="BZ125" s="14" t="str">
        <f t="shared" si="140"/>
        <v>-</v>
      </c>
      <c r="CA125" s="13" t="s">
        <v>69</v>
      </c>
      <c r="CB125" s="13" t="s">
        <v>68</v>
      </c>
      <c r="CC125" s="13" t="s">
        <v>68</v>
      </c>
      <c r="CD125" s="13" t="s">
        <v>68</v>
      </c>
      <c r="CE125" s="13" t="s">
        <v>68</v>
      </c>
      <c r="CF125" s="13" t="s">
        <v>68</v>
      </c>
      <c r="CG125" s="44" t="str">
        <f t="shared" si="192"/>
        <v>1 fois par mois</v>
      </c>
      <c r="CH125" s="14" t="s">
        <v>69</v>
      </c>
      <c r="CI125" s="14" t="s">
        <v>68</v>
      </c>
      <c r="CJ125" s="14" t="s">
        <v>68</v>
      </c>
      <c r="CK125" s="14" t="s">
        <v>68</v>
      </c>
      <c r="CL125" s="14" t="s">
        <v>68</v>
      </c>
      <c r="CM125" s="14" t="s">
        <v>68</v>
      </c>
      <c r="CN125" s="44" t="str">
        <f t="shared" si="141"/>
        <v>1 fois par semaine</v>
      </c>
      <c r="CO125" s="13" t="s">
        <v>69</v>
      </c>
      <c r="CP125" s="13" t="s">
        <v>68</v>
      </c>
      <c r="CQ125" s="13" t="s">
        <v>68</v>
      </c>
      <c r="CR125" s="13" t="s">
        <v>68</v>
      </c>
      <c r="CS125" s="13" t="s">
        <v>68</v>
      </c>
      <c r="CT125" s="13" t="s">
        <v>68</v>
      </c>
      <c r="CU125" s="13" t="str">
        <f t="shared" si="180"/>
        <v>1 fois par semaine</v>
      </c>
      <c r="CV125" s="14" t="s">
        <v>69</v>
      </c>
      <c r="CW125" s="14" t="s">
        <v>68</v>
      </c>
      <c r="CX125" s="14" t="s">
        <v>68</v>
      </c>
      <c r="CY125" s="14" t="s">
        <v>68</v>
      </c>
      <c r="CZ125" s="14" t="s">
        <v>68</v>
      </c>
      <c r="DA125" s="14" t="s">
        <v>68</v>
      </c>
      <c r="DB125" s="14" t="str">
        <f t="shared" si="142"/>
        <v>1 fois par semaine</v>
      </c>
      <c r="DC125" s="13" t="s">
        <v>69</v>
      </c>
      <c r="DD125" s="13" t="s">
        <v>68</v>
      </c>
      <c r="DE125" s="13" t="s">
        <v>68</v>
      </c>
      <c r="DF125" s="13" t="s">
        <v>68</v>
      </c>
      <c r="DG125" s="13" t="s">
        <v>68</v>
      </c>
      <c r="DH125" s="13" t="s">
        <v>68</v>
      </c>
      <c r="DI125" s="13" t="str">
        <f t="shared" si="181"/>
        <v>1 fois par semaine</v>
      </c>
      <c r="DJ125" s="14" t="s">
        <v>68</v>
      </c>
      <c r="DK125" s="14" t="s">
        <v>68</v>
      </c>
      <c r="DL125" s="14" t="s">
        <v>68</v>
      </c>
      <c r="DM125" s="14" t="s">
        <v>68</v>
      </c>
      <c r="DN125" s="14" t="s">
        <v>68</v>
      </c>
      <c r="DO125" s="14" t="s">
        <v>68</v>
      </c>
      <c r="DP125" s="44" t="str">
        <f t="shared" si="143"/>
        <v>-</v>
      </c>
      <c r="DQ125" s="13" t="s">
        <v>68</v>
      </c>
      <c r="DR125" s="13" t="s">
        <v>68</v>
      </c>
      <c r="DS125" s="13" t="s">
        <v>68</v>
      </c>
      <c r="DT125" s="13" t="s">
        <v>68</v>
      </c>
      <c r="DU125" s="13" t="s">
        <v>68</v>
      </c>
      <c r="DV125" s="13" t="s">
        <v>68</v>
      </c>
      <c r="DW125" s="13" t="str">
        <f t="shared" si="144"/>
        <v>-</v>
      </c>
      <c r="DX125" s="14" t="s">
        <v>68</v>
      </c>
      <c r="DY125" s="14" t="s">
        <v>68</v>
      </c>
      <c r="DZ125" s="14" t="s">
        <v>68</v>
      </c>
      <c r="EA125" s="14" t="s">
        <v>68</v>
      </c>
      <c r="EB125" s="14" t="s">
        <v>68</v>
      </c>
      <c r="EC125" s="14" t="s">
        <v>68</v>
      </c>
      <c r="ED125" s="14" t="str">
        <f t="shared" si="145"/>
        <v>-</v>
      </c>
      <c r="EE125" s="13" t="s">
        <v>68</v>
      </c>
      <c r="EF125" s="13" t="s">
        <v>68</v>
      </c>
      <c r="EG125" s="13" t="s">
        <v>68</v>
      </c>
      <c r="EH125" s="13" t="s">
        <v>68</v>
      </c>
      <c r="EI125" s="13" t="s">
        <v>68</v>
      </c>
      <c r="EJ125" s="13" t="s">
        <v>68</v>
      </c>
      <c r="EK125" s="13" t="str">
        <f t="shared" si="146"/>
        <v>-</v>
      </c>
      <c r="EL125" s="14" t="s">
        <v>69</v>
      </c>
      <c r="EM125" s="14" t="s">
        <v>68</v>
      </c>
      <c r="EN125" s="14" t="s">
        <v>68</v>
      </c>
      <c r="EO125" s="14" t="s">
        <v>68</v>
      </c>
      <c r="EP125" s="14" t="s">
        <v>68</v>
      </c>
      <c r="EQ125" s="14" t="s">
        <v>68</v>
      </c>
      <c r="ER125" s="44" t="str">
        <f t="shared" si="189"/>
        <v>1 fois par mois</v>
      </c>
      <c r="ES125" s="13" t="s">
        <v>68</v>
      </c>
      <c r="ET125" s="13" t="s">
        <v>68</v>
      </c>
      <c r="EU125" s="13" t="s">
        <v>68</v>
      </c>
      <c r="EV125" s="13" t="s">
        <v>68</v>
      </c>
      <c r="EW125" s="13" t="s">
        <v>68</v>
      </c>
      <c r="EX125" s="13" t="s">
        <v>68</v>
      </c>
      <c r="EY125" s="44" t="str">
        <f t="shared" si="190"/>
        <v>-</v>
      </c>
      <c r="EZ125" s="14" t="s">
        <v>68</v>
      </c>
      <c r="FA125" s="14" t="s">
        <v>68</v>
      </c>
      <c r="FB125" s="14" t="s">
        <v>68</v>
      </c>
      <c r="FC125" s="14" t="s">
        <v>68</v>
      </c>
      <c r="FD125" s="14" t="s">
        <v>68</v>
      </c>
      <c r="FE125" s="14" t="s">
        <v>68</v>
      </c>
      <c r="FF125" s="44" t="str">
        <f t="shared" si="175"/>
        <v>-</v>
      </c>
      <c r="FG125" s="13" t="s">
        <v>68</v>
      </c>
      <c r="FH125" s="13" t="s">
        <v>68</v>
      </c>
      <c r="FI125" s="13" t="s">
        <v>68</v>
      </c>
      <c r="FJ125" s="13" t="s">
        <v>68</v>
      </c>
      <c r="FK125" s="13" t="s">
        <v>68</v>
      </c>
      <c r="FL125" s="13" t="s">
        <v>68</v>
      </c>
      <c r="FM125" s="13" t="str">
        <f t="shared" si="191"/>
        <v>-</v>
      </c>
      <c r="FN125" s="14" t="s">
        <v>69</v>
      </c>
      <c r="FO125" s="14" t="s">
        <v>68</v>
      </c>
      <c r="FP125" s="14" t="s">
        <v>68</v>
      </c>
      <c r="FQ125" s="14" t="s">
        <v>69</v>
      </c>
      <c r="FR125" s="14" t="s">
        <v>68</v>
      </c>
      <c r="FS125" s="14" t="s">
        <v>68</v>
      </c>
      <c r="FT125" s="44" t="str">
        <f t="shared" si="159"/>
        <v>2 fois par semaine</v>
      </c>
      <c r="FU125" s="13" t="s">
        <v>69</v>
      </c>
      <c r="FV125" s="13" t="s">
        <v>68</v>
      </c>
      <c r="FW125" s="13" t="s">
        <v>68</v>
      </c>
      <c r="FX125" s="13" t="s">
        <v>68</v>
      </c>
      <c r="FY125" s="13" t="s">
        <v>68</v>
      </c>
      <c r="FZ125" s="13" t="s">
        <v>68</v>
      </c>
      <c r="GA125" s="44" t="str">
        <f t="shared" si="177"/>
        <v>1 fois par semaine</v>
      </c>
      <c r="GB125" s="14" t="s">
        <v>69</v>
      </c>
      <c r="GC125" s="14" t="s">
        <v>68</v>
      </c>
      <c r="GD125" s="14" t="s">
        <v>68</v>
      </c>
      <c r="GE125" s="14" t="s">
        <v>68</v>
      </c>
      <c r="GF125" s="14" t="s">
        <v>68</v>
      </c>
      <c r="GG125" s="14" t="s">
        <v>68</v>
      </c>
      <c r="GH125" s="14" t="str">
        <f t="shared" si="155"/>
        <v>1 fois par semaine</v>
      </c>
      <c r="GI125" s="13" t="s">
        <v>68</v>
      </c>
      <c r="GJ125" s="13" t="s">
        <v>68</v>
      </c>
      <c r="GK125" s="13" t="s">
        <v>68</v>
      </c>
      <c r="GL125" s="13" t="s">
        <v>68</v>
      </c>
      <c r="GM125" s="13" t="s">
        <v>68</v>
      </c>
      <c r="GN125" s="13" t="s">
        <v>68</v>
      </c>
      <c r="GO125" s="13" t="str">
        <f t="shared" si="168"/>
        <v>-</v>
      </c>
      <c r="GP125" s="14" t="s">
        <v>68</v>
      </c>
      <c r="GQ125" s="14" t="s">
        <v>68</v>
      </c>
      <c r="GR125" s="14" t="s">
        <v>68</v>
      </c>
      <c r="GS125" s="14" t="s">
        <v>68</v>
      </c>
      <c r="GT125" s="14" t="s">
        <v>68</v>
      </c>
      <c r="GU125" s="14" t="s">
        <v>68</v>
      </c>
      <c r="GV125" s="14" t="str">
        <f t="shared" si="179"/>
        <v>-</v>
      </c>
      <c r="GW125" s="13" t="s">
        <v>68</v>
      </c>
      <c r="GX125" s="13" t="s">
        <v>68</v>
      </c>
      <c r="GY125" s="13" t="s">
        <v>68</v>
      </c>
      <c r="GZ125" s="13" t="s">
        <v>68</v>
      </c>
      <c r="HA125" s="13" t="s">
        <v>68</v>
      </c>
      <c r="HB125" s="13" t="s">
        <v>68</v>
      </c>
      <c r="HC125" s="44" t="str">
        <f t="shared" si="185"/>
        <v>-</v>
      </c>
      <c r="HD125" s="14" t="s">
        <v>68</v>
      </c>
      <c r="HE125" s="14" t="s">
        <v>68</v>
      </c>
      <c r="HF125" s="14" t="s">
        <v>68</v>
      </c>
      <c r="HG125" s="14" t="s">
        <v>68</v>
      </c>
      <c r="HH125" s="14" t="s">
        <v>68</v>
      </c>
      <c r="HI125" s="14" t="s">
        <v>68</v>
      </c>
      <c r="HJ125" s="44" t="str">
        <f t="shared" si="193"/>
        <v>-</v>
      </c>
      <c r="HK125" s="13" t="s">
        <v>68</v>
      </c>
      <c r="HL125" s="13" t="s">
        <v>68</v>
      </c>
      <c r="HM125" s="13" t="s">
        <v>68</v>
      </c>
      <c r="HN125" s="13" t="s">
        <v>68</v>
      </c>
      <c r="HO125" s="13" t="s">
        <v>68</v>
      </c>
      <c r="HP125" s="13" t="s">
        <v>68</v>
      </c>
      <c r="HQ125" s="44" t="str">
        <f t="shared" si="169"/>
        <v>-</v>
      </c>
      <c r="HR125" s="14" t="s">
        <v>68</v>
      </c>
      <c r="HS125" s="14" t="s">
        <v>68</v>
      </c>
      <c r="HT125" s="14" t="s">
        <v>68</v>
      </c>
      <c r="HU125" s="14" t="s">
        <v>68</v>
      </c>
      <c r="HV125" s="14" t="s">
        <v>68</v>
      </c>
      <c r="HW125" s="14" t="s">
        <v>68</v>
      </c>
      <c r="HX125" s="14" t="str">
        <f t="shared" si="182"/>
        <v>-</v>
      </c>
    </row>
    <row r="126" spans="1:233" ht="27.95" customHeight="1" x14ac:dyDescent="0.2">
      <c r="A126" s="16">
        <v>8106</v>
      </c>
      <c r="B126" s="9" t="s">
        <v>79</v>
      </c>
      <c r="C126" s="51" t="s">
        <v>1908</v>
      </c>
      <c r="D126" s="11" t="s">
        <v>96</v>
      </c>
      <c r="E126" s="11" t="s">
        <v>210</v>
      </c>
      <c r="F126" s="11">
        <v>75018</v>
      </c>
      <c r="G126" s="11" t="s">
        <v>29</v>
      </c>
      <c r="H126" s="12">
        <v>10</v>
      </c>
      <c r="I126" s="13" t="s">
        <v>69</v>
      </c>
      <c r="J126" s="13" t="s">
        <v>68</v>
      </c>
      <c r="K126" s="13" t="s">
        <v>68</v>
      </c>
      <c r="L126" s="13" t="s">
        <v>69</v>
      </c>
      <c r="M126" s="13" t="s">
        <v>68</v>
      </c>
      <c r="N126" s="13" t="s">
        <v>68</v>
      </c>
      <c r="O126" s="13" t="str">
        <f t="shared" si="131"/>
        <v>2 fois par semaine</v>
      </c>
      <c r="P126" s="14" t="s">
        <v>69</v>
      </c>
      <c r="Q126" s="14" t="s">
        <v>68</v>
      </c>
      <c r="R126" s="14" t="s">
        <v>68</v>
      </c>
      <c r="S126" s="14" t="s">
        <v>69</v>
      </c>
      <c r="T126" s="14" t="s">
        <v>68</v>
      </c>
      <c r="U126" s="14" t="s">
        <v>68</v>
      </c>
      <c r="V126" s="44" t="str">
        <f t="shared" si="132"/>
        <v>2 fois par semaine</v>
      </c>
      <c r="W126" s="13" t="s">
        <v>69</v>
      </c>
      <c r="X126" s="13" t="s">
        <v>68</v>
      </c>
      <c r="Y126" s="13" t="s">
        <v>68</v>
      </c>
      <c r="Z126" s="13" t="s">
        <v>69</v>
      </c>
      <c r="AA126" s="13" t="s">
        <v>68</v>
      </c>
      <c r="AB126" s="13" t="s">
        <v>68</v>
      </c>
      <c r="AC126" s="13" t="str">
        <f t="shared" si="133"/>
        <v>2 fois par semaine</v>
      </c>
      <c r="AD126" s="14" t="s">
        <v>69</v>
      </c>
      <c r="AE126" s="14" t="s">
        <v>68</v>
      </c>
      <c r="AF126" s="14" t="s">
        <v>68</v>
      </c>
      <c r="AG126" s="14" t="s">
        <v>69</v>
      </c>
      <c r="AH126" s="14" t="s">
        <v>68</v>
      </c>
      <c r="AI126" s="14" t="s">
        <v>68</v>
      </c>
      <c r="AJ126" s="44" t="str">
        <f t="shared" si="134"/>
        <v>2 fois par semaine</v>
      </c>
      <c r="AK126" s="13" t="s">
        <v>69</v>
      </c>
      <c r="AL126" s="13" t="s">
        <v>68</v>
      </c>
      <c r="AM126" s="13" t="s">
        <v>68</v>
      </c>
      <c r="AN126" s="13" t="s">
        <v>69</v>
      </c>
      <c r="AO126" s="13" t="s">
        <v>68</v>
      </c>
      <c r="AP126" s="13" t="s">
        <v>68</v>
      </c>
      <c r="AQ126" s="13" t="str">
        <f t="shared" si="135"/>
        <v>2 fois par semaine</v>
      </c>
      <c r="AR126" s="14" t="s">
        <v>69</v>
      </c>
      <c r="AS126" s="14" t="s">
        <v>68</v>
      </c>
      <c r="AT126" s="14" t="s">
        <v>68</v>
      </c>
      <c r="AU126" s="14" t="s">
        <v>69</v>
      </c>
      <c r="AV126" s="14" t="s">
        <v>68</v>
      </c>
      <c r="AW126" s="14" t="s">
        <v>68</v>
      </c>
      <c r="AX126" s="14" t="str">
        <f t="shared" si="136"/>
        <v>2 fois par semaine</v>
      </c>
      <c r="AY126" s="13" t="s">
        <v>69</v>
      </c>
      <c r="AZ126" s="13" t="s">
        <v>68</v>
      </c>
      <c r="BA126" s="13" t="s">
        <v>68</v>
      </c>
      <c r="BB126" s="13" t="s">
        <v>69</v>
      </c>
      <c r="BC126" s="13" t="s">
        <v>68</v>
      </c>
      <c r="BD126" s="13" t="s">
        <v>68</v>
      </c>
      <c r="BE126" s="13" t="str">
        <f t="shared" si="137"/>
        <v>2 fois par semaine</v>
      </c>
      <c r="BF126" s="14" t="s">
        <v>69</v>
      </c>
      <c r="BG126" s="14" t="s">
        <v>68</v>
      </c>
      <c r="BH126" s="14" t="s">
        <v>68</v>
      </c>
      <c r="BI126" s="14" t="s">
        <v>69</v>
      </c>
      <c r="BJ126" s="14" t="s">
        <v>68</v>
      </c>
      <c r="BK126" s="14" t="s">
        <v>68</v>
      </c>
      <c r="BL126" s="14" t="str">
        <f t="shared" si="138"/>
        <v>2 fois par semaine</v>
      </c>
      <c r="BM126" s="13" t="s">
        <v>69</v>
      </c>
      <c r="BN126" s="13" t="s">
        <v>68</v>
      </c>
      <c r="BO126" s="13" t="s">
        <v>68</v>
      </c>
      <c r="BP126" s="13" t="s">
        <v>69</v>
      </c>
      <c r="BQ126" s="13" t="s">
        <v>68</v>
      </c>
      <c r="BR126" s="13" t="s">
        <v>68</v>
      </c>
      <c r="BS126" s="13" t="str">
        <f t="shared" si="139"/>
        <v>2 fois par semaine</v>
      </c>
      <c r="BT126" s="14" t="s">
        <v>68</v>
      </c>
      <c r="BU126" s="14" t="s">
        <v>68</v>
      </c>
      <c r="BV126" s="14" t="s">
        <v>68</v>
      </c>
      <c r="BW126" s="14" t="s">
        <v>68</v>
      </c>
      <c r="BX126" s="14" t="s">
        <v>68</v>
      </c>
      <c r="BY126" s="14" t="s">
        <v>68</v>
      </c>
      <c r="BZ126" s="14" t="str">
        <f t="shared" si="140"/>
        <v>-</v>
      </c>
      <c r="CA126" s="13" t="s">
        <v>69</v>
      </c>
      <c r="CB126" s="13" t="s">
        <v>68</v>
      </c>
      <c r="CC126" s="13" t="s">
        <v>68</v>
      </c>
      <c r="CD126" s="13" t="s">
        <v>68</v>
      </c>
      <c r="CE126" s="13" t="s">
        <v>68</v>
      </c>
      <c r="CF126" s="13" t="s">
        <v>68</v>
      </c>
      <c r="CG126" s="44" t="str">
        <f t="shared" si="192"/>
        <v>1 fois par mois</v>
      </c>
      <c r="CH126" s="14" t="s">
        <v>69</v>
      </c>
      <c r="CI126" s="14" t="s">
        <v>68</v>
      </c>
      <c r="CJ126" s="14" t="s">
        <v>68</v>
      </c>
      <c r="CK126" s="14" t="s">
        <v>68</v>
      </c>
      <c r="CL126" s="14" t="s">
        <v>68</v>
      </c>
      <c r="CM126" s="14" t="s">
        <v>68</v>
      </c>
      <c r="CN126" s="44" t="str">
        <f t="shared" si="141"/>
        <v>1 fois par semaine</v>
      </c>
      <c r="CO126" s="13" t="s">
        <v>69</v>
      </c>
      <c r="CP126" s="13" t="s">
        <v>68</v>
      </c>
      <c r="CQ126" s="13" t="s">
        <v>68</v>
      </c>
      <c r="CR126" s="13" t="s">
        <v>68</v>
      </c>
      <c r="CS126" s="13" t="s">
        <v>68</v>
      </c>
      <c r="CT126" s="13" t="s">
        <v>68</v>
      </c>
      <c r="CU126" s="13" t="str">
        <f t="shared" si="180"/>
        <v>1 fois par semaine</v>
      </c>
      <c r="CV126" s="14" t="s">
        <v>69</v>
      </c>
      <c r="CW126" s="14" t="s">
        <v>68</v>
      </c>
      <c r="CX126" s="14" t="s">
        <v>68</v>
      </c>
      <c r="CY126" s="14" t="s">
        <v>68</v>
      </c>
      <c r="CZ126" s="14" t="s">
        <v>68</v>
      </c>
      <c r="DA126" s="14" t="s">
        <v>68</v>
      </c>
      <c r="DB126" s="14" t="str">
        <f t="shared" si="142"/>
        <v>1 fois par semaine</v>
      </c>
      <c r="DC126" s="13" t="s">
        <v>69</v>
      </c>
      <c r="DD126" s="13" t="s">
        <v>68</v>
      </c>
      <c r="DE126" s="13" t="s">
        <v>68</v>
      </c>
      <c r="DF126" s="13" t="s">
        <v>68</v>
      </c>
      <c r="DG126" s="13" t="s">
        <v>68</v>
      </c>
      <c r="DH126" s="13" t="s">
        <v>68</v>
      </c>
      <c r="DI126" s="13" t="str">
        <f t="shared" si="181"/>
        <v>1 fois par semaine</v>
      </c>
      <c r="DJ126" s="14" t="s">
        <v>68</v>
      </c>
      <c r="DK126" s="14" t="s">
        <v>68</v>
      </c>
      <c r="DL126" s="14" t="s">
        <v>68</v>
      </c>
      <c r="DM126" s="14" t="s">
        <v>68</v>
      </c>
      <c r="DN126" s="14" t="s">
        <v>68</v>
      </c>
      <c r="DO126" s="14" t="s">
        <v>68</v>
      </c>
      <c r="DP126" s="44" t="str">
        <f t="shared" si="143"/>
        <v>-</v>
      </c>
      <c r="DQ126" s="13" t="s">
        <v>68</v>
      </c>
      <c r="DR126" s="13" t="s">
        <v>68</v>
      </c>
      <c r="DS126" s="13" t="s">
        <v>68</v>
      </c>
      <c r="DT126" s="13" t="s">
        <v>68</v>
      </c>
      <c r="DU126" s="13" t="s">
        <v>68</v>
      </c>
      <c r="DV126" s="13" t="s">
        <v>68</v>
      </c>
      <c r="DW126" s="13" t="str">
        <f t="shared" si="144"/>
        <v>-</v>
      </c>
      <c r="DX126" s="14" t="s">
        <v>68</v>
      </c>
      <c r="DY126" s="14" t="s">
        <v>68</v>
      </c>
      <c r="DZ126" s="14" t="s">
        <v>68</v>
      </c>
      <c r="EA126" s="14" t="s">
        <v>68</v>
      </c>
      <c r="EB126" s="14" t="s">
        <v>68</v>
      </c>
      <c r="EC126" s="14" t="s">
        <v>68</v>
      </c>
      <c r="ED126" s="14" t="str">
        <f t="shared" si="145"/>
        <v>-</v>
      </c>
      <c r="EE126" s="13" t="s">
        <v>68</v>
      </c>
      <c r="EF126" s="13" t="s">
        <v>68</v>
      </c>
      <c r="EG126" s="13" t="s">
        <v>68</v>
      </c>
      <c r="EH126" s="13" t="s">
        <v>68</v>
      </c>
      <c r="EI126" s="13" t="s">
        <v>68</v>
      </c>
      <c r="EJ126" s="13" t="s">
        <v>68</v>
      </c>
      <c r="EK126" s="13" t="str">
        <f t="shared" si="146"/>
        <v>-</v>
      </c>
      <c r="EL126" s="14" t="s">
        <v>69</v>
      </c>
      <c r="EM126" s="14" t="s">
        <v>68</v>
      </c>
      <c r="EN126" s="14" t="s">
        <v>68</v>
      </c>
      <c r="EO126" s="14" t="s">
        <v>68</v>
      </c>
      <c r="EP126" s="14" t="s">
        <v>68</v>
      </c>
      <c r="EQ126" s="14" t="s">
        <v>68</v>
      </c>
      <c r="ER126" s="44" t="str">
        <f t="shared" si="189"/>
        <v>1 fois par mois</v>
      </c>
      <c r="ES126" s="13" t="s">
        <v>69</v>
      </c>
      <c r="ET126" s="13" t="s">
        <v>68</v>
      </c>
      <c r="EU126" s="13" t="s">
        <v>68</v>
      </c>
      <c r="EV126" s="13" t="s">
        <v>68</v>
      </c>
      <c r="EW126" s="13" t="s">
        <v>68</v>
      </c>
      <c r="EX126" s="13" t="s">
        <v>68</v>
      </c>
      <c r="EY126" s="44" t="str">
        <f t="shared" si="190"/>
        <v>1 fois par mois</v>
      </c>
      <c r="EZ126" s="14" t="s">
        <v>68</v>
      </c>
      <c r="FA126" s="14" t="s">
        <v>68</v>
      </c>
      <c r="FB126" s="14" t="s">
        <v>68</v>
      </c>
      <c r="FC126" s="14" t="s">
        <v>68</v>
      </c>
      <c r="FD126" s="14" t="s">
        <v>68</v>
      </c>
      <c r="FE126" s="14" t="s">
        <v>68</v>
      </c>
      <c r="FF126" s="44" t="str">
        <f t="shared" si="175"/>
        <v>-</v>
      </c>
      <c r="FG126" s="13" t="s">
        <v>68</v>
      </c>
      <c r="FH126" s="13" t="s">
        <v>68</v>
      </c>
      <c r="FI126" s="13" t="s">
        <v>68</v>
      </c>
      <c r="FJ126" s="13" t="s">
        <v>68</v>
      </c>
      <c r="FK126" s="13" t="s">
        <v>68</v>
      </c>
      <c r="FL126" s="13" t="s">
        <v>68</v>
      </c>
      <c r="FM126" s="13" t="str">
        <f t="shared" si="191"/>
        <v>-</v>
      </c>
      <c r="FN126" s="14" t="s">
        <v>69</v>
      </c>
      <c r="FO126" s="14" t="s">
        <v>68</v>
      </c>
      <c r="FP126" s="14" t="s">
        <v>68</v>
      </c>
      <c r="FQ126" s="14" t="s">
        <v>69</v>
      </c>
      <c r="FR126" s="14" t="s">
        <v>68</v>
      </c>
      <c r="FS126" s="14" t="s">
        <v>68</v>
      </c>
      <c r="FT126" s="44" t="str">
        <f t="shared" si="159"/>
        <v>2 fois par semaine</v>
      </c>
      <c r="FU126" s="13" t="s">
        <v>69</v>
      </c>
      <c r="FV126" s="13" t="s">
        <v>68</v>
      </c>
      <c r="FW126" s="13" t="s">
        <v>68</v>
      </c>
      <c r="FX126" s="13" t="s">
        <v>68</v>
      </c>
      <c r="FY126" s="13" t="s">
        <v>68</v>
      </c>
      <c r="FZ126" s="13" t="s">
        <v>68</v>
      </c>
      <c r="GA126" s="44" t="str">
        <f t="shared" si="177"/>
        <v>1 fois par semaine</v>
      </c>
      <c r="GB126" s="14" t="s">
        <v>69</v>
      </c>
      <c r="GC126" s="14" t="s">
        <v>68</v>
      </c>
      <c r="GD126" s="14" t="s">
        <v>68</v>
      </c>
      <c r="GE126" s="14" t="s">
        <v>68</v>
      </c>
      <c r="GF126" s="14" t="s">
        <v>68</v>
      </c>
      <c r="GG126" s="14" t="s">
        <v>68</v>
      </c>
      <c r="GH126" s="14" t="str">
        <f t="shared" si="155"/>
        <v>1 fois par semaine</v>
      </c>
      <c r="GI126" s="13" t="s">
        <v>68</v>
      </c>
      <c r="GJ126" s="13" t="s">
        <v>68</v>
      </c>
      <c r="GK126" s="13" t="s">
        <v>68</v>
      </c>
      <c r="GL126" s="13" t="s">
        <v>68</v>
      </c>
      <c r="GM126" s="13" t="s">
        <v>68</v>
      </c>
      <c r="GN126" s="13" t="s">
        <v>68</v>
      </c>
      <c r="GO126" s="13" t="str">
        <f t="shared" si="168"/>
        <v>-</v>
      </c>
      <c r="GP126" s="14" t="s">
        <v>68</v>
      </c>
      <c r="GQ126" s="14" t="s">
        <v>68</v>
      </c>
      <c r="GR126" s="14" t="s">
        <v>68</v>
      </c>
      <c r="GS126" s="14" t="s">
        <v>68</v>
      </c>
      <c r="GT126" s="14" t="s">
        <v>68</v>
      </c>
      <c r="GU126" s="14" t="s">
        <v>68</v>
      </c>
      <c r="GV126" s="14" t="str">
        <f t="shared" si="179"/>
        <v>-</v>
      </c>
      <c r="GW126" s="13" t="s">
        <v>68</v>
      </c>
      <c r="GX126" s="13" t="s">
        <v>68</v>
      </c>
      <c r="GY126" s="13" t="s">
        <v>68</v>
      </c>
      <c r="GZ126" s="13" t="s">
        <v>68</v>
      </c>
      <c r="HA126" s="13" t="s">
        <v>68</v>
      </c>
      <c r="HB126" s="13" t="s">
        <v>68</v>
      </c>
      <c r="HC126" s="44" t="str">
        <f t="shared" si="185"/>
        <v>-</v>
      </c>
      <c r="HD126" s="14" t="s">
        <v>68</v>
      </c>
      <c r="HE126" s="14" t="s">
        <v>68</v>
      </c>
      <c r="HF126" s="14" t="s">
        <v>68</v>
      </c>
      <c r="HG126" s="14" t="s">
        <v>68</v>
      </c>
      <c r="HH126" s="14" t="s">
        <v>68</v>
      </c>
      <c r="HI126" s="14" t="s">
        <v>68</v>
      </c>
      <c r="HJ126" s="44" t="str">
        <f t="shared" si="193"/>
        <v>-</v>
      </c>
      <c r="HK126" s="13" t="s">
        <v>68</v>
      </c>
      <c r="HL126" s="13" t="s">
        <v>68</v>
      </c>
      <c r="HM126" s="13" t="s">
        <v>68</v>
      </c>
      <c r="HN126" s="13" t="s">
        <v>68</v>
      </c>
      <c r="HO126" s="13" t="s">
        <v>68</v>
      </c>
      <c r="HP126" s="13" t="s">
        <v>68</v>
      </c>
      <c r="HQ126" s="44" t="str">
        <f t="shared" si="169"/>
        <v>-</v>
      </c>
      <c r="HR126" s="14" t="s">
        <v>68</v>
      </c>
      <c r="HS126" s="14" t="s">
        <v>68</v>
      </c>
      <c r="HT126" s="14" t="s">
        <v>68</v>
      </c>
      <c r="HU126" s="14" t="s">
        <v>68</v>
      </c>
      <c r="HV126" s="14" t="s">
        <v>68</v>
      </c>
      <c r="HW126" s="14" t="s">
        <v>68</v>
      </c>
      <c r="HX126" s="14" t="str">
        <f t="shared" si="182"/>
        <v>-</v>
      </c>
    </row>
    <row r="127" spans="1:233" ht="27.95" customHeight="1" x14ac:dyDescent="0.2">
      <c r="A127" s="8">
        <v>8107</v>
      </c>
      <c r="B127" s="9" t="s">
        <v>66</v>
      </c>
      <c r="C127" s="50" t="s">
        <v>1906</v>
      </c>
      <c r="D127" s="11" t="s">
        <v>96</v>
      </c>
      <c r="E127" s="11" t="s">
        <v>211</v>
      </c>
      <c r="F127" s="11">
        <v>75010</v>
      </c>
      <c r="G127" s="11" t="s">
        <v>29</v>
      </c>
      <c r="H127" s="12">
        <v>16</v>
      </c>
      <c r="I127" s="13" t="s">
        <v>68</v>
      </c>
      <c r="J127" s="13" t="s">
        <v>68</v>
      </c>
      <c r="K127" s="13" t="s">
        <v>68</v>
      </c>
      <c r="L127" s="13" t="s">
        <v>68</v>
      </c>
      <c r="M127" s="13" t="s">
        <v>68</v>
      </c>
      <c r="N127" s="13" t="s">
        <v>68</v>
      </c>
      <c r="O127" s="13" t="str">
        <f t="shared" si="131"/>
        <v>-</v>
      </c>
      <c r="P127" s="14" t="s">
        <v>68</v>
      </c>
      <c r="Q127" s="14" t="s">
        <v>68</v>
      </c>
      <c r="R127" s="14" t="s">
        <v>68</v>
      </c>
      <c r="S127" s="14" t="s">
        <v>68</v>
      </c>
      <c r="T127" s="14" t="s">
        <v>68</v>
      </c>
      <c r="U127" s="14" t="s">
        <v>68</v>
      </c>
      <c r="V127" s="44" t="str">
        <f t="shared" si="132"/>
        <v>-</v>
      </c>
      <c r="W127" s="13" t="s">
        <v>68</v>
      </c>
      <c r="X127" s="13" t="s">
        <v>68</v>
      </c>
      <c r="Y127" s="13" t="s">
        <v>68</v>
      </c>
      <c r="Z127" s="13" t="s">
        <v>68</v>
      </c>
      <c r="AA127" s="13" t="s">
        <v>68</v>
      </c>
      <c r="AB127" s="13" t="s">
        <v>68</v>
      </c>
      <c r="AC127" s="13" t="str">
        <f t="shared" si="133"/>
        <v>-</v>
      </c>
      <c r="AD127" s="14" t="s">
        <v>68</v>
      </c>
      <c r="AE127" s="14" t="s">
        <v>68</v>
      </c>
      <c r="AF127" s="14" t="s">
        <v>68</v>
      </c>
      <c r="AG127" s="14" t="s">
        <v>68</v>
      </c>
      <c r="AH127" s="14" t="s">
        <v>68</v>
      </c>
      <c r="AI127" s="14" t="s">
        <v>68</v>
      </c>
      <c r="AJ127" s="44" t="str">
        <f t="shared" si="134"/>
        <v>-</v>
      </c>
      <c r="AK127" s="13" t="s">
        <v>68</v>
      </c>
      <c r="AL127" s="13" t="s">
        <v>68</v>
      </c>
      <c r="AM127" s="13" t="s">
        <v>68</v>
      </c>
      <c r="AN127" s="13" t="s">
        <v>68</v>
      </c>
      <c r="AO127" s="13" t="s">
        <v>68</v>
      </c>
      <c r="AP127" s="13" t="s">
        <v>68</v>
      </c>
      <c r="AQ127" s="13" t="str">
        <f t="shared" si="135"/>
        <v>-</v>
      </c>
      <c r="AR127" s="14" t="s">
        <v>68</v>
      </c>
      <c r="AS127" s="14" t="s">
        <v>68</v>
      </c>
      <c r="AT127" s="14" t="s">
        <v>68</v>
      </c>
      <c r="AU127" s="14" t="s">
        <v>68</v>
      </c>
      <c r="AV127" s="14" t="s">
        <v>68</v>
      </c>
      <c r="AW127" s="14" t="s">
        <v>68</v>
      </c>
      <c r="AX127" s="14" t="str">
        <f t="shared" si="136"/>
        <v>-</v>
      </c>
      <c r="AY127" s="13" t="s">
        <v>68</v>
      </c>
      <c r="AZ127" s="13" t="s">
        <v>68</v>
      </c>
      <c r="BA127" s="13" t="s">
        <v>68</v>
      </c>
      <c r="BB127" s="13" t="s">
        <v>68</v>
      </c>
      <c r="BC127" s="13" t="s">
        <v>68</v>
      </c>
      <c r="BD127" s="13" t="s">
        <v>68</v>
      </c>
      <c r="BE127" s="13" t="str">
        <f t="shared" si="137"/>
        <v>-</v>
      </c>
      <c r="BF127" s="14" t="s">
        <v>68</v>
      </c>
      <c r="BG127" s="14" t="s">
        <v>68</v>
      </c>
      <c r="BH127" s="14" t="s">
        <v>68</v>
      </c>
      <c r="BI127" s="14" t="s">
        <v>68</v>
      </c>
      <c r="BJ127" s="14" t="s">
        <v>68</v>
      </c>
      <c r="BK127" s="14" t="s">
        <v>68</v>
      </c>
      <c r="BL127" s="14" t="str">
        <f t="shared" si="138"/>
        <v>-</v>
      </c>
      <c r="BM127" s="13" t="s">
        <v>68</v>
      </c>
      <c r="BN127" s="13" t="s">
        <v>68</v>
      </c>
      <c r="BO127" s="13" t="s">
        <v>68</v>
      </c>
      <c r="BP127" s="13" t="s">
        <v>68</v>
      </c>
      <c r="BQ127" s="13" t="s">
        <v>68</v>
      </c>
      <c r="BR127" s="13" t="s">
        <v>68</v>
      </c>
      <c r="BS127" s="13" t="str">
        <f t="shared" si="139"/>
        <v>-</v>
      </c>
      <c r="BT127" s="14" t="s">
        <v>68</v>
      </c>
      <c r="BU127" s="14" t="s">
        <v>68</v>
      </c>
      <c r="BV127" s="14" t="s">
        <v>68</v>
      </c>
      <c r="BW127" s="14" t="s">
        <v>68</v>
      </c>
      <c r="BX127" s="14" t="s">
        <v>68</v>
      </c>
      <c r="BY127" s="14" t="s">
        <v>68</v>
      </c>
      <c r="BZ127" s="14" t="str">
        <f t="shared" si="140"/>
        <v>-</v>
      </c>
      <c r="CA127" s="13" t="s">
        <v>68</v>
      </c>
      <c r="CB127" s="13" t="s">
        <v>68</v>
      </c>
      <c r="CC127" s="13" t="s">
        <v>68</v>
      </c>
      <c r="CD127" s="13" t="s">
        <v>68</v>
      </c>
      <c r="CE127" s="13" t="s">
        <v>68</v>
      </c>
      <c r="CF127" s="13" t="s">
        <v>68</v>
      </c>
      <c r="CG127" s="44" t="str">
        <f t="shared" si="192"/>
        <v>-</v>
      </c>
      <c r="CH127" s="14" t="s">
        <v>68</v>
      </c>
      <c r="CI127" s="14" t="s">
        <v>68</v>
      </c>
      <c r="CJ127" s="14" t="s">
        <v>68</v>
      </c>
      <c r="CK127" s="14" t="s">
        <v>68</v>
      </c>
      <c r="CL127" s="14" t="s">
        <v>68</v>
      </c>
      <c r="CM127" s="14" t="s">
        <v>68</v>
      </c>
      <c r="CN127" s="44" t="str">
        <f t="shared" si="141"/>
        <v>-</v>
      </c>
      <c r="CO127" s="13" t="s">
        <v>68</v>
      </c>
      <c r="CP127" s="13" t="s">
        <v>68</v>
      </c>
      <c r="CQ127" s="13" t="s">
        <v>68</v>
      </c>
      <c r="CR127" s="13" t="s">
        <v>68</v>
      </c>
      <c r="CS127" s="13" t="s">
        <v>68</v>
      </c>
      <c r="CT127" s="13" t="s">
        <v>68</v>
      </c>
      <c r="CU127" s="13" t="str">
        <f t="shared" si="180"/>
        <v>-</v>
      </c>
      <c r="CV127" s="14" t="s">
        <v>68</v>
      </c>
      <c r="CW127" s="14" t="s">
        <v>68</v>
      </c>
      <c r="CX127" s="14" t="s">
        <v>68</v>
      </c>
      <c r="CY127" s="14" t="s">
        <v>68</v>
      </c>
      <c r="CZ127" s="14" t="s">
        <v>68</v>
      </c>
      <c r="DA127" s="14" t="s">
        <v>68</v>
      </c>
      <c r="DB127" s="14" t="str">
        <f t="shared" si="142"/>
        <v>-</v>
      </c>
      <c r="DC127" s="13" t="s">
        <v>68</v>
      </c>
      <c r="DD127" s="13" t="s">
        <v>68</v>
      </c>
      <c r="DE127" s="13" t="s">
        <v>68</v>
      </c>
      <c r="DF127" s="13" t="s">
        <v>68</v>
      </c>
      <c r="DG127" s="13" t="s">
        <v>68</v>
      </c>
      <c r="DH127" s="13" t="s">
        <v>68</v>
      </c>
      <c r="DI127" s="13" t="str">
        <f t="shared" si="181"/>
        <v>-</v>
      </c>
      <c r="DJ127" s="14" t="s">
        <v>68</v>
      </c>
      <c r="DK127" s="14" t="s">
        <v>68</v>
      </c>
      <c r="DL127" s="14" t="s">
        <v>68</v>
      </c>
      <c r="DM127" s="14" t="s">
        <v>68</v>
      </c>
      <c r="DN127" s="14" t="s">
        <v>68</v>
      </c>
      <c r="DO127" s="14" t="s">
        <v>68</v>
      </c>
      <c r="DP127" s="44" t="str">
        <f t="shared" si="143"/>
        <v>-</v>
      </c>
      <c r="DQ127" s="13" t="s">
        <v>68</v>
      </c>
      <c r="DR127" s="13" t="s">
        <v>68</v>
      </c>
      <c r="DS127" s="13" t="s">
        <v>68</v>
      </c>
      <c r="DT127" s="13" t="s">
        <v>68</v>
      </c>
      <c r="DU127" s="13" t="s">
        <v>68</v>
      </c>
      <c r="DV127" s="13" t="s">
        <v>68</v>
      </c>
      <c r="DW127" s="13" t="str">
        <f t="shared" si="144"/>
        <v>-</v>
      </c>
      <c r="DX127" s="14" t="s">
        <v>68</v>
      </c>
      <c r="DY127" s="14" t="s">
        <v>68</v>
      </c>
      <c r="DZ127" s="14" t="s">
        <v>68</v>
      </c>
      <c r="EA127" s="14" t="s">
        <v>68</v>
      </c>
      <c r="EB127" s="14" t="s">
        <v>68</v>
      </c>
      <c r="EC127" s="14" t="s">
        <v>68</v>
      </c>
      <c r="ED127" s="14" t="str">
        <f t="shared" si="145"/>
        <v>-</v>
      </c>
      <c r="EE127" s="13" t="s">
        <v>68</v>
      </c>
      <c r="EF127" s="13" t="s">
        <v>68</v>
      </c>
      <c r="EG127" s="13" t="s">
        <v>68</v>
      </c>
      <c r="EH127" s="13" t="s">
        <v>68</v>
      </c>
      <c r="EI127" s="13" t="s">
        <v>68</v>
      </c>
      <c r="EJ127" s="13" t="s">
        <v>68</v>
      </c>
      <c r="EK127" s="13" t="str">
        <f t="shared" si="146"/>
        <v>-</v>
      </c>
      <c r="EL127" s="14" t="s">
        <v>68</v>
      </c>
      <c r="EM127" s="14" t="s">
        <v>68</v>
      </c>
      <c r="EN127" s="14" t="s">
        <v>68</v>
      </c>
      <c r="EO127" s="14" t="s">
        <v>68</v>
      </c>
      <c r="EP127" s="14" t="s">
        <v>68</v>
      </c>
      <c r="EQ127" s="14" t="s">
        <v>68</v>
      </c>
      <c r="ER127" s="44" t="str">
        <f t="shared" si="189"/>
        <v>-</v>
      </c>
      <c r="ES127" s="13" t="s">
        <v>68</v>
      </c>
      <c r="ET127" s="13" t="s">
        <v>68</v>
      </c>
      <c r="EU127" s="13" t="s">
        <v>68</v>
      </c>
      <c r="EV127" s="13" t="s">
        <v>68</v>
      </c>
      <c r="EW127" s="13" t="s">
        <v>68</v>
      </c>
      <c r="EX127" s="13" t="s">
        <v>68</v>
      </c>
      <c r="EY127" s="44" t="str">
        <f t="shared" si="190"/>
        <v>-</v>
      </c>
      <c r="EZ127" s="14" t="s">
        <v>68</v>
      </c>
      <c r="FA127" s="14" t="s">
        <v>68</v>
      </c>
      <c r="FB127" s="14" t="s">
        <v>68</v>
      </c>
      <c r="FC127" s="14" t="s">
        <v>68</v>
      </c>
      <c r="FD127" s="14" t="s">
        <v>68</v>
      </c>
      <c r="FE127" s="14" t="s">
        <v>68</v>
      </c>
      <c r="FF127" s="44" t="str">
        <f t="shared" si="175"/>
        <v>-</v>
      </c>
      <c r="FG127" s="13" t="s">
        <v>68</v>
      </c>
      <c r="FH127" s="13" t="s">
        <v>68</v>
      </c>
      <c r="FI127" s="13" t="s">
        <v>68</v>
      </c>
      <c r="FJ127" s="13" t="s">
        <v>68</v>
      </c>
      <c r="FK127" s="13" t="s">
        <v>68</v>
      </c>
      <c r="FL127" s="13" t="s">
        <v>68</v>
      </c>
      <c r="FM127" s="13" t="str">
        <f t="shared" si="191"/>
        <v>-</v>
      </c>
      <c r="FN127" s="14" t="s">
        <v>69</v>
      </c>
      <c r="FO127" s="14" t="s">
        <v>68</v>
      </c>
      <c r="FP127" s="14" t="s">
        <v>69</v>
      </c>
      <c r="FQ127" s="14" t="s">
        <v>68</v>
      </c>
      <c r="FR127" s="14" t="s">
        <v>69</v>
      </c>
      <c r="FS127" s="14" t="s">
        <v>68</v>
      </c>
      <c r="FT127" s="44" t="str">
        <f t="shared" si="159"/>
        <v>3 fois par semaine</v>
      </c>
      <c r="FU127" s="13" t="s">
        <v>69</v>
      </c>
      <c r="FV127" s="13" t="s">
        <v>68</v>
      </c>
      <c r="FW127" s="13" t="s">
        <v>68</v>
      </c>
      <c r="FX127" s="13" t="s">
        <v>68</v>
      </c>
      <c r="FY127" s="13" t="s">
        <v>68</v>
      </c>
      <c r="FZ127" s="13" t="s">
        <v>68</v>
      </c>
      <c r="GA127" s="44" t="str">
        <f t="shared" si="177"/>
        <v>1 fois par semaine</v>
      </c>
      <c r="GB127" s="14" t="s">
        <v>69</v>
      </c>
      <c r="GC127" s="14" t="s">
        <v>68</v>
      </c>
      <c r="GD127" s="14" t="s">
        <v>68</v>
      </c>
      <c r="GE127" s="14" t="s">
        <v>68</v>
      </c>
      <c r="GF127" s="14" t="s">
        <v>68</v>
      </c>
      <c r="GG127" s="14" t="s">
        <v>68</v>
      </c>
      <c r="GH127" s="14" t="str">
        <f t="shared" si="155"/>
        <v>1 fois par semaine</v>
      </c>
      <c r="GI127" s="13" t="s">
        <v>68</v>
      </c>
      <c r="GJ127" s="13" t="s">
        <v>68</v>
      </c>
      <c r="GK127" s="13" t="s">
        <v>68</v>
      </c>
      <c r="GL127" s="13" t="s">
        <v>68</v>
      </c>
      <c r="GM127" s="13" t="s">
        <v>68</v>
      </c>
      <c r="GN127" s="13" t="s">
        <v>68</v>
      </c>
      <c r="GO127" s="13" t="str">
        <f t="shared" si="168"/>
        <v>-</v>
      </c>
      <c r="GP127" s="14" t="s">
        <v>68</v>
      </c>
      <c r="GQ127" s="14" t="s">
        <v>68</v>
      </c>
      <c r="GR127" s="14" t="s">
        <v>68</v>
      </c>
      <c r="GS127" s="14" t="s">
        <v>68</v>
      </c>
      <c r="GT127" s="14" t="s">
        <v>68</v>
      </c>
      <c r="GU127" s="14" t="s">
        <v>68</v>
      </c>
      <c r="GV127" s="14" t="str">
        <f t="shared" si="179"/>
        <v>-</v>
      </c>
      <c r="GW127" s="13" t="s">
        <v>68</v>
      </c>
      <c r="GX127" s="13" t="s">
        <v>68</v>
      </c>
      <c r="GY127" s="13" t="s">
        <v>68</v>
      </c>
      <c r="GZ127" s="13" t="s">
        <v>68</v>
      </c>
      <c r="HA127" s="13" t="s">
        <v>68</v>
      </c>
      <c r="HB127" s="13" t="s">
        <v>68</v>
      </c>
      <c r="HC127" s="44" t="str">
        <f t="shared" si="185"/>
        <v>-</v>
      </c>
      <c r="HD127" s="14" t="s">
        <v>68</v>
      </c>
      <c r="HE127" s="14" t="s">
        <v>68</v>
      </c>
      <c r="HF127" s="14" t="s">
        <v>68</v>
      </c>
      <c r="HG127" s="14" t="s">
        <v>68</v>
      </c>
      <c r="HH127" s="14" t="s">
        <v>68</v>
      </c>
      <c r="HI127" s="14" t="s">
        <v>68</v>
      </c>
      <c r="HJ127" s="44" t="str">
        <f t="shared" si="193"/>
        <v>-</v>
      </c>
      <c r="HK127" s="13" t="s">
        <v>68</v>
      </c>
      <c r="HL127" s="13" t="s">
        <v>68</v>
      </c>
      <c r="HM127" s="13" t="s">
        <v>68</v>
      </c>
      <c r="HN127" s="13" t="s">
        <v>68</v>
      </c>
      <c r="HO127" s="13" t="s">
        <v>68</v>
      </c>
      <c r="HP127" s="13" t="s">
        <v>68</v>
      </c>
      <c r="HQ127" s="44" t="str">
        <f t="shared" si="169"/>
        <v>-</v>
      </c>
      <c r="HR127" s="14" t="s">
        <v>68</v>
      </c>
      <c r="HS127" s="14" t="s">
        <v>68</v>
      </c>
      <c r="HT127" s="14" t="s">
        <v>68</v>
      </c>
      <c r="HU127" s="14" t="s">
        <v>68</v>
      </c>
      <c r="HV127" s="14" t="s">
        <v>68</v>
      </c>
      <c r="HW127" s="14" t="s">
        <v>68</v>
      </c>
      <c r="HX127" s="14" t="str">
        <f t="shared" si="182"/>
        <v>-</v>
      </c>
    </row>
    <row r="128" spans="1:233" ht="27.95" customHeight="1" x14ac:dyDescent="0.2">
      <c r="A128" s="16">
        <v>8108</v>
      </c>
      <c r="B128" s="9" t="s">
        <v>79</v>
      </c>
      <c r="C128" s="51" t="s">
        <v>1908</v>
      </c>
      <c r="D128" s="11" t="s">
        <v>96</v>
      </c>
      <c r="E128" s="11" t="s">
        <v>212</v>
      </c>
      <c r="F128" s="11">
        <v>75018</v>
      </c>
      <c r="G128" s="11" t="s">
        <v>29</v>
      </c>
      <c r="H128" s="12">
        <v>4</v>
      </c>
      <c r="I128" s="13" t="s">
        <v>69</v>
      </c>
      <c r="J128" s="13" t="s">
        <v>68</v>
      </c>
      <c r="K128" s="13" t="s">
        <v>68</v>
      </c>
      <c r="L128" s="13" t="s">
        <v>69</v>
      </c>
      <c r="M128" s="13" t="s">
        <v>68</v>
      </c>
      <c r="N128" s="13" t="s">
        <v>68</v>
      </c>
      <c r="O128" s="13" t="str">
        <f t="shared" si="131"/>
        <v>2 fois par semaine</v>
      </c>
      <c r="P128" s="14" t="s">
        <v>69</v>
      </c>
      <c r="Q128" s="14" t="s">
        <v>68</v>
      </c>
      <c r="R128" s="14" t="s">
        <v>68</v>
      </c>
      <c r="S128" s="14" t="s">
        <v>69</v>
      </c>
      <c r="T128" s="14" t="s">
        <v>68</v>
      </c>
      <c r="U128" s="14" t="s">
        <v>68</v>
      </c>
      <c r="V128" s="44" t="str">
        <f t="shared" si="132"/>
        <v>2 fois par semaine</v>
      </c>
      <c r="W128" s="13" t="s">
        <v>69</v>
      </c>
      <c r="X128" s="13" t="s">
        <v>68</v>
      </c>
      <c r="Y128" s="13" t="s">
        <v>68</v>
      </c>
      <c r="Z128" s="13" t="s">
        <v>69</v>
      </c>
      <c r="AA128" s="13" t="s">
        <v>68</v>
      </c>
      <c r="AB128" s="13" t="s">
        <v>68</v>
      </c>
      <c r="AC128" s="13" t="str">
        <f t="shared" si="133"/>
        <v>2 fois par semaine</v>
      </c>
      <c r="AD128" s="14" t="s">
        <v>69</v>
      </c>
      <c r="AE128" s="14" t="s">
        <v>68</v>
      </c>
      <c r="AF128" s="14" t="s">
        <v>68</v>
      </c>
      <c r="AG128" s="14" t="s">
        <v>69</v>
      </c>
      <c r="AH128" s="14" t="s">
        <v>68</v>
      </c>
      <c r="AI128" s="14" t="s">
        <v>68</v>
      </c>
      <c r="AJ128" s="44" t="str">
        <f t="shared" si="134"/>
        <v>2 fois par semaine</v>
      </c>
      <c r="AK128" s="13" t="s">
        <v>69</v>
      </c>
      <c r="AL128" s="13" t="s">
        <v>68</v>
      </c>
      <c r="AM128" s="13" t="s">
        <v>68</v>
      </c>
      <c r="AN128" s="13" t="s">
        <v>69</v>
      </c>
      <c r="AO128" s="13" t="s">
        <v>68</v>
      </c>
      <c r="AP128" s="13" t="s">
        <v>68</v>
      </c>
      <c r="AQ128" s="13" t="str">
        <f t="shared" si="135"/>
        <v>2 fois par semaine</v>
      </c>
      <c r="AR128" s="14" t="s">
        <v>69</v>
      </c>
      <c r="AS128" s="14" t="s">
        <v>68</v>
      </c>
      <c r="AT128" s="14" t="s">
        <v>68</v>
      </c>
      <c r="AU128" s="14" t="s">
        <v>69</v>
      </c>
      <c r="AV128" s="14" t="s">
        <v>68</v>
      </c>
      <c r="AW128" s="14" t="s">
        <v>68</v>
      </c>
      <c r="AX128" s="14" t="str">
        <f t="shared" si="136"/>
        <v>2 fois par semaine</v>
      </c>
      <c r="AY128" s="13" t="s">
        <v>69</v>
      </c>
      <c r="AZ128" s="13" t="s">
        <v>68</v>
      </c>
      <c r="BA128" s="13" t="s">
        <v>68</v>
      </c>
      <c r="BB128" s="13" t="s">
        <v>69</v>
      </c>
      <c r="BC128" s="13" t="s">
        <v>68</v>
      </c>
      <c r="BD128" s="13" t="s">
        <v>68</v>
      </c>
      <c r="BE128" s="13" t="str">
        <f t="shared" si="137"/>
        <v>2 fois par semaine</v>
      </c>
      <c r="BF128" s="14" t="s">
        <v>69</v>
      </c>
      <c r="BG128" s="14" t="s">
        <v>68</v>
      </c>
      <c r="BH128" s="14" t="s">
        <v>68</v>
      </c>
      <c r="BI128" s="14" t="s">
        <v>69</v>
      </c>
      <c r="BJ128" s="14" t="s">
        <v>68</v>
      </c>
      <c r="BK128" s="14" t="s">
        <v>68</v>
      </c>
      <c r="BL128" s="14" t="str">
        <f t="shared" si="138"/>
        <v>2 fois par semaine</v>
      </c>
      <c r="BM128" s="13" t="s">
        <v>69</v>
      </c>
      <c r="BN128" s="13" t="s">
        <v>68</v>
      </c>
      <c r="BO128" s="13" t="s">
        <v>68</v>
      </c>
      <c r="BP128" s="13" t="s">
        <v>69</v>
      </c>
      <c r="BQ128" s="13" t="s">
        <v>68</v>
      </c>
      <c r="BR128" s="13" t="s">
        <v>68</v>
      </c>
      <c r="BS128" s="13" t="str">
        <f t="shared" si="139"/>
        <v>2 fois par semaine</v>
      </c>
      <c r="BT128" s="14" t="s">
        <v>68</v>
      </c>
      <c r="BU128" s="14" t="s">
        <v>68</v>
      </c>
      <c r="BV128" s="14" t="s">
        <v>68</v>
      </c>
      <c r="BW128" s="14" t="s">
        <v>68</v>
      </c>
      <c r="BX128" s="14" t="s">
        <v>68</v>
      </c>
      <c r="BY128" s="14" t="s">
        <v>68</v>
      </c>
      <c r="BZ128" s="14" t="str">
        <f t="shared" si="140"/>
        <v>-</v>
      </c>
      <c r="CA128" s="13" t="s">
        <v>68</v>
      </c>
      <c r="CB128" s="13" t="s">
        <v>68</v>
      </c>
      <c r="CC128" s="13" t="s">
        <v>68</v>
      </c>
      <c r="CD128" s="13" t="s">
        <v>68</v>
      </c>
      <c r="CE128" s="13" t="s">
        <v>68</v>
      </c>
      <c r="CF128" s="13" t="s">
        <v>68</v>
      </c>
      <c r="CG128" s="44" t="str">
        <f t="shared" si="192"/>
        <v>-</v>
      </c>
      <c r="CH128" s="14" t="s">
        <v>69</v>
      </c>
      <c r="CI128" s="14" t="s">
        <v>68</v>
      </c>
      <c r="CJ128" s="14" t="s">
        <v>68</v>
      </c>
      <c r="CK128" s="14" t="s">
        <v>68</v>
      </c>
      <c r="CL128" s="14" t="s">
        <v>68</v>
      </c>
      <c r="CM128" s="14" t="s">
        <v>68</v>
      </c>
      <c r="CN128" s="44" t="str">
        <f t="shared" si="141"/>
        <v>1 fois par semaine</v>
      </c>
      <c r="CO128" s="13" t="s">
        <v>69</v>
      </c>
      <c r="CP128" s="13" t="s">
        <v>68</v>
      </c>
      <c r="CQ128" s="13" t="s">
        <v>68</v>
      </c>
      <c r="CR128" s="13" t="s">
        <v>68</v>
      </c>
      <c r="CS128" s="13" t="s">
        <v>68</v>
      </c>
      <c r="CT128" s="13" t="s">
        <v>68</v>
      </c>
      <c r="CU128" s="13" t="str">
        <f t="shared" si="180"/>
        <v>1 fois par semaine</v>
      </c>
      <c r="CV128" s="14" t="s">
        <v>69</v>
      </c>
      <c r="CW128" s="14" t="s">
        <v>68</v>
      </c>
      <c r="CX128" s="14" t="s">
        <v>68</v>
      </c>
      <c r="CY128" s="14" t="s">
        <v>68</v>
      </c>
      <c r="CZ128" s="14" t="s">
        <v>68</v>
      </c>
      <c r="DA128" s="14" t="s">
        <v>68</v>
      </c>
      <c r="DB128" s="14" t="str">
        <f t="shared" si="142"/>
        <v>1 fois par semaine</v>
      </c>
      <c r="DC128" s="13" t="s">
        <v>69</v>
      </c>
      <c r="DD128" s="13" t="s">
        <v>68</v>
      </c>
      <c r="DE128" s="13" t="s">
        <v>68</v>
      </c>
      <c r="DF128" s="13" t="s">
        <v>68</v>
      </c>
      <c r="DG128" s="13" t="s">
        <v>68</v>
      </c>
      <c r="DH128" s="13" t="s">
        <v>68</v>
      </c>
      <c r="DI128" s="13" t="str">
        <f t="shared" si="181"/>
        <v>1 fois par semaine</v>
      </c>
      <c r="DJ128" s="14" t="s">
        <v>68</v>
      </c>
      <c r="DK128" s="14" t="s">
        <v>68</v>
      </c>
      <c r="DL128" s="14" t="s">
        <v>68</v>
      </c>
      <c r="DM128" s="14" t="s">
        <v>68</v>
      </c>
      <c r="DN128" s="14" t="s">
        <v>68</v>
      </c>
      <c r="DO128" s="14" t="s">
        <v>68</v>
      </c>
      <c r="DP128" s="44" t="str">
        <f t="shared" si="143"/>
        <v>-</v>
      </c>
      <c r="DQ128" s="13" t="s">
        <v>68</v>
      </c>
      <c r="DR128" s="13" t="s">
        <v>68</v>
      </c>
      <c r="DS128" s="13" t="s">
        <v>68</v>
      </c>
      <c r="DT128" s="13" t="s">
        <v>68</v>
      </c>
      <c r="DU128" s="13" t="s">
        <v>68</v>
      </c>
      <c r="DV128" s="13" t="s">
        <v>68</v>
      </c>
      <c r="DW128" s="13" t="str">
        <f t="shared" si="144"/>
        <v>-</v>
      </c>
      <c r="DX128" s="14" t="s">
        <v>68</v>
      </c>
      <c r="DY128" s="14" t="s">
        <v>68</v>
      </c>
      <c r="DZ128" s="14" t="s">
        <v>68</v>
      </c>
      <c r="EA128" s="14" t="s">
        <v>68</v>
      </c>
      <c r="EB128" s="14" t="s">
        <v>68</v>
      </c>
      <c r="EC128" s="14" t="s">
        <v>68</v>
      </c>
      <c r="ED128" s="14" t="str">
        <f t="shared" si="145"/>
        <v>-</v>
      </c>
      <c r="EE128" s="13" t="s">
        <v>68</v>
      </c>
      <c r="EF128" s="13" t="s">
        <v>68</v>
      </c>
      <c r="EG128" s="13" t="s">
        <v>68</v>
      </c>
      <c r="EH128" s="13" t="s">
        <v>68</v>
      </c>
      <c r="EI128" s="13" t="s">
        <v>68</v>
      </c>
      <c r="EJ128" s="13" t="s">
        <v>68</v>
      </c>
      <c r="EK128" s="13" t="str">
        <f t="shared" si="146"/>
        <v>-</v>
      </c>
      <c r="EL128" s="14" t="s">
        <v>69</v>
      </c>
      <c r="EM128" s="14" t="s">
        <v>68</v>
      </c>
      <c r="EN128" s="14" t="s">
        <v>68</v>
      </c>
      <c r="EO128" s="14" t="s">
        <v>68</v>
      </c>
      <c r="EP128" s="14" t="s">
        <v>68</v>
      </c>
      <c r="EQ128" s="14" t="s">
        <v>68</v>
      </c>
      <c r="ER128" s="44" t="str">
        <f t="shared" si="189"/>
        <v>1 fois par mois</v>
      </c>
      <c r="ES128" s="13" t="s">
        <v>68</v>
      </c>
      <c r="ET128" s="13" t="s">
        <v>68</v>
      </c>
      <c r="EU128" s="13" t="s">
        <v>68</v>
      </c>
      <c r="EV128" s="13" t="s">
        <v>68</v>
      </c>
      <c r="EW128" s="13" t="s">
        <v>68</v>
      </c>
      <c r="EX128" s="13" t="s">
        <v>68</v>
      </c>
      <c r="EY128" s="44" t="str">
        <f t="shared" si="190"/>
        <v>-</v>
      </c>
      <c r="EZ128" s="14" t="s">
        <v>68</v>
      </c>
      <c r="FA128" s="14" t="s">
        <v>68</v>
      </c>
      <c r="FB128" s="14" t="s">
        <v>68</v>
      </c>
      <c r="FC128" s="14" t="s">
        <v>68</v>
      </c>
      <c r="FD128" s="14" t="s">
        <v>68</v>
      </c>
      <c r="FE128" s="14" t="s">
        <v>68</v>
      </c>
      <c r="FF128" s="44" t="str">
        <f t="shared" si="175"/>
        <v>-</v>
      </c>
      <c r="FG128" s="13" t="s">
        <v>68</v>
      </c>
      <c r="FH128" s="13" t="s">
        <v>68</v>
      </c>
      <c r="FI128" s="13" t="s">
        <v>68</v>
      </c>
      <c r="FJ128" s="13" t="s">
        <v>68</v>
      </c>
      <c r="FK128" s="13" t="s">
        <v>68</v>
      </c>
      <c r="FL128" s="13" t="s">
        <v>68</v>
      </c>
      <c r="FM128" s="13" t="str">
        <f t="shared" si="191"/>
        <v>-</v>
      </c>
      <c r="FN128" s="14" t="s">
        <v>69</v>
      </c>
      <c r="FO128" s="14" t="s">
        <v>68</v>
      </c>
      <c r="FP128" s="14" t="s">
        <v>68</v>
      </c>
      <c r="FQ128" s="14" t="s">
        <v>69</v>
      </c>
      <c r="FR128" s="14" t="s">
        <v>68</v>
      </c>
      <c r="FS128" s="14" t="s">
        <v>68</v>
      </c>
      <c r="FT128" s="44" t="str">
        <f t="shared" si="159"/>
        <v>2 fois par semaine</v>
      </c>
      <c r="FU128" s="13" t="s">
        <v>69</v>
      </c>
      <c r="FV128" s="13" t="s">
        <v>68</v>
      </c>
      <c r="FW128" s="13" t="s">
        <v>68</v>
      </c>
      <c r="FX128" s="13" t="s">
        <v>68</v>
      </c>
      <c r="FY128" s="13" t="s">
        <v>68</v>
      </c>
      <c r="FZ128" s="13" t="s">
        <v>68</v>
      </c>
      <c r="GA128" s="44" t="str">
        <f t="shared" si="177"/>
        <v>1 fois par semaine</v>
      </c>
      <c r="GB128" s="14" t="s">
        <v>69</v>
      </c>
      <c r="GC128" s="14" t="s">
        <v>68</v>
      </c>
      <c r="GD128" s="14" t="s">
        <v>68</v>
      </c>
      <c r="GE128" s="14" t="s">
        <v>68</v>
      </c>
      <c r="GF128" s="14" t="s">
        <v>68</v>
      </c>
      <c r="GG128" s="14" t="s">
        <v>68</v>
      </c>
      <c r="GH128" s="14" t="str">
        <f t="shared" si="155"/>
        <v>1 fois par semaine</v>
      </c>
      <c r="GI128" s="13" t="s">
        <v>68</v>
      </c>
      <c r="GJ128" s="13" t="s">
        <v>68</v>
      </c>
      <c r="GK128" s="13" t="s">
        <v>68</v>
      </c>
      <c r="GL128" s="13" t="s">
        <v>68</v>
      </c>
      <c r="GM128" s="13" t="s">
        <v>68</v>
      </c>
      <c r="GN128" s="13" t="s">
        <v>68</v>
      </c>
      <c r="GO128" s="13" t="str">
        <f t="shared" si="168"/>
        <v>-</v>
      </c>
      <c r="GP128" s="14" t="s">
        <v>68</v>
      </c>
      <c r="GQ128" s="14" t="s">
        <v>68</v>
      </c>
      <c r="GR128" s="14" t="s">
        <v>68</v>
      </c>
      <c r="GS128" s="14" t="s">
        <v>68</v>
      </c>
      <c r="GT128" s="14" t="s">
        <v>68</v>
      </c>
      <c r="GU128" s="14" t="s">
        <v>68</v>
      </c>
      <c r="GV128" s="14" t="str">
        <f t="shared" si="179"/>
        <v>-</v>
      </c>
      <c r="GW128" s="13" t="s">
        <v>68</v>
      </c>
      <c r="GX128" s="13" t="s">
        <v>68</v>
      </c>
      <c r="GY128" s="13" t="s">
        <v>68</v>
      </c>
      <c r="GZ128" s="13" t="s">
        <v>68</v>
      </c>
      <c r="HA128" s="13" t="s">
        <v>68</v>
      </c>
      <c r="HB128" s="13" t="s">
        <v>68</v>
      </c>
      <c r="HC128" s="44" t="str">
        <f t="shared" si="185"/>
        <v>-</v>
      </c>
      <c r="HD128" s="14" t="s">
        <v>68</v>
      </c>
      <c r="HE128" s="14" t="s">
        <v>68</v>
      </c>
      <c r="HF128" s="14" t="s">
        <v>68</v>
      </c>
      <c r="HG128" s="14" t="s">
        <v>68</v>
      </c>
      <c r="HH128" s="14" t="s">
        <v>68</v>
      </c>
      <c r="HI128" s="14" t="s">
        <v>68</v>
      </c>
      <c r="HJ128" s="44" t="str">
        <f t="shared" si="193"/>
        <v>-</v>
      </c>
      <c r="HK128" s="13" t="s">
        <v>68</v>
      </c>
      <c r="HL128" s="13" t="s">
        <v>68</v>
      </c>
      <c r="HM128" s="13" t="s">
        <v>68</v>
      </c>
      <c r="HN128" s="13" t="s">
        <v>68</v>
      </c>
      <c r="HO128" s="13" t="s">
        <v>68</v>
      </c>
      <c r="HP128" s="13" t="s">
        <v>68</v>
      </c>
      <c r="HQ128" s="44" t="str">
        <f t="shared" si="169"/>
        <v>-</v>
      </c>
      <c r="HR128" s="14" t="s">
        <v>68</v>
      </c>
      <c r="HS128" s="14" t="s">
        <v>68</v>
      </c>
      <c r="HT128" s="14" t="s">
        <v>68</v>
      </c>
      <c r="HU128" s="14" t="s">
        <v>68</v>
      </c>
      <c r="HV128" s="14" t="s">
        <v>68</v>
      </c>
      <c r="HW128" s="14" t="s">
        <v>68</v>
      </c>
      <c r="HX128" s="14" t="str">
        <f t="shared" si="182"/>
        <v>-</v>
      </c>
    </row>
    <row r="129" spans="1:232" ht="27.95" customHeight="1" x14ac:dyDescent="0.2">
      <c r="A129" s="16">
        <v>8114</v>
      </c>
      <c r="B129" s="9" t="s">
        <v>79</v>
      </c>
      <c r="C129" s="51" t="s">
        <v>1908</v>
      </c>
      <c r="D129" s="11" t="s">
        <v>96</v>
      </c>
      <c r="E129" s="11" t="s">
        <v>215</v>
      </c>
      <c r="F129" s="11">
        <v>75018</v>
      </c>
      <c r="G129" s="11" t="s">
        <v>29</v>
      </c>
      <c r="H129" s="12">
        <v>25</v>
      </c>
      <c r="I129" s="13" t="s">
        <v>69</v>
      </c>
      <c r="J129" s="13" t="s">
        <v>69</v>
      </c>
      <c r="K129" s="13" t="s">
        <v>69</v>
      </c>
      <c r="L129" s="13" t="s">
        <v>69</v>
      </c>
      <c r="M129" s="13" t="s">
        <v>69</v>
      </c>
      <c r="N129" s="13" t="s">
        <v>68</v>
      </c>
      <c r="O129" s="13" t="str">
        <f t="shared" ref="O129:O167" si="194">IF(COUNTIF(I129:N129,"X")&gt;0,COUNTIF(I129:N129,"X")&amp;" fois par semaine","-")</f>
        <v>5 fois par semaine</v>
      </c>
      <c r="P129" s="14" t="s">
        <v>69</v>
      </c>
      <c r="Q129" s="14" t="s">
        <v>69</v>
      </c>
      <c r="R129" s="14" t="s">
        <v>69</v>
      </c>
      <c r="S129" s="14" t="s">
        <v>69</v>
      </c>
      <c r="T129" s="14" t="s">
        <v>69</v>
      </c>
      <c r="U129" s="14" t="s">
        <v>68</v>
      </c>
      <c r="V129" s="44" t="str">
        <f t="shared" ref="V129:V167" si="195">IF(COUNTIF(P129:U129,"X")&gt;0,COUNTIF(P129:U129,"X")&amp;" fois par semaine","-")</f>
        <v>5 fois par semaine</v>
      </c>
      <c r="W129" s="13" t="s">
        <v>69</v>
      </c>
      <c r="X129" s="13" t="s">
        <v>69</v>
      </c>
      <c r="Y129" s="13" t="s">
        <v>69</v>
      </c>
      <c r="Z129" s="13" t="s">
        <v>69</v>
      </c>
      <c r="AA129" s="13" t="s">
        <v>69</v>
      </c>
      <c r="AB129" s="13" t="s">
        <v>68</v>
      </c>
      <c r="AC129" s="13" t="str">
        <f t="shared" ref="AC129:AC167" si="196">IF(COUNTIF(W129:AB129,"X")&gt;0,COUNTIF(W129:AB129,"X")&amp;" fois par semaine","-")</f>
        <v>5 fois par semaine</v>
      </c>
      <c r="AD129" s="14" t="s">
        <v>69</v>
      </c>
      <c r="AE129" s="14" t="s">
        <v>69</v>
      </c>
      <c r="AF129" s="14" t="s">
        <v>69</v>
      </c>
      <c r="AG129" s="14" t="s">
        <v>69</v>
      </c>
      <c r="AH129" s="14" t="s">
        <v>69</v>
      </c>
      <c r="AI129" s="14" t="s">
        <v>68</v>
      </c>
      <c r="AJ129" s="44" t="str">
        <f t="shared" ref="AJ129:AJ167" si="197">IF(COUNTIF(AD129:AI129,"X")&gt;0,COUNTIF(AD129:AI129,"X")&amp;" fois par semaine","-")</f>
        <v>5 fois par semaine</v>
      </c>
      <c r="AK129" s="13" t="s">
        <v>69</v>
      </c>
      <c r="AL129" s="13" t="s">
        <v>69</v>
      </c>
      <c r="AM129" s="13" t="s">
        <v>69</v>
      </c>
      <c r="AN129" s="13" t="s">
        <v>69</v>
      </c>
      <c r="AO129" s="13" t="s">
        <v>69</v>
      </c>
      <c r="AP129" s="13" t="s">
        <v>68</v>
      </c>
      <c r="AQ129" s="13" t="str">
        <f t="shared" ref="AQ129:AQ167" si="198">IF(COUNTIF(AK129:AP129,"X")&gt;0,COUNTIF(AK129:AP129,"X")&amp;" fois par semaine","-")</f>
        <v>5 fois par semaine</v>
      </c>
      <c r="AR129" s="14" t="s">
        <v>69</v>
      </c>
      <c r="AS129" s="14" t="s">
        <v>69</v>
      </c>
      <c r="AT129" s="14" t="s">
        <v>69</v>
      </c>
      <c r="AU129" s="14" t="s">
        <v>69</v>
      </c>
      <c r="AV129" s="14" t="s">
        <v>69</v>
      </c>
      <c r="AW129" s="14" t="s">
        <v>68</v>
      </c>
      <c r="AX129" s="14" t="str">
        <f t="shared" ref="AX129:AX167" si="199">IF(COUNTIF(AR129:AW129,"X")&gt;0,COUNTIF(AR129:AW129,"X")&amp;" fois par semaine","-")</f>
        <v>5 fois par semaine</v>
      </c>
      <c r="AY129" s="13" t="s">
        <v>69</v>
      </c>
      <c r="AZ129" s="13" t="s">
        <v>69</v>
      </c>
      <c r="BA129" s="13" t="s">
        <v>69</v>
      </c>
      <c r="BB129" s="13" t="s">
        <v>69</v>
      </c>
      <c r="BC129" s="13" t="s">
        <v>69</v>
      </c>
      <c r="BD129" s="13" t="s">
        <v>68</v>
      </c>
      <c r="BE129" s="13" t="str">
        <f t="shared" ref="BE129:BE167" si="200">IF(COUNTIF(AY129:BD129,"X")&gt;0,COUNTIF(AY129:BD129,"X")&amp;" fois par semaine","-")</f>
        <v>5 fois par semaine</v>
      </c>
      <c r="BF129" s="14" t="s">
        <v>69</v>
      </c>
      <c r="BG129" s="14" t="s">
        <v>69</v>
      </c>
      <c r="BH129" s="14" t="s">
        <v>69</v>
      </c>
      <c r="BI129" s="14" t="s">
        <v>69</v>
      </c>
      <c r="BJ129" s="14" t="s">
        <v>69</v>
      </c>
      <c r="BK129" s="14" t="s">
        <v>68</v>
      </c>
      <c r="BL129" s="14" t="str">
        <f t="shared" ref="BL129:BL167" si="201">IF(COUNTIF(BF129:BK129,"X")&gt;0,COUNTIF(BF129:BK129,"X")&amp;" fois par semaine","-")</f>
        <v>5 fois par semaine</v>
      </c>
      <c r="BM129" s="13" t="s">
        <v>69</v>
      </c>
      <c r="BN129" s="13" t="s">
        <v>69</v>
      </c>
      <c r="BO129" s="13" t="s">
        <v>69</v>
      </c>
      <c r="BP129" s="13" t="s">
        <v>69</v>
      </c>
      <c r="BQ129" s="13" t="s">
        <v>69</v>
      </c>
      <c r="BR129" s="13" t="s">
        <v>68</v>
      </c>
      <c r="BS129" s="13" t="str">
        <f t="shared" ref="BS129:BS167" si="202">IF(COUNTIF(BM129:BR129,"X")&gt;0,COUNTIF(BM129:BR129,"X")&amp;" fois par semaine","-")</f>
        <v>5 fois par semaine</v>
      </c>
      <c r="BT129" s="14" t="s">
        <v>68</v>
      </c>
      <c r="BU129" s="14" t="s">
        <v>68</v>
      </c>
      <c r="BV129" s="14" t="s">
        <v>68</v>
      </c>
      <c r="BW129" s="14" t="s">
        <v>68</v>
      </c>
      <c r="BX129" s="14" t="s">
        <v>68</v>
      </c>
      <c r="BY129" s="14" t="s">
        <v>68</v>
      </c>
      <c r="BZ129" s="14" t="str">
        <f t="shared" ref="BZ129:BZ167" si="203">IF(COUNTIF(BT129:BY129,"X")&gt;0,COUNTIF(BT129:BY129,"X")&amp;" fois par semaine","-")</f>
        <v>-</v>
      </c>
      <c r="CA129" s="13" t="s">
        <v>68</v>
      </c>
      <c r="CB129" s="13" t="s">
        <v>68</v>
      </c>
      <c r="CC129" s="13" t="s">
        <v>68</v>
      </c>
      <c r="CD129" s="13" t="s">
        <v>69</v>
      </c>
      <c r="CE129" s="13" t="s">
        <v>68</v>
      </c>
      <c r="CF129" s="13" t="s">
        <v>68</v>
      </c>
      <c r="CG129" s="44" t="str">
        <f t="shared" ref="CG129:CG149" si="204">IF(COUNTIF(CA129:CF129,"X")&gt;0,COUNTIF(CA129:CF129,"X")&amp;" fois par mois","-")</f>
        <v>1 fois par mois</v>
      </c>
      <c r="CH129" s="14" t="s">
        <v>68</v>
      </c>
      <c r="CI129" s="14" t="s">
        <v>68</v>
      </c>
      <c r="CJ129" s="14" t="s">
        <v>68</v>
      </c>
      <c r="CK129" s="14" t="s">
        <v>69</v>
      </c>
      <c r="CL129" s="14" t="s">
        <v>68</v>
      </c>
      <c r="CM129" s="14" t="s">
        <v>68</v>
      </c>
      <c r="CN129" s="44" t="str">
        <f t="shared" ref="CN129:CN167" si="205">IF(COUNTIF(CH129:CM129,"X")&gt;0,COUNTIF(CH129:CM129,"X")&amp;" fois par semaine","-")</f>
        <v>1 fois par semaine</v>
      </c>
      <c r="CO129" s="13" t="s">
        <v>68</v>
      </c>
      <c r="CP129" s="13" t="s">
        <v>68</v>
      </c>
      <c r="CQ129" s="13" t="s">
        <v>68</v>
      </c>
      <c r="CR129" s="13" t="s">
        <v>69</v>
      </c>
      <c r="CS129" s="13" t="s">
        <v>68</v>
      </c>
      <c r="CT129" s="13" t="s">
        <v>68</v>
      </c>
      <c r="CU129" s="13" t="str">
        <f t="shared" si="180"/>
        <v>1 fois par semaine</v>
      </c>
      <c r="CV129" s="14" t="s">
        <v>68</v>
      </c>
      <c r="CW129" s="14" t="s">
        <v>68</v>
      </c>
      <c r="CX129" s="14" t="s">
        <v>68</v>
      </c>
      <c r="CY129" s="14" t="s">
        <v>69</v>
      </c>
      <c r="CZ129" s="14" t="s">
        <v>68</v>
      </c>
      <c r="DA129" s="14" t="s">
        <v>68</v>
      </c>
      <c r="DB129" s="14" t="str">
        <f t="shared" ref="DB129:DB167" si="206">IF(COUNTIF(CV129:DA129,"X")&gt;0,COUNTIF(CV129:DA129,"X")&amp;" fois par semaine","-")</f>
        <v>1 fois par semaine</v>
      </c>
      <c r="DC129" s="13" t="s">
        <v>68</v>
      </c>
      <c r="DD129" s="13" t="s">
        <v>68</v>
      </c>
      <c r="DE129" s="13" t="s">
        <v>68</v>
      </c>
      <c r="DF129" s="13" t="s">
        <v>69</v>
      </c>
      <c r="DG129" s="13" t="s">
        <v>68</v>
      </c>
      <c r="DH129" s="13" t="s">
        <v>68</v>
      </c>
      <c r="DI129" s="13" t="str">
        <f t="shared" si="181"/>
        <v>1 fois par semaine</v>
      </c>
      <c r="DJ129" s="14" t="s">
        <v>69</v>
      </c>
      <c r="DK129" s="14" t="s">
        <v>69</v>
      </c>
      <c r="DL129" s="14" t="s">
        <v>69</v>
      </c>
      <c r="DM129" s="14" t="s">
        <v>69</v>
      </c>
      <c r="DN129" s="14" t="s">
        <v>69</v>
      </c>
      <c r="DO129" s="14" t="s">
        <v>68</v>
      </c>
      <c r="DP129" s="44" t="str">
        <f t="shared" ref="DP129:DP167" si="207">IF(COUNTIF(DJ129:DO129,"X")&gt;0,COUNTIF(DJ129:DO129,"X")&amp;" fois par semaine","-")</f>
        <v>5 fois par semaine</v>
      </c>
      <c r="DQ129" s="13" t="s">
        <v>69</v>
      </c>
      <c r="DR129" s="13" t="s">
        <v>69</v>
      </c>
      <c r="DS129" s="13" t="s">
        <v>69</v>
      </c>
      <c r="DT129" s="13" t="s">
        <v>69</v>
      </c>
      <c r="DU129" s="13" t="s">
        <v>69</v>
      </c>
      <c r="DV129" s="13" t="s">
        <v>68</v>
      </c>
      <c r="DW129" s="13" t="str">
        <f t="shared" ref="DW129:DW167" si="208">IF(COUNTIF(DQ129:DV129,"X")&gt;0,COUNTIF(DQ129:DV129,"X")&amp;" fois par semaine","-")</f>
        <v>5 fois par semaine</v>
      </c>
      <c r="DX129" s="14" t="s">
        <v>69</v>
      </c>
      <c r="DY129" s="14" t="s">
        <v>69</v>
      </c>
      <c r="DZ129" s="14" t="s">
        <v>69</v>
      </c>
      <c r="EA129" s="14" t="s">
        <v>69</v>
      </c>
      <c r="EB129" s="14" t="s">
        <v>69</v>
      </c>
      <c r="EC129" s="14" t="s">
        <v>68</v>
      </c>
      <c r="ED129" s="14" t="str">
        <f t="shared" ref="ED129:ED167" si="209">IF(COUNTIF(DX129:EC129,"X")&gt;0,COUNTIF(DX129:EC129,"X")&amp;" fois par semaine","-")</f>
        <v>5 fois par semaine</v>
      </c>
      <c r="EE129" s="13" t="s">
        <v>69</v>
      </c>
      <c r="EF129" s="13" t="s">
        <v>69</v>
      </c>
      <c r="EG129" s="13" t="s">
        <v>69</v>
      </c>
      <c r="EH129" s="13" t="s">
        <v>69</v>
      </c>
      <c r="EI129" s="13" t="s">
        <v>69</v>
      </c>
      <c r="EJ129" s="13" t="s">
        <v>68</v>
      </c>
      <c r="EK129" s="13" t="str">
        <f t="shared" ref="EK129:EK167" si="210">IF(COUNTIF(EE129:EJ129,"X")&gt;0,COUNTIF(EE129:EJ129,"X")&amp;" fois par semaine","-")</f>
        <v>5 fois par semaine</v>
      </c>
      <c r="EL129" s="14" t="s">
        <v>68</v>
      </c>
      <c r="EM129" s="14" t="s">
        <v>68</v>
      </c>
      <c r="EN129" s="14" t="s">
        <v>68</v>
      </c>
      <c r="EO129" s="14" t="s">
        <v>69</v>
      </c>
      <c r="EP129" s="14" t="s">
        <v>68</v>
      </c>
      <c r="EQ129" s="14" t="s">
        <v>68</v>
      </c>
      <c r="ER129" s="44" t="str">
        <f t="shared" ref="ER129:ER133" si="211">IF(COUNTIF(EL129:EQ129,"X")&gt;0,COUNTIF(EL129:EQ129,"X")&amp;" fois par mois","-")</f>
        <v>1 fois par mois</v>
      </c>
      <c r="ES129" s="13" t="s">
        <v>68</v>
      </c>
      <c r="ET129" s="13" t="s">
        <v>68</v>
      </c>
      <c r="EU129" s="13" t="s">
        <v>68</v>
      </c>
      <c r="EV129" s="13" t="s">
        <v>68</v>
      </c>
      <c r="EW129" s="13" t="s">
        <v>68</v>
      </c>
      <c r="EX129" s="13" t="s">
        <v>68</v>
      </c>
      <c r="EY129" s="44" t="str">
        <f>IF(COUNTIF(ES129:EX129,"X")&gt;0,COUNTIF(ES129:EX129,"X")&amp;" fois par mois","-")</f>
        <v>-</v>
      </c>
      <c r="EZ129" s="14" t="s">
        <v>68</v>
      </c>
      <c r="FA129" s="14" t="s">
        <v>68</v>
      </c>
      <c r="FB129" s="14" t="s">
        <v>68</v>
      </c>
      <c r="FC129" s="14" t="s">
        <v>69</v>
      </c>
      <c r="FD129" s="14" t="s">
        <v>68</v>
      </c>
      <c r="FE129" s="14" t="s">
        <v>68</v>
      </c>
      <c r="FF129" s="44" t="str">
        <f t="shared" si="175"/>
        <v>1 fois par semaine</v>
      </c>
      <c r="FG129" s="13" t="s">
        <v>68</v>
      </c>
      <c r="FH129" s="13" t="s">
        <v>68</v>
      </c>
      <c r="FI129" s="13" t="s">
        <v>68</v>
      </c>
      <c r="FJ129" s="13" t="s">
        <v>69</v>
      </c>
      <c r="FK129" s="13" t="s">
        <v>68</v>
      </c>
      <c r="FL129" s="13" t="s">
        <v>68</v>
      </c>
      <c r="FM129" s="13" t="str">
        <f t="shared" ref="FM129" si="212">IF(COUNTIF(FG129:FL129,"X")&gt;0,COUNTIF(FG129:FL129,"X")&amp;" fois par mois","-")</f>
        <v>1 fois par mois</v>
      </c>
      <c r="FN129" s="14" t="s">
        <v>69</v>
      </c>
      <c r="FO129" s="14" t="s">
        <v>69</v>
      </c>
      <c r="FP129" s="14" t="s">
        <v>69</v>
      </c>
      <c r="FQ129" s="14" t="s">
        <v>69</v>
      </c>
      <c r="FR129" s="14" t="s">
        <v>69</v>
      </c>
      <c r="FS129" s="14" t="s">
        <v>68</v>
      </c>
      <c r="FT129" s="44" t="str">
        <f t="shared" si="159"/>
        <v>5 fois par semaine</v>
      </c>
      <c r="FU129" s="13" t="s">
        <v>68</v>
      </c>
      <c r="FV129" s="13" t="s">
        <v>68</v>
      </c>
      <c r="FW129" s="13" t="s">
        <v>68</v>
      </c>
      <c r="FX129" s="13" t="s">
        <v>69</v>
      </c>
      <c r="FY129" s="13" t="s">
        <v>68</v>
      </c>
      <c r="FZ129" s="13" t="s">
        <v>68</v>
      </c>
      <c r="GA129" s="44" t="str">
        <f t="shared" si="177"/>
        <v>1 fois par semaine</v>
      </c>
      <c r="GB129" s="14" t="s">
        <v>68</v>
      </c>
      <c r="GC129" s="14" t="s">
        <v>68</v>
      </c>
      <c r="GD129" s="14" t="s">
        <v>68</v>
      </c>
      <c r="GE129" s="14" t="s">
        <v>69</v>
      </c>
      <c r="GF129" s="14" t="s">
        <v>68</v>
      </c>
      <c r="GG129" s="14" t="s">
        <v>68</v>
      </c>
      <c r="GH129" s="14" t="str">
        <f t="shared" si="155"/>
        <v>1 fois par semaine</v>
      </c>
      <c r="GI129" s="13" t="s">
        <v>68</v>
      </c>
      <c r="GJ129" s="13" t="s">
        <v>68</v>
      </c>
      <c r="GK129" s="13" t="s">
        <v>68</v>
      </c>
      <c r="GL129" s="13" t="s">
        <v>68</v>
      </c>
      <c r="GM129" s="13" t="s">
        <v>68</v>
      </c>
      <c r="GN129" s="13" t="s">
        <v>68</v>
      </c>
      <c r="GO129" s="13" t="str">
        <f t="shared" si="168"/>
        <v>-</v>
      </c>
      <c r="GP129" s="14" t="s">
        <v>68</v>
      </c>
      <c r="GQ129" s="14" t="s">
        <v>68</v>
      </c>
      <c r="GR129" s="14" t="s">
        <v>68</v>
      </c>
      <c r="GS129" s="14" t="s">
        <v>68</v>
      </c>
      <c r="GT129" s="14" t="s">
        <v>68</v>
      </c>
      <c r="GU129" s="14" t="s">
        <v>68</v>
      </c>
      <c r="GV129" s="14" t="str">
        <f t="shared" si="179"/>
        <v>-</v>
      </c>
      <c r="GW129" s="13" t="s">
        <v>68</v>
      </c>
      <c r="GX129" s="13" t="s">
        <v>68</v>
      </c>
      <c r="GY129" s="13" t="s">
        <v>68</v>
      </c>
      <c r="GZ129" s="13" t="s">
        <v>69</v>
      </c>
      <c r="HA129" s="13" t="s">
        <v>68</v>
      </c>
      <c r="HB129" s="13" t="s">
        <v>68</v>
      </c>
      <c r="HC129" s="44" t="str">
        <f>IF(COUNTIF(GW129:HB129,"X")&gt;0,COUNTIF(GW129:HB129,"X")&amp;" fois par mois","-")</f>
        <v>1 fois par mois</v>
      </c>
      <c r="HD129" s="14" t="s">
        <v>68</v>
      </c>
      <c r="HE129" s="14" t="s">
        <v>68</v>
      </c>
      <c r="HF129" s="14" t="s">
        <v>68</v>
      </c>
      <c r="HG129" s="14" t="s">
        <v>69</v>
      </c>
      <c r="HH129" s="14" t="s">
        <v>68</v>
      </c>
      <c r="HI129" s="14" t="s">
        <v>68</v>
      </c>
      <c r="HJ129" s="44" t="str">
        <f t="shared" si="193"/>
        <v>1 fois par semestre</v>
      </c>
      <c r="HK129" s="13" t="s">
        <v>68</v>
      </c>
      <c r="HL129" s="13" t="s">
        <v>68</v>
      </c>
      <c r="HM129" s="13" t="s">
        <v>68</v>
      </c>
      <c r="HN129" s="13" t="s">
        <v>68</v>
      </c>
      <c r="HO129" s="13" t="s">
        <v>68</v>
      </c>
      <c r="HP129" s="13" t="s">
        <v>68</v>
      </c>
      <c r="HQ129" s="44" t="str">
        <f t="shared" si="169"/>
        <v>-</v>
      </c>
      <c r="HR129" s="14" t="s">
        <v>68</v>
      </c>
      <c r="HS129" s="14" t="s">
        <v>68</v>
      </c>
      <c r="HT129" s="14" t="s">
        <v>68</v>
      </c>
      <c r="HU129" s="14" t="s">
        <v>68</v>
      </c>
      <c r="HV129" s="14" t="s">
        <v>68</v>
      </c>
      <c r="HW129" s="14" t="s">
        <v>68</v>
      </c>
      <c r="HX129" s="14" t="str">
        <f t="shared" si="182"/>
        <v>-</v>
      </c>
    </row>
    <row r="130" spans="1:232" ht="27.95" customHeight="1" x14ac:dyDescent="0.2">
      <c r="A130" s="16">
        <v>8116</v>
      </c>
      <c r="B130" s="9" t="s">
        <v>74</v>
      </c>
      <c r="C130" s="51" t="s">
        <v>1908</v>
      </c>
      <c r="D130" s="11" t="s">
        <v>96</v>
      </c>
      <c r="E130" s="18" t="s">
        <v>216</v>
      </c>
      <c r="F130" s="18">
        <v>75015</v>
      </c>
      <c r="G130" s="18" t="s">
        <v>29</v>
      </c>
      <c r="H130" s="12">
        <v>12</v>
      </c>
      <c r="I130" s="13" t="s">
        <v>69</v>
      </c>
      <c r="J130" s="13" t="s">
        <v>68</v>
      </c>
      <c r="K130" s="13" t="s">
        <v>69</v>
      </c>
      <c r="L130" s="13" t="s">
        <v>68</v>
      </c>
      <c r="M130" s="13" t="s">
        <v>69</v>
      </c>
      <c r="N130" s="13" t="s">
        <v>68</v>
      </c>
      <c r="O130" s="13" t="str">
        <f t="shared" si="194"/>
        <v>3 fois par semaine</v>
      </c>
      <c r="P130" s="14" t="s">
        <v>69</v>
      </c>
      <c r="Q130" s="14" t="s">
        <v>68</v>
      </c>
      <c r="R130" s="14" t="s">
        <v>69</v>
      </c>
      <c r="S130" s="14" t="s">
        <v>68</v>
      </c>
      <c r="T130" s="14" t="s">
        <v>69</v>
      </c>
      <c r="U130" s="14" t="s">
        <v>68</v>
      </c>
      <c r="V130" s="44" t="str">
        <f t="shared" si="195"/>
        <v>3 fois par semaine</v>
      </c>
      <c r="W130" s="13" t="s">
        <v>69</v>
      </c>
      <c r="X130" s="13" t="s">
        <v>68</v>
      </c>
      <c r="Y130" s="13" t="s">
        <v>69</v>
      </c>
      <c r="Z130" s="13" t="s">
        <v>68</v>
      </c>
      <c r="AA130" s="13" t="s">
        <v>69</v>
      </c>
      <c r="AB130" s="13" t="s">
        <v>68</v>
      </c>
      <c r="AC130" s="13" t="str">
        <f t="shared" si="196"/>
        <v>3 fois par semaine</v>
      </c>
      <c r="AD130" s="14" t="s">
        <v>69</v>
      </c>
      <c r="AE130" s="14" t="s">
        <v>68</v>
      </c>
      <c r="AF130" s="14" t="s">
        <v>69</v>
      </c>
      <c r="AG130" s="14" t="s">
        <v>68</v>
      </c>
      <c r="AH130" s="14" t="s">
        <v>69</v>
      </c>
      <c r="AI130" s="14" t="s">
        <v>68</v>
      </c>
      <c r="AJ130" s="44" t="str">
        <f t="shared" si="197"/>
        <v>3 fois par semaine</v>
      </c>
      <c r="AK130" s="13" t="s">
        <v>69</v>
      </c>
      <c r="AL130" s="13" t="s">
        <v>68</v>
      </c>
      <c r="AM130" s="13" t="s">
        <v>69</v>
      </c>
      <c r="AN130" s="13" t="s">
        <v>68</v>
      </c>
      <c r="AO130" s="13" t="s">
        <v>69</v>
      </c>
      <c r="AP130" s="13" t="s">
        <v>68</v>
      </c>
      <c r="AQ130" s="13" t="str">
        <f t="shared" si="198"/>
        <v>3 fois par semaine</v>
      </c>
      <c r="AR130" s="14" t="s">
        <v>69</v>
      </c>
      <c r="AS130" s="14" t="s">
        <v>68</v>
      </c>
      <c r="AT130" s="14" t="s">
        <v>69</v>
      </c>
      <c r="AU130" s="14" t="s">
        <v>68</v>
      </c>
      <c r="AV130" s="14" t="s">
        <v>69</v>
      </c>
      <c r="AW130" s="14" t="s">
        <v>68</v>
      </c>
      <c r="AX130" s="14" t="str">
        <f t="shared" si="199"/>
        <v>3 fois par semaine</v>
      </c>
      <c r="AY130" s="13" t="s">
        <v>69</v>
      </c>
      <c r="AZ130" s="13" t="s">
        <v>68</v>
      </c>
      <c r="BA130" s="13" t="s">
        <v>69</v>
      </c>
      <c r="BB130" s="13" t="s">
        <v>68</v>
      </c>
      <c r="BC130" s="13" t="s">
        <v>69</v>
      </c>
      <c r="BD130" s="13" t="s">
        <v>68</v>
      </c>
      <c r="BE130" s="13" t="str">
        <f t="shared" si="200"/>
        <v>3 fois par semaine</v>
      </c>
      <c r="BF130" s="14" t="s">
        <v>69</v>
      </c>
      <c r="BG130" s="14" t="s">
        <v>68</v>
      </c>
      <c r="BH130" s="14" t="s">
        <v>69</v>
      </c>
      <c r="BI130" s="14" t="s">
        <v>68</v>
      </c>
      <c r="BJ130" s="14" t="s">
        <v>69</v>
      </c>
      <c r="BK130" s="14" t="s">
        <v>68</v>
      </c>
      <c r="BL130" s="14" t="str">
        <f t="shared" si="201"/>
        <v>3 fois par semaine</v>
      </c>
      <c r="BM130" s="13" t="s">
        <v>69</v>
      </c>
      <c r="BN130" s="13" t="s">
        <v>68</v>
      </c>
      <c r="BO130" s="13" t="s">
        <v>69</v>
      </c>
      <c r="BP130" s="13" t="s">
        <v>68</v>
      </c>
      <c r="BQ130" s="13" t="s">
        <v>69</v>
      </c>
      <c r="BR130" s="13" t="s">
        <v>68</v>
      </c>
      <c r="BS130" s="13" t="str">
        <f t="shared" si="202"/>
        <v>3 fois par semaine</v>
      </c>
      <c r="BT130" s="14" t="s">
        <v>68</v>
      </c>
      <c r="BU130" s="14" t="s">
        <v>68</v>
      </c>
      <c r="BV130" s="14" t="s">
        <v>68</v>
      </c>
      <c r="BW130" s="14" t="s">
        <v>68</v>
      </c>
      <c r="BX130" s="14" t="s">
        <v>68</v>
      </c>
      <c r="BY130" s="14" t="s">
        <v>68</v>
      </c>
      <c r="BZ130" s="14" t="str">
        <f t="shared" si="203"/>
        <v>-</v>
      </c>
      <c r="CA130" s="13" t="s">
        <v>69</v>
      </c>
      <c r="CB130" s="13" t="s">
        <v>68</v>
      </c>
      <c r="CC130" s="13" t="s">
        <v>68</v>
      </c>
      <c r="CD130" s="13" t="s">
        <v>68</v>
      </c>
      <c r="CE130" s="13" t="s">
        <v>68</v>
      </c>
      <c r="CF130" s="13" t="s">
        <v>68</v>
      </c>
      <c r="CG130" s="44" t="str">
        <f t="shared" si="204"/>
        <v>1 fois par mois</v>
      </c>
      <c r="CH130" s="14" t="s">
        <v>68</v>
      </c>
      <c r="CI130" s="14" t="s">
        <v>68</v>
      </c>
      <c r="CJ130" s="14" t="s">
        <v>68</v>
      </c>
      <c r="CK130" s="14" t="s">
        <v>68</v>
      </c>
      <c r="CL130" s="14" t="s">
        <v>68</v>
      </c>
      <c r="CM130" s="14" t="s">
        <v>68</v>
      </c>
      <c r="CN130" s="44" t="str">
        <f t="shared" si="205"/>
        <v>-</v>
      </c>
      <c r="CO130" s="13" t="s">
        <v>68</v>
      </c>
      <c r="CP130" s="13" t="s">
        <v>68</v>
      </c>
      <c r="CQ130" s="13" t="s">
        <v>68</v>
      </c>
      <c r="CR130" s="13" t="s">
        <v>68</v>
      </c>
      <c r="CS130" s="13" t="s">
        <v>68</v>
      </c>
      <c r="CT130" s="13" t="s">
        <v>68</v>
      </c>
      <c r="CU130" s="13" t="str">
        <f t="shared" si="180"/>
        <v>-</v>
      </c>
      <c r="CV130" s="14" t="s">
        <v>68</v>
      </c>
      <c r="CW130" s="14" t="s">
        <v>68</v>
      </c>
      <c r="CX130" s="14" t="s">
        <v>68</v>
      </c>
      <c r="CY130" s="14" t="s">
        <v>68</v>
      </c>
      <c r="CZ130" s="14" t="s">
        <v>68</v>
      </c>
      <c r="DA130" s="14" t="s">
        <v>68</v>
      </c>
      <c r="DB130" s="14" t="str">
        <f t="shared" si="206"/>
        <v>-</v>
      </c>
      <c r="DC130" s="13" t="s">
        <v>68</v>
      </c>
      <c r="DD130" s="13" t="s">
        <v>68</v>
      </c>
      <c r="DE130" s="13" t="s">
        <v>68</v>
      </c>
      <c r="DF130" s="13" t="s">
        <v>68</v>
      </c>
      <c r="DG130" s="13" t="s">
        <v>68</v>
      </c>
      <c r="DH130" s="13" t="s">
        <v>68</v>
      </c>
      <c r="DI130" s="13" t="str">
        <f t="shared" si="181"/>
        <v>-</v>
      </c>
      <c r="DJ130" s="14" t="s">
        <v>69</v>
      </c>
      <c r="DK130" s="14" t="s">
        <v>68</v>
      </c>
      <c r="DL130" s="14" t="s">
        <v>69</v>
      </c>
      <c r="DM130" s="14" t="s">
        <v>68</v>
      </c>
      <c r="DN130" s="14" t="s">
        <v>69</v>
      </c>
      <c r="DO130" s="14" t="s">
        <v>68</v>
      </c>
      <c r="DP130" s="44" t="str">
        <f t="shared" si="207"/>
        <v>3 fois par semaine</v>
      </c>
      <c r="DQ130" s="13" t="s">
        <v>69</v>
      </c>
      <c r="DR130" s="13" t="s">
        <v>68</v>
      </c>
      <c r="DS130" s="13" t="s">
        <v>69</v>
      </c>
      <c r="DT130" s="13" t="s">
        <v>68</v>
      </c>
      <c r="DU130" s="13" t="s">
        <v>69</v>
      </c>
      <c r="DV130" s="13" t="s">
        <v>68</v>
      </c>
      <c r="DW130" s="13" t="str">
        <f t="shared" si="208"/>
        <v>3 fois par semaine</v>
      </c>
      <c r="DX130" s="14" t="s">
        <v>69</v>
      </c>
      <c r="DY130" s="14" t="s">
        <v>68</v>
      </c>
      <c r="DZ130" s="14" t="s">
        <v>69</v>
      </c>
      <c r="EA130" s="14" t="s">
        <v>68</v>
      </c>
      <c r="EB130" s="14" t="s">
        <v>69</v>
      </c>
      <c r="EC130" s="14" t="s">
        <v>68</v>
      </c>
      <c r="ED130" s="14" t="str">
        <f t="shared" si="209"/>
        <v>3 fois par semaine</v>
      </c>
      <c r="EE130" s="13" t="s">
        <v>69</v>
      </c>
      <c r="EF130" s="13" t="s">
        <v>68</v>
      </c>
      <c r="EG130" s="13" t="s">
        <v>69</v>
      </c>
      <c r="EH130" s="13" t="s">
        <v>68</v>
      </c>
      <c r="EI130" s="13" t="s">
        <v>69</v>
      </c>
      <c r="EJ130" s="13" t="s">
        <v>68</v>
      </c>
      <c r="EK130" s="13" t="str">
        <f t="shared" si="210"/>
        <v>3 fois par semaine</v>
      </c>
      <c r="EL130" s="14" t="s">
        <v>69</v>
      </c>
      <c r="EM130" s="14" t="s">
        <v>68</v>
      </c>
      <c r="EN130" s="14" t="s">
        <v>68</v>
      </c>
      <c r="EO130" s="14" t="s">
        <v>68</v>
      </c>
      <c r="EP130" s="14" t="s">
        <v>68</v>
      </c>
      <c r="EQ130" s="14" t="s">
        <v>68</v>
      </c>
      <c r="ER130" s="44" t="str">
        <f t="shared" si="211"/>
        <v>1 fois par mois</v>
      </c>
      <c r="ES130" s="13" t="s">
        <v>68</v>
      </c>
      <c r="ET130" s="13" t="s">
        <v>68</v>
      </c>
      <c r="EU130" s="13" t="s">
        <v>68</v>
      </c>
      <c r="EV130" s="13" t="s">
        <v>68</v>
      </c>
      <c r="EW130" s="13" t="s">
        <v>68</v>
      </c>
      <c r="EX130" s="13" t="s">
        <v>68</v>
      </c>
      <c r="EY130" s="44" t="str">
        <f>IF(COUNTIF(ES130:EX130,"X")&gt;0,COUNTIF(ES130:EX130,"X")&amp;" fois par mois","-")</f>
        <v>-</v>
      </c>
      <c r="EZ130" s="14" t="s">
        <v>68</v>
      </c>
      <c r="FA130" s="14" t="s">
        <v>68</v>
      </c>
      <c r="FB130" s="14" t="s">
        <v>68</v>
      </c>
      <c r="FC130" s="14" t="s">
        <v>68</v>
      </c>
      <c r="FD130" s="14" t="s">
        <v>68</v>
      </c>
      <c r="FE130" s="14" t="s">
        <v>68</v>
      </c>
      <c r="FF130" s="44" t="str">
        <f t="shared" si="175"/>
        <v>-</v>
      </c>
      <c r="FG130" s="13" t="s">
        <v>68</v>
      </c>
      <c r="FH130" s="13" t="s">
        <v>68</v>
      </c>
      <c r="FI130" s="13" t="s">
        <v>68</v>
      </c>
      <c r="FJ130" s="13" t="s">
        <v>68</v>
      </c>
      <c r="FK130" s="13" t="s">
        <v>68</v>
      </c>
      <c r="FL130" s="13" t="s">
        <v>68</v>
      </c>
      <c r="FM130" s="13" t="str">
        <f>IF(COUNTIF(FG130:FL130,"X")&gt;0,COUNTIF(FG130:FL130,"X")&amp;" fois par mois","-")</f>
        <v>-</v>
      </c>
      <c r="FN130" s="14" t="s">
        <v>69</v>
      </c>
      <c r="FO130" s="14" t="s">
        <v>68</v>
      </c>
      <c r="FP130" s="14" t="s">
        <v>69</v>
      </c>
      <c r="FQ130" s="14" t="s">
        <v>68</v>
      </c>
      <c r="FR130" s="14" t="s">
        <v>69</v>
      </c>
      <c r="FS130" s="14" t="s">
        <v>68</v>
      </c>
      <c r="FT130" s="44" t="str">
        <f t="shared" si="159"/>
        <v>3 fois par semaine</v>
      </c>
      <c r="FU130" s="13" t="s">
        <v>69</v>
      </c>
      <c r="FV130" s="13" t="s">
        <v>68</v>
      </c>
      <c r="FW130" s="13" t="s">
        <v>68</v>
      </c>
      <c r="FX130" s="13" t="s">
        <v>68</v>
      </c>
      <c r="FY130" s="13" t="s">
        <v>68</v>
      </c>
      <c r="FZ130" s="13" t="s">
        <v>68</v>
      </c>
      <c r="GA130" s="44" t="str">
        <f t="shared" si="177"/>
        <v>1 fois par semaine</v>
      </c>
      <c r="GB130" s="14" t="s">
        <v>69</v>
      </c>
      <c r="GC130" s="14" t="s">
        <v>68</v>
      </c>
      <c r="GD130" s="14" t="s">
        <v>68</v>
      </c>
      <c r="GE130" s="14" t="s">
        <v>68</v>
      </c>
      <c r="GF130" s="14" t="s">
        <v>68</v>
      </c>
      <c r="GG130" s="14" t="s">
        <v>68</v>
      </c>
      <c r="GH130" s="14" t="str">
        <f t="shared" si="155"/>
        <v>1 fois par semaine</v>
      </c>
      <c r="GI130" s="13" t="s">
        <v>68</v>
      </c>
      <c r="GJ130" s="13" t="s">
        <v>68</v>
      </c>
      <c r="GK130" s="13" t="s">
        <v>68</v>
      </c>
      <c r="GL130" s="13" t="s">
        <v>68</v>
      </c>
      <c r="GM130" s="13" t="s">
        <v>68</v>
      </c>
      <c r="GN130" s="13" t="s">
        <v>68</v>
      </c>
      <c r="GO130" s="13" t="str">
        <f t="shared" si="168"/>
        <v>-</v>
      </c>
      <c r="GP130" s="14" t="s">
        <v>68</v>
      </c>
      <c r="GQ130" s="14" t="s">
        <v>68</v>
      </c>
      <c r="GR130" s="14" t="s">
        <v>68</v>
      </c>
      <c r="GS130" s="14" t="s">
        <v>68</v>
      </c>
      <c r="GT130" s="14" t="s">
        <v>68</v>
      </c>
      <c r="GU130" s="14" t="s">
        <v>68</v>
      </c>
      <c r="GV130" s="14" t="str">
        <f t="shared" si="179"/>
        <v>-</v>
      </c>
      <c r="GW130" s="13" t="s">
        <v>68</v>
      </c>
      <c r="GX130" s="13" t="s">
        <v>68</v>
      </c>
      <c r="GY130" s="13" t="s">
        <v>69</v>
      </c>
      <c r="GZ130" s="13" t="s">
        <v>68</v>
      </c>
      <c r="HA130" s="13" t="s">
        <v>68</v>
      </c>
      <c r="HB130" s="13" t="s">
        <v>68</v>
      </c>
      <c r="HC130" s="44" t="str">
        <f>IF(COUNTIF(GW130:HB130,"X")&gt;0,COUNTIF(GW130:HB130,"X")&amp;" fois par mois","-")</f>
        <v>1 fois par mois</v>
      </c>
      <c r="HD130" s="14" t="s">
        <v>68</v>
      </c>
      <c r="HE130" s="14" t="s">
        <v>68</v>
      </c>
      <c r="HF130" s="14" t="s">
        <v>69</v>
      </c>
      <c r="HG130" s="14" t="s">
        <v>68</v>
      </c>
      <c r="HH130" s="14" t="s">
        <v>68</v>
      </c>
      <c r="HI130" s="14" t="s">
        <v>68</v>
      </c>
      <c r="HJ130" s="44" t="str">
        <f t="shared" si="193"/>
        <v>1 fois par semestre</v>
      </c>
      <c r="HK130" s="13" t="s">
        <v>68</v>
      </c>
      <c r="HL130" s="13" t="s">
        <v>68</v>
      </c>
      <c r="HM130" s="13" t="s">
        <v>68</v>
      </c>
      <c r="HN130" s="13" t="s">
        <v>68</v>
      </c>
      <c r="HO130" s="13" t="s">
        <v>68</v>
      </c>
      <c r="HP130" s="13" t="s">
        <v>68</v>
      </c>
      <c r="HQ130" s="44" t="str">
        <f t="shared" si="169"/>
        <v>-</v>
      </c>
      <c r="HR130" s="14" t="s">
        <v>68</v>
      </c>
      <c r="HS130" s="14" t="s">
        <v>68</v>
      </c>
      <c r="HT130" s="14" t="s">
        <v>68</v>
      </c>
      <c r="HU130" s="14" t="s">
        <v>68</v>
      </c>
      <c r="HV130" s="14" t="s">
        <v>68</v>
      </c>
      <c r="HW130" s="14" t="s">
        <v>68</v>
      </c>
      <c r="HX130" s="14" t="str">
        <f t="shared" si="182"/>
        <v>-</v>
      </c>
    </row>
    <row r="131" spans="1:232" ht="27.95" customHeight="1" x14ac:dyDescent="0.2">
      <c r="A131" s="8">
        <v>8120</v>
      </c>
      <c r="B131" s="9" t="s">
        <v>66</v>
      </c>
      <c r="C131" s="50" t="s">
        <v>1906</v>
      </c>
      <c r="D131" s="11" t="s">
        <v>96</v>
      </c>
      <c r="E131" s="11" t="s">
        <v>219</v>
      </c>
      <c r="F131" s="11">
        <v>75011</v>
      </c>
      <c r="G131" s="11" t="s">
        <v>29</v>
      </c>
      <c r="H131" s="12">
        <v>3</v>
      </c>
      <c r="I131" s="13" t="s">
        <v>69</v>
      </c>
      <c r="J131" s="13" t="s">
        <v>68</v>
      </c>
      <c r="K131" s="13" t="s">
        <v>68</v>
      </c>
      <c r="L131" s="13" t="s">
        <v>69</v>
      </c>
      <c r="M131" s="13" t="s">
        <v>68</v>
      </c>
      <c r="N131" s="13" t="s">
        <v>68</v>
      </c>
      <c r="O131" s="13" t="str">
        <f t="shared" si="194"/>
        <v>2 fois par semaine</v>
      </c>
      <c r="P131" s="14" t="s">
        <v>69</v>
      </c>
      <c r="Q131" s="14" t="s">
        <v>68</v>
      </c>
      <c r="R131" s="14" t="s">
        <v>68</v>
      </c>
      <c r="S131" s="14" t="s">
        <v>69</v>
      </c>
      <c r="T131" s="14" t="s">
        <v>68</v>
      </c>
      <c r="U131" s="14" t="s">
        <v>68</v>
      </c>
      <c r="V131" s="44" t="str">
        <f t="shared" si="195"/>
        <v>2 fois par semaine</v>
      </c>
      <c r="W131" s="13" t="s">
        <v>69</v>
      </c>
      <c r="X131" s="13" t="s">
        <v>68</v>
      </c>
      <c r="Y131" s="13" t="s">
        <v>68</v>
      </c>
      <c r="Z131" s="13" t="s">
        <v>69</v>
      </c>
      <c r="AA131" s="13" t="s">
        <v>68</v>
      </c>
      <c r="AB131" s="13" t="s">
        <v>68</v>
      </c>
      <c r="AC131" s="13" t="str">
        <f t="shared" si="196"/>
        <v>2 fois par semaine</v>
      </c>
      <c r="AD131" s="14" t="s">
        <v>69</v>
      </c>
      <c r="AE131" s="14" t="s">
        <v>68</v>
      </c>
      <c r="AF131" s="14" t="s">
        <v>68</v>
      </c>
      <c r="AG131" s="14" t="s">
        <v>69</v>
      </c>
      <c r="AH131" s="14" t="s">
        <v>68</v>
      </c>
      <c r="AI131" s="14" t="s">
        <v>68</v>
      </c>
      <c r="AJ131" s="44" t="str">
        <f t="shared" si="197"/>
        <v>2 fois par semaine</v>
      </c>
      <c r="AK131" s="13" t="s">
        <v>69</v>
      </c>
      <c r="AL131" s="13" t="s">
        <v>68</v>
      </c>
      <c r="AM131" s="13" t="s">
        <v>68</v>
      </c>
      <c r="AN131" s="13" t="s">
        <v>69</v>
      </c>
      <c r="AO131" s="13" t="s">
        <v>68</v>
      </c>
      <c r="AP131" s="13" t="s">
        <v>68</v>
      </c>
      <c r="AQ131" s="13" t="str">
        <f t="shared" si="198"/>
        <v>2 fois par semaine</v>
      </c>
      <c r="AR131" s="14" t="s">
        <v>69</v>
      </c>
      <c r="AS131" s="14" t="s">
        <v>68</v>
      </c>
      <c r="AT131" s="14" t="s">
        <v>68</v>
      </c>
      <c r="AU131" s="14" t="s">
        <v>69</v>
      </c>
      <c r="AV131" s="14" t="s">
        <v>68</v>
      </c>
      <c r="AW131" s="14" t="s">
        <v>68</v>
      </c>
      <c r="AX131" s="14" t="str">
        <f t="shared" si="199"/>
        <v>2 fois par semaine</v>
      </c>
      <c r="AY131" s="13" t="s">
        <v>69</v>
      </c>
      <c r="AZ131" s="13" t="s">
        <v>68</v>
      </c>
      <c r="BA131" s="13" t="s">
        <v>68</v>
      </c>
      <c r="BB131" s="13" t="s">
        <v>69</v>
      </c>
      <c r="BC131" s="13" t="s">
        <v>68</v>
      </c>
      <c r="BD131" s="13" t="s">
        <v>68</v>
      </c>
      <c r="BE131" s="13" t="str">
        <f t="shared" si="200"/>
        <v>2 fois par semaine</v>
      </c>
      <c r="BF131" s="14" t="s">
        <v>69</v>
      </c>
      <c r="BG131" s="14" t="s">
        <v>68</v>
      </c>
      <c r="BH131" s="14" t="s">
        <v>68</v>
      </c>
      <c r="BI131" s="14" t="s">
        <v>69</v>
      </c>
      <c r="BJ131" s="14" t="s">
        <v>68</v>
      </c>
      <c r="BK131" s="14" t="s">
        <v>68</v>
      </c>
      <c r="BL131" s="14" t="str">
        <f t="shared" si="201"/>
        <v>2 fois par semaine</v>
      </c>
      <c r="BM131" s="13" t="s">
        <v>69</v>
      </c>
      <c r="BN131" s="13" t="s">
        <v>68</v>
      </c>
      <c r="BO131" s="13" t="s">
        <v>68</v>
      </c>
      <c r="BP131" s="13" t="s">
        <v>69</v>
      </c>
      <c r="BQ131" s="13" t="s">
        <v>68</v>
      </c>
      <c r="BR131" s="13" t="s">
        <v>68</v>
      </c>
      <c r="BS131" s="13" t="str">
        <f t="shared" si="202"/>
        <v>2 fois par semaine</v>
      </c>
      <c r="BT131" s="14" t="s">
        <v>68</v>
      </c>
      <c r="BU131" s="14" t="s">
        <v>68</v>
      </c>
      <c r="BV131" s="14" t="s">
        <v>68</v>
      </c>
      <c r="BW131" s="14" t="s">
        <v>68</v>
      </c>
      <c r="BX131" s="14" t="s">
        <v>68</v>
      </c>
      <c r="BY131" s="14" t="s">
        <v>68</v>
      </c>
      <c r="BZ131" s="14" t="str">
        <f t="shared" si="203"/>
        <v>-</v>
      </c>
      <c r="CA131" s="13" t="s">
        <v>69</v>
      </c>
      <c r="CB131" s="13" t="s">
        <v>68</v>
      </c>
      <c r="CC131" s="13" t="s">
        <v>68</v>
      </c>
      <c r="CD131" s="13" t="s">
        <v>68</v>
      </c>
      <c r="CE131" s="13" t="s">
        <v>68</v>
      </c>
      <c r="CF131" s="13" t="s">
        <v>68</v>
      </c>
      <c r="CG131" s="44" t="str">
        <f t="shared" si="204"/>
        <v>1 fois par mois</v>
      </c>
      <c r="CH131" s="14" t="s">
        <v>69</v>
      </c>
      <c r="CI131" s="14" t="s">
        <v>68</v>
      </c>
      <c r="CJ131" s="14" t="s">
        <v>68</v>
      </c>
      <c r="CK131" s="14" t="s">
        <v>68</v>
      </c>
      <c r="CL131" s="14" t="s">
        <v>68</v>
      </c>
      <c r="CM131" s="14" t="s">
        <v>68</v>
      </c>
      <c r="CN131" s="44" t="str">
        <f t="shared" si="205"/>
        <v>1 fois par semaine</v>
      </c>
      <c r="CO131" s="13" t="s">
        <v>69</v>
      </c>
      <c r="CP131" s="13" t="s">
        <v>68</v>
      </c>
      <c r="CQ131" s="13" t="s">
        <v>68</v>
      </c>
      <c r="CR131" s="13" t="s">
        <v>68</v>
      </c>
      <c r="CS131" s="13" t="s">
        <v>68</v>
      </c>
      <c r="CT131" s="13" t="s">
        <v>68</v>
      </c>
      <c r="CU131" s="13" t="str">
        <f t="shared" si="180"/>
        <v>1 fois par semaine</v>
      </c>
      <c r="CV131" s="14" t="s">
        <v>69</v>
      </c>
      <c r="CW131" s="14" t="s">
        <v>68</v>
      </c>
      <c r="CX131" s="14" t="s">
        <v>68</v>
      </c>
      <c r="CY131" s="14" t="s">
        <v>68</v>
      </c>
      <c r="CZ131" s="14" t="s">
        <v>68</v>
      </c>
      <c r="DA131" s="14" t="s">
        <v>68</v>
      </c>
      <c r="DB131" s="14" t="str">
        <f t="shared" si="206"/>
        <v>1 fois par semaine</v>
      </c>
      <c r="DC131" s="13" t="s">
        <v>69</v>
      </c>
      <c r="DD131" s="13" t="s">
        <v>68</v>
      </c>
      <c r="DE131" s="13" t="s">
        <v>68</v>
      </c>
      <c r="DF131" s="13" t="s">
        <v>68</v>
      </c>
      <c r="DG131" s="13" t="s">
        <v>68</v>
      </c>
      <c r="DH131" s="13" t="s">
        <v>68</v>
      </c>
      <c r="DI131" s="13" t="str">
        <f t="shared" si="181"/>
        <v>1 fois par semaine</v>
      </c>
      <c r="DJ131" s="14" t="s">
        <v>68</v>
      </c>
      <c r="DK131" s="14" t="s">
        <v>68</v>
      </c>
      <c r="DL131" s="14" t="s">
        <v>68</v>
      </c>
      <c r="DM131" s="14" t="s">
        <v>68</v>
      </c>
      <c r="DN131" s="14" t="s">
        <v>68</v>
      </c>
      <c r="DO131" s="14" t="s">
        <v>68</v>
      </c>
      <c r="DP131" s="44" t="str">
        <f t="shared" si="207"/>
        <v>-</v>
      </c>
      <c r="DQ131" s="13" t="s">
        <v>68</v>
      </c>
      <c r="DR131" s="13" t="s">
        <v>68</v>
      </c>
      <c r="DS131" s="13" t="s">
        <v>68</v>
      </c>
      <c r="DT131" s="13" t="s">
        <v>68</v>
      </c>
      <c r="DU131" s="13" t="s">
        <v>68</v>
      </c>
      <c r="DV131" s="13" t="s">
        <v>68</v>
      </c>
      <c r="DW131" s="13" t="str">
        <f t="shared" si="208"/>
        <v>-</v>
      </c>
      <c r="DX131" s="14" t="s">
        <v>68</v>
      </c>
      <c r="DY131" s="14" t="s">
        <v>68</v>
      </c>
      <c r="DZ131" s="14" t="s">
        <v>68</v>
      </c>
      <c r="EA131" s="14" t="s">
        <v>68</v>
      </c>
      <c r="EB131" s="14" t="s">
        <v>68</v>
      </c>
      <c r="EC131" s="14" t="s">
        <v>68</v>
      </c>
      <c r="ED131" s="14" t="str">
        <f t="shared" si="209"/>
        <v>-</v>
      </c>
      <c r="EE131" s="13" t="s">
        <v>68</v>
      </c>
      <c r="EF131" s="13" t="s">
        <v>68</v>
      </c>
      <c r="EG131" s="13" t="s">
        <v>68</v>
      </c>
      <c r="EH131" s="13" t="s">
        <v>68</v>
      </c>
      <c r="EI131" s="13" t="s">
        <v>68</v>
      </c>
      <c r="EJ131" s="13" t="s">
        <v>68</v>
      </c>
      <c r="EK131" s="13" t="str">
        <f t="shared" si="210"/>
        <v>-</v>
      </c>
      <c r="EL131" s="14" t="s">
        <v>69</v>
      </c>
      <c r="EM131" s="14" t="s">
        <v>68</v>
      </c>
      <c r="EN131" s="14" t="s">
        <v>68</v>
      </c>
      <c r="EO131" s="14" t="s">
        <v>68</v>
      </c>
      <c r="EP131" s="14" t="s">
        <v>68</v>
      </c>
      <c r="EQ131" s="14" t="s">
        <v>68</v>
      </c>
      <c r="ER131" s="44" t="str">
        <f t="shared" si="211"/>
        <v>1 fois par mois</v>
      </c>
      <c r="ES131" s="13" t="s">
        <v>68</v>
      </c>
      <c r="ET131" s="13" t="s">
        <v>68</v>
      </c>
      <c r="EU131" s="13" t="s">
        <v>68</v>
      </c>
      <c r="EV131" s="13" t="s">
        <v>68</v>
      </c>
      <c r="EW131" s="13" t="s">
        <v>68</v>
      </c>
      <c r="EX131" s="13" t="s">
        <v>68</v>
      </c>
      <c r="EY131" s="44" t="str">
        <f>IF(COUNTIF(ES131:EX131,"X")&gt;0,COUNTIF(ES131:EX131,"X")&amp;" fois par mois","-")</f>
        <v>-</v>
      </c>
      <c r="EZ131" s="14" t="s">
        <v>68</v>
      </c>
      <c r="FA131" s="14" t="s">
        <v>68</v>
      </c>
      <c r="FB131" s="14" t="s">
        <v>68</v>
      </c>
      <c r="FC131" s="14" t="s">
        <v>68</v>
      </c>
      <c r="FD131" s="14" t="s">
        <v>68</v>
      </c>
      <c r="FE131" s="14" t="s">
        <v>68</v>
      </c>
      <c r="FF131" s="44" t="str">
        <f t="shared" si="175"/>
        <v>-</v>
      </c>
      <c r="FG131" s="13" t="s">
        <v>68</v>
      </c>
      <c r="FH131" s="13" t="s">
        <v>68</v>
      </c>
      <c r="FI131" s="13" t="s">
        <v>68</v>
      </c>
      <c r="FJ131" s="13" t="s">
        <v>68</v>
      </c>
      <c r="FK131" s="13" t="s">
        <v>68</v>
      </c>
      <c r="FL131" s="13" t="s">
        <v>68</v>
      </c>
      <c r="FM131" s="13" t="str">
        <f>IF(COUNTIF(FG131:FL131,"X")&gt;0,COUNTIF(FG131:FL131,"X")&amp;" fois par mois","-")</f>
        <v>-</v>
      </c>
      <c r="FN131" s="14" t="s">
        <v>69</v>
      </c>
      <c r="FO131" s="14" t="s">
        <v>68</v>
      </c>
      <c r="FP131" s="14" t="s">
        <v>68</v>
      </c>
      <c r="FQ131" s="14" t="s">
        <v>69</v>
      </c>
      <c r="FR131" s="14" t="s">
        <v>68</v>
      </c>
      <c r="FS131" s="14" t="s">
        <v>68</v>
      </c>
      <c r="FT131" s="44" t="str">
        <f t="shared" si="159"/>
        <v>2 fois par semaine</v>
      </c>
      <c r="FU131" s="13" t="s">
        <v>69</v>
      </c>
      <c r="FV131" s="13" t="s">
        <v>68</v>
      </c>
      <c r="FW131" s="13" t="s">
        <v>68</v>
      </c>
      <c r="FX131" s="13" t="s">
        <v>68</v>
      </c>
      <c r="FY131" s="13" t="s">
        <v>68</v>
      </c>
      <c r="FZ131" s="13" t="s">
        <v>68</v>
      </c>
      <c r="GA131" s="44" t="str">
        <f t="shared" si="177"/>
        <v>1 fois par semaine</v>
      </c>
      <c r="GB131" s="14" t="s">
        <v>69</v>
      </c>
      <c r="GC131" s="14" t="s">
        <v>68</v>
      </c>
      <c r="GD131" s="14" t="s">
        <v>68</v>
      </c>
      <c r="GE131" s="14" t="s">
        <v>68</v>
      </c>
      <c r="GF131" s="14" t="s">
        <v>68</v>
      </c>
      <c r="GG131" s="14" t="s">
        <v>68</v>
      </c>
      <c r="GH131" s="14" t="str">
        <f t="shared" si="155"/>
        <v>1 fois par semaine</v>
      </c>
      <c r="GI131" s="13" t="s">
        <v>68</v>
      </c>
      <c r="GJ131" s="13" t="s">
        <v>68</v>
      </c>
      <c r="GK131" s="13" t="s">
        <v>68</v>
      </c>
      <c r="GL131" s="13" t="s">
        <v>68</v>
      </c>
      <c r="GM131" s="13" t="s">
        <v>68</v>
      </c>
      <c r="GN131" s="13" t="s">
        <v>68</v>
      </c>
      <c r="GO131" s="13" t="str">
        <f t="shared" si="168"/>
        <v>-</v>
      </c>
      <c r="GP131" s="14" t="s">
        <v>68</v>
      </c>
      <c r="GQ131" s="14" t="s">
        <v>68</v>
      </c>
      <c r="GR131" s="14" t="s">
        <v>68</v>
      </c>
      <c r="GS131" s="14" t="s">
        <v>68</v>
      </c>
      <c r="GT131" s="14" t="s">
        <v>68</v>
      </c>
      <c r="GU131" s="14" t="s">
        <v>68</v>
      </c>
      <c r="GV131" s="14" t="str">
        <f t="shared" si="179"/>
        <v>-</v>
      </c>
      <c r="GW131" s="13" t="s">
        <v>68</v>
      </c>
      <c r="GX131" s="13" t="s">
        <v>68</v>
      </c>
      <c r="GY131" s="13" t="s">
        <v>68</v>
      </c>
      <c r="GZ131" s="13" t="s">
        <v>68</v>
      </c>
      <c r="HA131" s="13" t="s">
        <v>68</v>
      </c>
      <c r="HB131" s="13" t="s">
        <v>68</v>
      </c>
      <c r="HC131" s="44" t="str">
        <f t="shared" ref="HC131:HC133" si="213">IF(COUNTIF(GW131:HB131,"X")&gt;0,COUNTIF(GW131:HB131,"X")&amp;" fois par semaine","-")</f>
        <v>-</v>
      </c>
      <c r="HD131" s="14" t="s">
        <v>68</v>
      </c>
      <c r="HE131" s="14" t="s">
        <v>68</v>
      </c>
      <c r="HF131" s="14" t="s">
        <v>68</v>
      </c>
      <c r="HG131" s="14" t="s">
        <v>68</v>
      </c>
      <c r="HH131" s="14" t="s">
        <v>68</v>
      </c>
      <c r="HI131" s="14" t="s">
        <v>68</v>
      </c>
      <c r="HJ131" s="44" t="str">
        <f t="shared" si="193"/>
        <v>-</v>
      </c>
      <c r="HK131" s="13" t="s">
        <v>68</v>
      </c>
      <c r="HL131" s="13" t="s">
        <v>68</v>
      </c>
      <c r="HM131" s="13" t="s">
        <v>68</v>
      </c>
      <c r="HN131" s="13" t="s">
        <v>68</v>
      </c>
      <c r="HO131" s="13" t="s">
        <v>68</v>
      </c>
      <c r="HP131" s="13" t="s">
        <v>68</v>
      </c>
      <c r="HQ131" s="44" t="str">
        <f t="shared" si="169"/>
        <v>-</v>
      </c>
      <c r="HR131" s="14" t="s">
        <v>68</v>
      </c>
      <c r="HS131" s="14" t="s">
        <v>68</v>
      </c>
      <c r="HT131" s="14" t="s">
        <v>68</v>
      </c>
      <c r="HU131" s="14" t="s">
        <v>68</v>
      </c>
      <c r="HV131" s="14" t="s">
        <v>68</v>
      </c>
      <c r="HW131" s="14" t="s">
        <v>68</v>
      </c>
      <c r="HX131" s="14" t="str">
        <f t="shared" si="182"/>
        <v>-</v>
      </c>
    </row>
    <row r="132" spans="1:232" ht="27.95" customHeight="1" x14ac:dyDescent="0.2">
      <c r="A132" s="16">
        <v>8122</v>
      </c>
      <c r="B132" s="9" t="s">
        <v>79</v>
      </c>
      <c r="C132" s="51" t="s">
        <v>1908</v>
      </c>
      <c r="D132" s="11" t="s">
        <v>96</v>
      </c>
      <c r="E132" s="11" t="s">
        <v>221</v>
      </c>
      <c r="F132" s="11">
        <v>75018</v>
      </c>
      <c r="G132" s="11" t="s">
        <v>29</v>
      </c>
      <c r="H132" s="12">
        <v>6</v>
      </c>
      <c r="I132" s="13" t="s">
        <v>69</v>
      </c>
      <c r="J132" s="13" t="s">
        <v>68</v>
      </c>
      <c r="K132" s="13" t="s">
        <v>68</v>
      </c>
      <c r="L132" s="13" t="s">
        <v>69</v>
      </c>
      <c r="M132" s="13" t="s">
        <v>68</v>
      </c>
      <c r="N132" s="13" t="s">
        <v>68</v>
      </c>
      <c r="O132" s="13" t="str">
        <f t="shared" si="194"/>
        <v>2 fois par semaine</v>
      </c>
      <c r="P132" s="14" t="s">
        <v>69</v>
      </c>
      <c r="Q132" s="14" t="s">
        <v>68</v>
      </c>
      <c r="R132" s="14" t="s">
        <v>68</v>
      </c>
      <c r="S132" s="14" t="s">
        <v>69</v>
      </c>
      <c r="T132" s="14" t="s">
        <v>68</v>
      </c>
      <c r="U132" s="14" t="s">
        <v>68</v>
      </c>
      <c r="V132" s="44" t="str">
        <f t="shared" si="195"/>
        <v>2 fois par semaine</v>
      </c>
      <c r="W132" s="13" t="s">
        <v>69</v>
      </c>
      <c r="X132" s="13" t="s">
        <v>68</v>
      </c>
      <c r="Y132" s="13" t="s">
        <v>68</v>
      </c>
      <c r="Z132" s="13" t="s">
        <v>69</v>
      </c>
      <c r="AA132" s="13" t="s">
        <v>68</v>
      </c>
      <c r="AB132" s="13" t="s">
        <v>68</v>
      </c>
      <c r="AC132" s="13" t="str">
        <f t="shared" si="196"/>
        <v>2 fois par semaine</v>
      </c>
      <c r="AD132" s="14" t="s">
        <v>69</v>
      </c>
      <c r="AE132" s="14" t="s">
        <v>68</v>
      </c>
      <c r="AF132" s="14" t="s">
        <v>68</v>
      </c>
      <c r="AG132" s="14" t="s">
        <v>69</v>
      </c>
      <c r="AH132" s="14" t="s">
        <v>68</v>
      </c>
      <c r="AI132" s="14" t="s">
        <v>68</v>
      </c>
      <c r="AJ132" s="44" t="str">
        <f t="shared" si="197"/>
        <v>2 fois par semaine</v>
      </c>
      <c r="AK132" s="13" t="s">
        <v>69</v>
      </c>
      <c r="AL132" s="13" t="s">
        <v>68</v>
      </c>
      <c r="AM132" s="13" t="s">
        <v>68</v>
      </c>
      <c r="AN132" s="13" t="s">
        <v>69</v>
      </c>
      <c r="AO132" s="13" t="s">
        <v>68</v>
      </c>
      <c r="AP132" s="13" t="s">
        <v>68</v>
      </c>
      <c r="AQ132" s="13" t="str">
        <f t="shared" si="198"/>
        <v>2 fois par semaine</v>
      </c>
      <c r="AR132" s="14" t="s">
        <v>69</v>
      </c>
      <c r="AS132" s="14" t="s">
        <v>68</v>
      </c>
      <c r="AT132" s="14" t="s">
        <v>68</v>
      </c>
      <c r="AU132" s="14" t="s">
        <v>69</v>
      </c>
      <c r="AV132" s="14" t="s">
        <v>68</v>
      </c>
      <c r="AW132" s="14" t="s">
        <v>68</v>
      </c>
      <c r="AX132" s="14" t="str">
        <f t="shared" si="199"/>
        <v>2 fois par semaine</v>
      </c>
      <c r="AY132" s="13" t="s">
        <v>69</v>
      </c>
      <c r="AZ132" s="13" t="s">
        <v>68</v>
      </c>
      <c r="BA132" s="13" t="s">
        <v>68</v>
      </c>
      <c r="BB132" s="13" t="s">
        <v>69</v>
      </c>
      <c r="BC132" s="13" t="s">
        <v>68</v>
      </c>
      <c r="BD132" s="13" t="s">
        <v>68</v>
      </c>
      <c r="BE132" s="13" t="str">
        <f t="shared" si="200"/>
        <v>2 fois par semaine</v>
      </c>
      <c r="BF132" s="14" t="s">
        <v>69</v>
      </c>
      <c r="BG132" s="14" t="s">
        <v>68</v>
      </c>
      <c r="BH132" s="14" t="s">
        <v>68</v>
      </c>
      <c r="BI132" s="14" t="s">
        <v>69</v>
      </c>
      <c r="BJ132" s="14" t="s">
        <v>68</v>
      </c>
      <c r="BK132" s="14" t="s">
        <v>68</v>
      </c>
      <c r="BL132" s="14" t="str">
        <f t="shared" si="201"/>
        <v>2 fois par semaine</v>
      </c>
      <c r="BM132" s="13" t="s">
        <v>69</v>
      </c>
      <c r="BN132" s="13" t="s">
        <v>68</v>
      </c>
      <c r="BO132" s="13" t="s">
        <v>68</v>
      </c>
      <c r="BP132" s="13" t="s">
        <v>69</v>
      </c>
      <c r="BQ132" s="13" t="s">
        <v>68</v>
      </c>
      <c r="BR132" s="13" t="s">
        <v>68</v>
      </c>
      <c r="BS132" s="13" t="str">
        <f t="shared" si="202"/>
        <v>2 fois par semaine</v>
      </c>
      <c r="BT132" s="14" t="s">
        <v>68</v>
      </c>
      <c r="BU132" s="14" t="s">
        <v>68</v>
      </c>
      <c r="BV132" s="14" t="s">
        <v>68</v>
      </c>
      <c r="BW132" s="14" t="s">
        <v>68</v>
      </c>
      <c r="BX132" s="14" t="s">
        <v>68</v>
      </c>
      <c r="BY132" s="14" t="s">
        <v>68</v>
      </c>
      <c r="BZ132" s="14" t="str">
        <f t="shared" si="203"/>
        <v>-</v>
      </c>
      <c r="CA132" s="13" t="s">
        <v>69</v>
      </c>
      <c r="CB132" s="13" t="s">
        <v>68</v>
      </c>
      <c r="CC132" s="13" t="s">
        <v>68</v>
      </c>
      <c r="CD132" s="13" t="s">
        <v>68</v>
      </c>
      <c r="CE132" s="13" t="s">
        <v>68</v>
      </c>
      <c r="CF132" s="13" t="s">
        <v>68</v>
      </c>
      <c r="CG132" s="44" t="str">
        <f t="shared" si="204"/>
        <v>1 fois par mois</v>
      </c>
      <c r="CH132" s="14" t="s">
        <v>69</v>
      </c>
      <c r="CI132" s="14" t="s">
        <v>68</v>
      </c>
      <c r="CJ132" s="14" t="s">
        <v>68</v>
      </c>
      <c r="CK132" s="14" t="s">
        <v>68</v>
      </c>
      <c r="CL132" s="14" t="s">
        <v>68</v>
      </c>
      <c r="CM132" s="14" t="s">
        <v>68</v>
      </c>
      <c r="CN132" s="44" t="str">
        <f t="shared" si="205"/>
        <v>1 fois par semaine</v>
      </c>
      <c r="CO132" s="13" t="s">
        <v>69</v>
      </c>
      <c r="CP132" s="13" t="s">
        <v>68</v>
      </c>
      <c r="CQ132" s="13" t="s">
        <v>68</v>
      </c>
      <c r="CR132" s="13" t="s">
        <v>68</v>
      </c>
      <c r="CS132" s="13" t="s">
        <v>68</v>
      </c>
      <c r="CT132" s="13" t="s">
        <v>68</v>
      </c>
      <c r="CU132" s="13" t="str">
        <f t="shared" si="180"/>
        <v>1 fois par semaine</v>
      </c>
      <c r="CV132" s="14" t="s">
        <v>69</v>
      </c>
      <c r="CW132" s="14" t="s">
        <v>68</v>
      </c>
      <c r="CX132" s="14" t="s">
        <v>68</v>
      </c>
      <c r="CY132" s="14" t="s">
        <v>68</v>
      </c>
      <c r="CZ132" s="14" t="s">
        <v>68</v>
      </c>
      <c r="DA132" s="14" t="s">
        <v>68</v>
      </c>
      <c r="DB132" s="14" t="str">
        <f t="shared" si="206"/>
        <v>1 fois par semaine</v>
      </c>
      <c r="DC132" s="13" t="s">
        <v>69</v>
      </c>
      <c r="DD132" s="13" t="s">
        <v>68</v>
      </c>
      <c r="DE132" s="13" t="s">
        <v>68</v>
      </c>
      <c r="DF132" s="13" t="s">
        <v>68</v>
      </c>
      <c r="DG132" s="13" t="s">
        <v>68</v>
      </c>
      <c r="DH132" s="13" t="s">
        <v>68</v>
      </c>
      <c r="DI132" s="13" t="str">
        <f t="shared" si="181"/>
        <v>1 fois par semaine</v>
      </c>
      <c r="DJ132" s="14" t="s">
        <v>68</v>
      </c>
      <c r="DK132" s="14" t="s">
        <v>68</v>
      </c>
      <c r="DL132" s="14" t="s">
        <v>68</v>
      </c>
      <c r="DM132" s="14" t="s">
        <v>68</v>
      </c>
      <c r="DN132" s="14" t="s">
        <v>68</v>
      </c>
      <c r="DO132" s="14" t="s">
        <v>68</v>
      </c>
      <c r="DP132" s="44" t="str">
        <f t="shared" si="207"/>
        <v>-</v>
      </c>
      <c r="DQ132" s="13" t="s">
        <v>68</v>
      </c>
      <c r="DR132" s="13" t="s">
        <v>68</v>
      </c>
      <c r="DS132" s="13" t="s">
        <v>68</v>
      </c>
      <c r="DT132" s="13" t="s">
        <v>68</v>
      </c>
      <c r="DU132" s="13" t="s">
        <v>68</v>
      </c>
      <c r="DV132" s="13" t="s">
        <v>68</v>
      </c>
      <c r="DW132" s="13" t="str">
        <f t="shared" si="208"/>
        <v>-</v>
      </c>
      <c r="DX132" s="14" t="s">
        <v>68</v>
      </c>
      <c r="DY132" s="14" t="s">
        <v>68</v>
      </c>
      <c r="DZ132" s="14" t="s">
        <v>68</v>
      </c>
      <c r="EA132" s="14" t="s">
        <v>68</v>
      </c>
      <c r="EB132" s="14" t="s">
        <v>68</v>
      </c>
      <c r="EC132" s="14" t="s">
        <v>68</v>
      </c>
      <c r="ED132" s="14" t="str">
        <f t="shared" si="209"/>
        <v>-</v>
      </c>
      <c r="EE132" s="13" t="s">
        <v>68</v>
      </c>
      <c r="EF132" s="13" t="s">
        <v>68</v>
      </c>
      <c r="EG132" s="13" t="s">
        <v>68</v>
      </c>
      <c r="EH132" s="13" t="s">
        <v>68</v>
      </c>
      <c r="EI132" s="13" t="s">
        <v>68</v>
      </c>
      <c r="EJ132" s="13" t="s">
        <v>68</v>
      </c>
      <c r="EK132" s="13" t="str">
        <f t="shared" si="210"/>
        <v>-</v>
      </c>
      <c r="EL132" s="14" t="s">
        <v>69</v>
      </c>
      <c r="EM132" s="14" t="s">
        <v>68</v>
      </c>
      <c r="EN132" s="14" t="s">
        <v>68</v>
      </c>
      <c r="EO132" s="14" t="s">
        <v>68</v>
      </c>
      <c r="EP132" s="14" t="s">
        <v>68</v>
      </c>
      <c r="EQ132" s="14" t="s">
        <v>68</v>
      </c>
      <c r="ER132" s="44" t="str">
        <f t="shared" si="211"/>
        <v>1 fois par mois</v>
      </c>
      <c r="ES132" s="13" t="s">
        <v>69</v>
      </c>
      <c r="ET132" s="13" t="s">
        <v>68</v>
      </c>
      <c r="EU132" s="13" t="s">
        <v>68</v>
      </c>
      <c r="EV132" s="13" t="s">
        <v>68</v>
      </c>
      <c r="EW132" s="13" t="s">
        <v>68</v>
      </c>
      <c r="EX132" s="13" t="s">
        <v>68</v>
      </c>
      <c r="EY132" s="44" t="str">
        <f t="shared" ref="EY132" si="214">IF(COUNTIF(ES132:EX132,"X")&gt;0,COUNTIF(ES132:EX132,"X")&amp;" fois par mois","-")</f>
        <v>1 fois par mois</v>
      </c>
      <c r="EZ132" s="14" t="s">
        <v>68</v>
      </c>
      <c r="FA132" s="14" t="s">
        <v>68</v>
      </c>
      <c r="FB132" s="14" t="s">
        <v>68</v>
      </c>
      <c r="FC132" s="14" t="s">
        <v>68</v>
      </c>
      <c r="FD132" s="14" t="s">
        <v>68</v>
      </c>
      <c r="FE132" s="14" t="s">
        <v>68</v>
      </c>
      <c r="FF132" s="44" t="str">
        <f t="shared" si="175"/>
        <v>-</v>
      </c>
      <c r="FG132" s="13" t="s">
        <v>68</v>
      </c>
      <c r="FH132" s="13" t="s">
        <v>68</v>
      </c>
      <c r="FI132" s="13" t="s">
        <v>68</v>
      </c>
      <c r="FJ132" s="13" t="s">
        <v>68</v>
      </c>
      <c r="FK132" s="13" t="s">
        <v>68</v>
      </c>
      <c r="FL132" s="13" t="s">
        <v>68</v>
      </c>
      <c r="FM132" s="13" t="str">
        <f>IF(COUNTIF(FG132:FL132,"X")&gt;0,COUNTIF(FG132:FL132,"X")&amp;" fois par mois","-")</f>
        <v>-</v>
      </c>
      <c r="FN132" s="14" t="s">
        <v>69</v>
      </c>
      <c r="FO132" s="14" t="s">
        <v>68</v>
      </c>
      <c r="FP132" s="14" t="s">
        <v>68</v>
      </c>
      <c r="FQ132" s="14" t="s">
        <v>69</v>
      </c>
      <c r="FR132" s="14" t="s">
        <v>68</v>
      </c>
      <c r="FS132" s="14" t="s">
        <v>68</v>
      </c>
      <c r="FT132" s="44" t="str">
        <f t="shared" si="159"/>
        <v>2 fois par semaine</v>
      </c>
      <c r="FU132" s="13" t="s">
        <v>69</v>
      </c>
      <c r="FV132" s="13" t="s">
        <v>68</v>
      </c>
      <c r="FW132" s="13" t="s">
        <v>68</v>
      </c>
      <c r="FX132" s="13" t="s">
        <v>68</v>
      </c>
      <c r="FY132" s="13" t="s">
        <v>68</v>
      </c>
      <c r="FZ132" s="13" t="s">
        <v>68</v>
      </c>
      <c r="GA132" s="44" t="str">
        <f t="shared" si="177"/>
        <v>1 fois par semaine</v>
      </c>
      <c r="GB132" s="14" t="s">
        <v>69</v>
      </c>
      <c r="GC132" s="14" t="s">
        <v>68</v>
      </c>
      <c r="GD132" s="14" t="s">
        <v>68</v>
      </c>
      <c r="GE132" s="14" t="s">
        <v>68</v>
      </c>
      <c r="GF132" s="14" t="s">
        <v>68</v>
      </c>
      <c r="GG132" s="14" t="s">
        <v>68</v>
      </c>
      <c r="GH132" s="14" t="str">
        <f t="shared" si="155"/>
        <v>1 fois par semaine</v>
      </c>
      <c r="GI132" s="13" t="s">
        <v>68</v>
      </c>
      <c r="GJ132" s="13" t="s">
        <v>68</v>
      </c>
      <c r="GK132" s="13" t="s">
        <v>68</v>
      </c>
      <c r="GL132" s="13" t="s">
        <v>68</v>
      </c>
      <c r="GM132" s="13" t="s">
        <v>68</v>
      </c>
      <c r="GN132" s="13" t="s">
        <v>68</v>
      </c>
      <c r="GO132" s="13" t="str">
        <f t="shared" si="168"/>
        <v>-</v>
      </c>
      <c r="GP132" s="14" t="s">
        <v>68</v>
      </c>
      <c r="GQ132" s="14" t="s">
        <v>68</v>
      </c>
      <c r="GR132" s="14" t="s">
        <v>68</v>
      </c>
      <c r="GS132" s="14" t="s">
        <v>68</v>
      </c>
      <c r="GT132" s="14" t="s">
        <v>68</v>
      </c>
      <c r="GU132" s="14" t="s">
        <v>68</v>
      </c>
      <c r="GV132" s="14" t="str">
        <f t="shared" si="179"/>
        <v>-</v>
      </c>
      <c r="GW132" s="13" t="s">
        <v>68</v>
      </c>
      <c r="GX132" s="13" t="s">
        <v>68</v>
      </c>
      <c r="GY132" s="13" t="s">
        <v>68</v>
      </c>
      <c r="GZ132" s="13" t="s">
        <v>68</v>
      </c>
      <c r="HA132" s="13" t="s">
        <v>68</v>
      </c>
      <c r="HB132" s="13" t="s">
        <v>68</v>
      </c>
      <c r="HC132" s="44" t="str">
        <f t="shared" si="213"/>
        <v>-</v>
      </c>
      <c r="HD132" s="14" t="s">
        <v>68</v>
      </c>
      <c r="HE132" s="14" t="s">
        <v>68</v>
      </c>
      <c r="HF132" s="14" t="s">
        <v>68</v>
      </c>
      <c r="HG132" s="14" t="s">
        <v>68</v>
      </c>
      <c r="HH132" s="14" t="s">
        <v>68</v>
      </c>
      <c r="HI132" s="14" t="s">
        <v>68</v>
      </c>
      <c r="HJ132" s="44" t="str">
        <f t="shared" si="193"/>
        <v>-</v>
      </c>
      <c r="HK132" s="13" t="s">
        <v>68</v>
      </c>
      <c r="HL132" s="13" t="s">
        <v>68</v>
      </c>
      <c r="HM132" s="13" t="s">
        <v>68</v>
      </c>
      <c r="HN132" s="13" t="s">
        <v>68</v>
      </c>
      <c r="HO132" s="13" t="s">
        <v>68</v>
      </c>
      <c r="HP132" s="13" t="s">
        <v>68</v>
      </c>
      <c r="HQ132" s="44" t="str">
        <f t="shared" si="169"/>
        <v>-</v>
      </c>
      <c r="HR132" s="14" t="s">
        <v>68</v>
      </c>
      <c r="HS132" s="14" t="s">
        <v>68</v>
      </c>
      <c r="HT132" s="14" t="s">
        <v>68</v>
      </c>
      <c r="HU132" s="14" t="s">
        <v>68</v>
      </c>
      <c r="HV132" s="14" t="s">
        <v>68</v>
      </c>
      <c r="HW132" s="14" t="s">
        <v>68</v>
      </c>
      <c r="HX132" s="14" t="str">
        <f t="shared" si="182"/>
        <v>-</v>
      </c>
    </row>
    <row r="133" spans="1:232" ht="27.95" customHeight="1" x14ac:dyDescent="0.2">
      <c r="A133" s="16">
        <v>8123</v>
      </c>
      <c r="B133" s="9" t="s">
        <v>79</v>
      </c>
      <c r="C133" s="51" t="s">
        <v>1908</v>
      </c>
      <c r="D133" s="11" t="s">
        <v>96</v>
      </c>
      <c r="E133" s="11" t="s">
        <v>222</v>
      </c>
      <c r="F133" s="11">
        <v>75019</v>
      </c>
      <c r="G133" s="11" t="s">
        <v>29</v>
      </c>
      <c r="H133" s="12">
        <v>19</v>
      </c>
      <c r="I133" s="13" t="s">
        <v>69</v>
      </c>
      <c r="J133" s="13" t="s">
        <v>68</v>
      </c>
      <c r="K133" s="13" t="s">
        <v>69</v>
      </c>
      <c r="L133" s="13" t="s">
        <v>68</v>
      </c>
      <c r="M133" s="13" t="s">
        <v>69</v>
      </c>
      <c r="N133" s="13" t="s">
        <v>68</v>
      </c>
      <c r="O133" s="13" t="str">
        <f t="shared" si="194"/>
        <v>3 fois par semaine</v>
      </c>
      <c r="P133" s="14" t="s">
        <v>69</v>
      </c>
      <c r="Q133" s="14" t="s">
        <v>68</v>
      </c>
      <c r="R133" s="14" t="s">
        <v>69</v>
      </c>
      <c r="S133" s="14" t="s">
        <v>68</v>
      </c>
      <c r="T133" s="14" t="s">
        <v>69</v>
      </c>
      <c r="U133" s="14" t="s">
        <v>68</v>
      </c>
      <c r="V133" s="44" t="str">
        <f t="shared" si="195"/>
        <v>3 fois par semaine</v>
      </c>
      <c r="W133" s="13" t="s">
        <v>69</v>
      </c>
      <c r="X133" s="13" t="s">
        <v>68</v>
      </c>
      <c r="Y133" s="13" t="s">
        <v>69</v>
      </c>
      <c r="Z133" s="13" t="s">
        <v>68</v>
      </c>
      <c r="AA133" s="13" t="s">
        <v>69</v>
      </c>
      <c r="AB133" s="13" t="s">
        <v>68</v>
      </c>
      <c r="AC133" s="13" t="str">
        <f t="shared" si="196"/>
        <v>3 fois par semaine</v>
      </c>
      <c r="AD133" s="14" t="s">
        <v>69</v>
      </c>
      <c r="AE133" s="14" t="s">
        <v>68</v>
      </c>
      <c r="AF133" s="14" t="s">
        <v>69</v>
      </c>
      <c r="AG133" s="14" t="s">
        <v>68</v>
      </c>
      <c r="AH133" s="14" t="s">
        <v>69</v>
      </c>
      <c r="AI133" s="14" t="s">
        <v>68</v>
      </c>
      <c r="AJ133" s="44" t="str">
        <f t="shared" si="197"/>
        <v>3 fois par semaine</v>
      </c>
      <c r="AK133" s="13" t="s">
        <v>69</v>
      </c>
      <c r="AL133" s="13" t="s">
        <v>68</v>
      </c>
      <c r="AM133" s="13" t="s">
        <v>69</v>
      </c>
      <c r="AN133" s="13" t="s">
        <v>68</v>
      </c>
      <c r="AO133" s="13" t="s">
        <v>69</v>
      </c>
      <c r="AP133" s="13" t="s">
        <v>68</v>
      </c>
      <c r="AQ133" s="13" t="str">
        <f t="shared" si="198"/>
        <v>3 fois par semaine</v>
      </c>
      <c r="AR133" s="14" t="s">
        <v>69</v>
      </c>
      <c r="AS133" s="14" t="s">
        <v>68</v>
      </c>
      <c r="AT133" s="14" t="s">
        <v>69</v>
      </c>
      <c r="AU133" s="14" t="s">
        <v>68</v>
      </c>
      <c r="AV133" s="14" t="s">
        <v>69</v>
      </c>
      <c r="AW133" s="14" t="s">
        <v>68</v>
      </c>
      <c r="AX133" s="14" t="str">
        <f t="shared" si="199"/>
        <v>3 fois par semaine</v>
      </c>
      <c r="AY133" s="13" t="s">
        <v>69</v>
      </c>
      <c r="AZ133" s="13" t="s">
        <v>68</v>
      </c>
      <c r="BA133" s="13" t="s">
        <v>69</v>
      </c>
      <c r="BB133" s="13" t="s">
        <v>68</v>
      </c>
      <c r="BC133" s="13" t="s">
        <v>69</v>
      </c>
      <c r="BD133" s="13" t="s">
        <v>68</v>
      </c>
      <c r="BE133" s="13" t="str">
        <f t="shared" si="200"/>
        <v>3 fois par semaine</v>
      </c>
      <c r="BF133" s="14" t="s">
        <v>69</v>
      </c>
      <c r="BG133" s="14" t="s">
        <v>68</v>
      </c>
      <c r="BH133" s="14" t="s">
        <v>69</v>
      </c>
      <c r="BI133" s="14" t="s">
        <v>68</v>
      </c>
      <c r="BJ133" s="14" t="s">
        <v>69</v>
      </c>
      <c r="BK133" s="14" t="s">
        <v>68</v>
      </c>
      <c r="BL133" s="14" t="str">
        <f t="shared" si="201"/>
        <v>3 fois par semaine</v>
      </c>
      <c r="BM133" s="13" t="s">
        <v>69</v>
      </c>
      <c r="BN133" s="13" t="s">
        <v>68</v>
      </c>
      <c r="BO133" s="13" t="s">
        <v>69</v>
      </c>
      <c r="BP133" s="13" t="s">
        <v>68</v>
      </c>
      <c r="BQ133" s="13" t="s">
        <v>69</v>
      </c>
      <c r="BR133" s="13" t="s">
        <v>68</v>
      </c>
      <c r="BS133" s="13" t="str">
        <f t="shared" si="202"/>
        <v>3 fois par semaine</v>
      </c>
      <c r="BT133" s="14" t="s">
        <v>68</v>
      </c>
      <c r="BU133" s="14" t="s">
        <v>68</v>
      </c>
      <c r="BV133" s="14" t="s">
        <v>68</v>
      </c>
      <c r="BW133" s="14" t="s">
        <v>68</v>
      </c>
      <c r="BX133" s="14" t="s">
        <v>68</v>
      </c>
      <c r="BY133" s="14" t="s">
        <v>68</v>
      </c>
      <c r="BZ133" s="14" t="str">
        <f t="shared" si="203"/>
        <v>-</v>
      </c>
      <c r="CA133" s="13" t="s">
        <v>69</v>
      </c>
      <c r="CB133" s="13" t="s">
        <v>68</v>
      </c>
      <c r="CC133" s="13" t="s">
        <v>68</v>
      </c>
      <c r="CD133" s="13" t="s">
        <v>68</v>
      </c>
      <c r="CE133" s="13" t="s">
        <v>68</v>
      </c>
      <c r="CF133" s="13" t="s">
        <v>68</v>
      </c>
      <c r="CG133" s="44" t="str">
        <f t="shared" si="204"/>
        <v>1 fois par mois</v>
      </c>
      <c r="CH133" s="14" t="s">
        <v>69</v>
      </c>
      <c r="CI133" s="14" t="s">
        <v>68</v>
      </c>
      <c r="CJ133" s="14" t="s">
        <v>68</v>
      </c>
      <c r="CK133" s="14" t="s">
        <v>68</v>
      </c>
      <c r="CL133" s="14" t="s">
        <v>68</v>
      </c>
      <c r="CM133" s="14" t="s">
        <v>68</v>
      </c>
      <c r="CN133" s="44" t="str">
        <f t="shared" si="205"/>
        <v>1 fois par semaine</v>
      </c>
      <c r="CO133" s="13" t="s">
        <v>69</v>
      </c>
      <c r="CP133" s="13" t="s">
        <v>68</v>
      </c>
      <c r="CQ133" s="13" t="s">
        <v>68</v>
      </c>
      <c r="CR133" s="13" t="s">
        <v>68</v>
      </c>
      <c r="CS133" s="13" t="s">
        <v>68</v>
      </c>
      <c r="CT133" s="13" t="s">
        <v>68</v>
      </c>
      <c r="CU133" s="13" t="str">
        <f t="shared" si="180"/>
        <v>1 fois par semaine</v>
      </c>
      <c r="CV133" s="14" t="s">
        <v>69</v>
      </c>
      <c r="CW133" s="14" t="s">
        <v>68</v>
      </c>
      <c r="CX133" s="14" t="s">
        <v>68</v>
      </c>
      <c r="CY133" s="14" t="s">
        <v>68</v>
      </c>
      <c r="CZ133" s="14" t="s">
        <v>68</v>
      </c>
      <c r="DA133" s="14" t="s">
        <v>68</v>
      </c>
      <c r="DB133" s="14" t="str">
        <f t="shared" si="206"/>
        <v>1 fois par semaine</v>
      </c>
      <c r="DC133" s="13" t="s">
        <v>69</v>
      </c>
      <c r="DD133" s="13" t="s">
        <v>68</v>
      </c>
      <c r="DE133" s="13" t="s">
        <v>68</v>
      </c>
      <c r="DF133" s="13" t="s">
        <v>68</v>
      </c>
      <c r="DG133" s="13" t="s">
        <v>68</v>
      </c>
      <c r="DH133" s="13" t="s">
        <v>68</v>
      </c>
      <c r="DI133" s="13" t="str">
        <f t="shared" si="181"/>
        <v>1 fois par semaine</v>
      </c>
      <c r="DJ133" s="14" t="s">
        <v>68</v>
      </c>
      <c r="DK133" s="14" t="s">
        <v>68</v>
      </c>
      <c r="DL133" s="14" t="s">
        <v>68</v>
      </c>
      <c r="DM133" s="14" t="s">
        <v>68</v>
      </c>
      <c r="DN133" s="14" t="s">
        <v>68</v>
      </c>
      <c r="DO133" s="14" t="s">
        <v>68</v>
      </c>
      <c r="DP133" s="44" t="str">
        <f t="shared" si="207"/>
        <v>-</v>
      </c>
      <c r="DQ133" s="13" t="s">
        <v>68</v>
      </c>
      <c r="DR133" s="13" t="s">
        <v>68</v>
      </c>
      <c r="DS133" s="13" t="s">
        <v>68</v>
      </c>
      <c r="DT133" s="13" t="s">
        <v>68</v>
      </c>
      <c r="DU133" s="13" t="s">
        <v>68</v>
      </c>
      <c r="DV133" s="13" t="s">
        <v>68</v>
      </c>
      <c r="DW133" s="13" t="str">
        <f t="shared" si="208"/>
        <v>-</v>
      </c>
      <c r="DX133" s="14" t="s">
        <v>68</v>
      </c>
      <c r="DY133" s="14" t="s">
        <v>68</v>
      </c>
      <c r="DZ133" s="14" t="s">
        <v>68</v>
      </c>
      <c r="EA133" s="14" t="s">
        <v>68</v>
      </c>
      <c r="EB133" s="14" t="s">
        <v>68</v>
      </c>
      <c r="EC133" s="14" t="s">
        <v>68</v>
      </c>
      <c r="ED133" s="14" t="str">
        <f t="shared" si="209"/>
        <v>-</v>
      </c>
      <c r="EE133" s="13" t="s">
        <v>68</v>
      </c>
      <c r="EF133" s="13" t="s">
        <v>68</v>
      </c>
      <c r="EG133" s="13" t="s">
        <v>68</v>
      </c>
      <c r="EH133" s="13" t="s">
        <v>68</v>
      </c>
      <c r="EI133" s="13" t="s">
        <v>68</v>
      </c>
      <c r="EJ133" s="13" t="s">
        <v>68</v>
      </c>
      <c r="EK133" s="13" t="str">
        <f t="shared" si="210"/>
        <v>-</v>
      </c>
      <c r="EL133" s="14" t="s">
        <v>69</v>
      </c>
      <c r="EM133" s="14" t="s">
        <v>68</v>
      </c>
      <c r="EN133" s="14" t="s">
        <v>68</v>
      </c>
      <c r="EO133" s="14" t="s">
        <v>68</v>
      </c>
      <c r="EP133" s="14" t="s">
        <v>68</v>
      </c>
      <c r="EQ133" s="14" t="s">
        <v>68</v>
      </c>
      <c r="ER133" s="44" t="str">
        <f t="shared" si="211"/>
        <v>1 fois par mois</v>
      </c>
      <c r="ES133" s="13" t="s">
        <v>68</v>
      </c>
      <c r="ET133" s="13" t="s">
        <v>68</v>
      </c>
      <c r="EU133" s="13" t="s">
        <v>68</v>
      </c>
      <c r="EV133" s="13" t="s">
        <v>68</v>
      </c>
      <c r="EW133" s="13" t="s">
        <v>68</v>
      </c>
      <c r="EX133" s="13" t="s">
        <v>68</v>
      </c>
      <c r="EY133" s="44" t="str">
        <f>IF(COUNTIF(ES133:EX133,"X")&gt;0,COUNTIF(ES133:EX133,"X")&amp;" fois par mois","-")</f>
        <v>-</v>
      </c>
      <c r="EZ133" s="14" t="s">
        <v>69</v>
      </c>
      <c r="FA133" s="14" t="s">
        <v>68</v>
      </c>
      <c r="FB133" s="14" t="s">
        <v>68</v>
      </c>
      <c r="FC133" s="14" t="s">
        <v>68</v>
      </c>
      <c r="FD133" s="14" t="s">
        <v>68</v>
      </c>
      <c r="FE133" s="14" t="s">
        <v>68</v>
      </c>
      <c r="FF133" s="44" t="str">
        <f t="shared" si="175"/>
        <v>1 fois par semaine</v>
      </c>
      <c r="FG133" s="13" t="s">
        <v>69</v>
      </c>
      <c r="FH133" s="13" t="s">
        <v>68</v>
      </c>
      <c r="FI133" s="13" t="s">
        <v>68</v>
      </c>
      <c r="FJ133" s="13" t="s">
        <v>68</v>
      </c>
      <c r="FK133" s="13" t="s">
        <v>68</v>
      </c>
      <c r="FL133" s="13" t="s">
        <v>68</v>
      </c>
      <c r="FM133" s="13" t="str">
        <f t="shared" ref="FM133" si="215">IF(COUNTIF(FG133:FL133,"X")&gt;0,COUNTIF(FG133:FL133,"X")&amp;" fois par mois","-")</f>
        <v>1 fois par mois</v>
      </c>
      <c r="FN133" s="14" t="s">
        <v>68</v>
      </c>
      <c r="FO133" s="14" t="s">
        <v>68</v>
      </c>
      <c r="FP133" s="14" t="s">
        <v>68</v>
      </c>
      <c r="FQ133" s="14" t="s">
        <v>68</v>
      </c>
      <c r="FR133" s="14" t="s">
        <v>68</v>
      </c>
      <c r="FS133" s="14" t="s">
        <v>68</v>
      </c>
      <c r="FT133" s="44" t="str">
        <f t="shared" si="159"/>
        <v>-</v>
      </c>
      <c r="FU133" s="13" t="s">
        <v>68</v>
      </c>
      <c r="FV133" s="13" t="s">
        <v>68</v>
      </c>
      <c r="FW133" s="13" t="s">
        <v>68</v>
      </c>
      <c r="FX133" s="13" t="s">
        <v>68</v>
      </c>
      <c r="FY133" s="13" t="s">
        <v>68</v>
      </c>
      <c r="FZ133" s="13" t="s">
        <v>68</v>
      </c>
      <c r="GA133" s="44" t="str">
        <f t="shared" si="177"/>
        <v>-</v>
      </c>
      <c r="GB133" s="14" t="s">
        <v>68</v>
      </c>
      <c r="GC133" s="14" t="s">
        <v>68</v>
      </c>
      <c r="GD133" s="14" t="s">
        <v>68</v>
      </c>
      <c r="GE133" s="14" t="s">
        <v>68</v>
      </c>
      <c r="GF133" s="14" t="s">
        <v>68</v>
      </c>
      <c r="GG133" s="14" t="s">
        <v>68</v>
      </c>
      <c r="GH133" s="14" t="str">
        <f t="shared" si="155"/>
        <v>-</v>
      </c>
      <c r="GI133" s="13" t="s">
        <v>68</v>
      </c>
      <c r="GJ133" s="13" t="s">
        <v>68</v>
      </c>
      <c r="GK133" s="13" t="s">
        <v>68</v>
      </c>
      <c r="GL133" s="13" t="s">
        <v>68</v>
      </c>
      <c r="GM133" s="13" t="s">
        <v>68</v>
      </c>
      <c r="GN133" s="13" t="s">
        <v>68</v>
      </c>
      <c r="GO133" s="13" t="str">
        <f t="shared" si="168"/>
        <v>-</v>
      </c>
      <c r="GP133" s="14" t="s">
        <v>68</v>
      </c>
      <c r="GQ133" s="14" t="s">
        <v>68</v>
      </c>
      <c r="GR133" s="14" t="s">
        <v>68</v>
      </c>
      <c r="GS133" s="14" t="s">
        <v>68</v>
      </c>
      <c r="GT133" s="14" t="s">
        <v>68</v>
      </c>
      <c r="GU133" s="14" t="s">
        <v>68</v>
      </c>
      <c r="GV133" s="14" t="str">
        <f t="shared" si="179"/>
        <v>-</v>
      </c>
      <c r="GW133" s="13" t="s">
        <v>68</v>
      </c>
      <c r="GX133" s="13" t="s">
        <v>68</v>
      </c>
      <c r="GY133" s="13" t="s">
        <v>68</v>
      </c>
      <c r="GZ133" s="13" t="s">
        <v>68</v>
      </c>
      <c r="HA133" s="13" t="s">
        <v>68</v>
      </c>
      <c r="HB133" s="13" t="s">
        <v>68</v>
      </c>
      <c r="HC133" s="44" t="str">
        <f t="shared" si="213"/>
        <v>-</v>
      </c>
      <c r="HD133" s="14" t="s">
        <v>68</v>
      </c>
      <c r="HE133" s="14" t="s">
        <v>68</v>
      </c>
      <c r="HF133" s="14" t="s">
        <v>68</v>
      </c>
      <c r="HG133" s="14" t="s">
        <v>68</v>
      </c>
      <c r="HH133" s="14" t="s">
        <v>68</v>
      </c>
      <c r="HI133" s="14" t="s">
        <v>68</v>
      </c>
      <c r="HJ133" s="44" t="str">
        <f t="shared" si="193"/>
        <v>-</v>
      </c>
      <c r="HK133" s="13" t="s">
        <v>68</v>
      </c>
      <c r="HL133" s="13" t="s">
        <v>68</v>
      </c>
      <c r="HM133" s="13" t="s">
        <v>68</v>
      </c>
      <c r="HN133" s="13" t="s">
        <v>68</v>
      </c>
      <c r="HO133" s="13" t="s">
        <v>68</v>
      </c>
      <c r="HP133" s="13" t="s">
        <v>68</v>
      </c>
      <c r="HQ133" s="44" t="str">
        <f t="shared" si="169"/>
        <v>-</v>
      </c>
      <c r="HR133" s="14" t="s">
        <v>68</v>
      </c>
      <c r="HS133" s="14" t="s">
        <v>68</v>
      </c>
      <c r="HT133" s="14" t="s">
        <v>68</v>
      </c>
      <c r="HU133" s="14" t="s">
        <v>68</v>
      </c>
      <c r="HV133" s="14" t="s">
        <v>68</v>
      </c>
      <c r="HW133" s="14" t="s">
        <v>68</v>
      </c>
      <c r="HX133" s="14" t="str">
        <f t="shared" si="182"/>
        <v>-</v>
      </c>
    </row>
    <row r="134" spans="1:232" ht="27.95" customHeight="1" x14ac:dyDescent="0.2">
      <c r="A134" s="8">
        <v>8126</v>
      </c>
      <c r="B134" s="9" t="s">
        <v>76</v>
      </c>
      <c r="C134" s="10" t="s">
        <v>77</v>
      </c>
      <c r="D134" s="11" t="s">
        <v>96</v>
      </c>
      <c r="E134" s="11" t="s">
        <v>225</v>
      </c>
      <c r="F134" s="11">
        <v>75013</v>
      </c>
      <c r="G134" s="11" t="s">
        <v>29</v>
      </c>
      <c r="H134" s="12">
        <v>48</v>
      </c>
      <c r="I134" s="13" t="s">
        <v>68</v>
      </c>
      <c r="J134" s="13" t="s">
        <v>68</v>
      </c>
      <c r="K134" s="13" t="s">
        <v>68</v>
      </c>
      <c r="L134" s="13" t="s">
        <v>68</v>
      </c>
      <c r="M134" s="13" t="s">
        <v>68</v>
      </c>
      <c r="N134" s="13" t="s">
        <v>68</v>
      </c>
      <c r="O134" s="13" t="str">
        <f t="shared" si="194"/>
        <v>-</v>
      </c>
      <c r="P134" s="14" t="s">
        <v>68</v>
      </c>
      <c r="Q134" s="14" t="s">
        <v>68</v>
      </c>
      <c r="R134" s="14" t="s">
        <v>68</v>
      </c>
      <c r="S134" s="14" t="s">
        <v>68</v>
      </c>
      <c r="T134" s="14" t="s">
        <v>68</v>
      </c>
      <c r="U134" s="14" t="s">
        <v>68</v>
      </c>
      <c r="V134" s="44" t="str">
        <f t="shared" si="195"/>
        <v>-</v>
      </c>
      <c r="W134" s="13" t="s">
        <v>68</v>
      </c>
      <c r="X134" s="13" t="s">
        <v>68</v>
      </c>
      <c r="Y134" s="13" t="s">
        <v>68</v>
      </c>
      <c r="Z134" s="13" t="s">
        <v>68</v>
      </c>
      <c r="AA134" s="13" t="s">
        <v>68</v>
      </c>
      <c r="AB134" s="13" t="s">
        <v>68</v>
      </c>
      <c r="AC134" s="13" t="str">
        <f t="shared" si="196"/>
        <v>-</v>
      </c>
      <c r="AD134" s="14" t="s">
        <v>68</v>
      </c>
      <c r="AE134" s="14" t="s">
        <v>68</v>
      </c>
      <c r="AF134" s="14" t="s">
        <v>68</v>
      </c>
      <c r="AG134" s="14" t="s">
        <v>68</v>
      </c>
      <c r="AH134" s="14" t="s">
        <v>68</v>
      </c>
      <c r="AI134" s="14" t="s">
        <v>68</v>
      </c>
      <c r="AJ134" s="44" t="str">
        <f t="shared" si="197"/>
        <v>-</v>
      </c>
      <c r="AK134" s="13" t="s">
        <v>68</v>
      </c>
      <c r="AL134" s="13" t="s">
        <v>68</v>
      </c>
      <c r="AM134" s="13" t="s">
        <v>68</v>
      </c>
      <c r="AN134" s="13" t="s">
        <v>68</v>
      </c>
      <c r="AO134" s="13" t="s">
        <v>68</v>
      </c>
      <c r="AP134" s="13" t="s">
        <v>68</v>
      </c>
      <c r="AQ134" s="13" t="str">
        <f t="shared" si="198"/>
        <v>-</v>
      </c>
      <c r="AR134" s="14" t="s">
        <v>68</v>
      </c>
      <c r="AS134" s="14" t="s">
        <v>68</v>
      </c>
      <c r="AT134" s="14" t="s">
        <v>68</v>
      </c>
      <c r="AU134" s="14" t="s">
        <v>68</v>
      </c>
      <c r="AV134" s="14" t="s">
        <v>68</v>
      </c>
      <c r="AW134" s="14" t="s">
        <v>68</v>
      </c>
      <c r="AX134" s="14" t="str">
        <f t="shared" si="199"/>
        <v>-</v>
      </c>
      <c r="AY134" s="13" t="s">
        <v>68</v>
      </c>
      <c r="AZ134" s="13" t="s">
        <v>68</v>
      </c>
      <c r="BA134" s="13" t="s">
        <v>68</v>
      </c>
      <c r="BB134" s="13" t="s">
        <v>68</v>
      </c>
      <c r="BC134" s="13" t="s">
        <v>68</v>
      </c>
      <c r="BD134" s="13" t="s">
        <v>68</v>
      </c>
      <c r="BE134" s="13" t="str">
        <f t="shared" si="200"/>
        <v>-</v>
      </c>
      <c r="BF134" s="14" t="s">
        <v>68</v>
      </c>
      <c r="BG134" s="14" t="s">
        <v>68</v>
      </c>
      <c r="BH134" s="14" t="s">
        <v>68</v>
      </c>
      <c r="BI134" s="14" t="s">
        <v>68</v>
      </c>
      <c r="BJ134" s="14" t="s">
        <v>68</v>
      </c>
      <c r="BK134" s="14" t="s">
        <v>68</v>
      </c>
      <c r="BL134" s="14" t="str">
        <f t="shared" si="201"/>
        <v>-</v>
      </c>
      <c r="BM134" s="13" t="s">
        <v>68</v>
      </c>
      <c r="BN134" s="13" t="s">
        <v>68</v>
      </c>
      <c r="BO134" s="13" t="s">
        <v>68</v>
      </c>
      <c r="BP134" s="13" t="s">
        <v>68</v>
      </c>
      <c r="BQ134" s="13" t="s">
        <v>68</v>
      </c>
      <c r="BR134" s="13" t="s">
        <v>68</v>
      </c>
      <c r="BS134" s="13" t="str">
        <f t="shared" si="202"/>
        <v>-</v>
      </c>
      <c r="BT134" s="14" t="s">
        <v>68</v>
      </c>
      <c r="BU134" s="14" t="s">
        <v>68</v>
      </c>
      <c r="BV134" s="14" t="s">
        <v>68</v>
      </c>
      <c r="BW134" s="14" t="s">
        <v>68</v>
      </c>
      <c r="BX134" s="14" t="s">
        <v>68</v>
      </c>
      <c r="BY134" s="14" t="s">
        <v>68</v>
      </c>
      <c r="BZ134" s="14" t="str">
        <f t="shared" si="203"/>
        <v>-</v>
      </c>
      <c r="CA134" s="13" t="s">
        <v>68</v>
      </c>
      <c r="CB134" s="13" t="s">
        <v>68</v>
      </c>
      <c r="CC134" s="13" t="s">
        <v>68</v>
      </c>
      <c r="CD134" s="13" t="s">
        <v>68</v>
      </c>
      <c r="CE134" s="13" t="s">
        <v>68</v>
      </c>
      <c r="CF134" s="13" t="s">
        <v>68</v>
      </c>
      <c r="CG134" s="44" t="str">
        <f t="shared" si="204"/>
        <v>-</v>
      </c>
      <c r="CH134" s="14" t="s">
        <v>68</v>
      </c>
      <c r="CI134" s="14" t="s">
        <v>68</v>
      </c>
      <c r="CJ134" s="14" t="s">
        <v>68</v>
      </c>
      <c r="CK134" s="14" t="s">
        <v>68</v>
      </c>
      <c r="CL134" s="14" t="s">
        <v>68</v>
      </c>
      <c r="CM134" s="14" t="s">
        <v>68</v>
      </c>
      <c r="CN134" s="44" t="str">
        <f t="shared" si="205"/>
        <v>-</v>
      </c>
      <c r="CO134" s="13" t="s">
        <v>68</v>
      </c>
      <c r="CP134" s="13" t="s">
        <v>68</v>
      </c>
      <c r="CQ134" s="13" t="s">
        <v>68</v>
      </c>
      <c r="CR134" s="13" t="s">
        <v>68</v>
      </c>
      <c r="CS134" s="13" t="s">
        <v>68</v>
      </c>
      <c r="CT134" s="13" t="s">
        <v>68</v>
      </c>
      <c r="CU134" s="13" t="str">
        <f t="shared" si="180"/>
        <v>-</v>
      </c>
      <c r="CV134" s="14" t="s">
        <v>68</v>
      </c>
      <c r="CW134" s="14" t="s">
        <v>68</v>
      </c>
      <c r="CX134" s="14" t="s">
        <v>68</v>
      </c>
      <c r="CY134" s="14" t="s">
        <v>68</v>
      </c>
      <c r="CZ134" s="14" t="s">
        <v>68</v>
      </c>
      <c r="DA134" s="14" t="s">
        <v>68</v>
      </c>
      <c r="DB134" s="14" t="str">
        <f t="shared" si="206"/>
        <v>-</v>
      </c>
      <c r="DC134" s="13" t="s">
        <v>68</v>
      </c>
      <c r="DD134" s="13" t="s">
        <v>68</v>
      </c>
      <c r="DE134" s="13" t="s">
        <v>68</v>
      </c>
      <c r="DF134" s="13" t="s">
        <v>68</v>
      </c>
      <c r="DG134" s="13" t="s">
        <v>68</v>
      </c>
      <c r="DH134" s="13" t="s">
        <v>68</v>
      </c>
      <c r="DI134" s="13" t="str">
        <f t="shared" si="181"/>
        <v>-</v>
      </c>
      <c r="DJ134" s="14" t="s">
        <v>68</v>
      </c>
      <c r="DK134" s="14" t="s">
        <v>68</v>
      </c>
      <c r="DL134" s="14" t="s">
        <v>68</v>
      </c>
      <c r="DM134" s="14" t="s">
        <v>68</v>
      </c>
      <c r="DN134" s="14" t="s">
        <v>68</v>
      </c>
      <c r="DO134" s="14" t="s">
        <v>68</v>
      </c>
      <c r="DP134" s="44" t="str">
        <f t="shared" si="207"/>
        <v>-</v>
      </c>
      <c r="DQ134" s="13" t="s">
        <v>68</v>
      </c>
      <c r="DR134" s="13" t="s">
        <v>68</v>
      </c>
      <c r="DS134" s="13" t="s">
        <v>68</v>
      </c>
      <c r="DT134" s="13" t="s">
        <v>68</v>
      </c>
      <c r="DU134" s="13" t="s">
        <v>68</v>
      </c>
      <c r="DV134" s="13" t="s">
        <v>68</v>
      </c>
      <c r="DW134" s="13" t="str">
        <f t="shared" si="208"/>
        <v>-</v>
      </c>
      <c r="DX134" s="14" t="s">
        <v>68</v>
      </c>
      <c r="DY134" s="14" t="s">
        <v>68</v>
      </c>
      <c r="DZ134" s="14" t="s">
        <v>68</v>
      </c>
      <c r="EA134" s="14" t="s">
        <v>68</v>
      </c>
      <c r="EB134" s="14" t="s">
        <v>68</v>
      </c>
      <c r="EC134" s="14" t="s">
        <v>68</v>
      </c>
      <c r="ED134" s="14" t="str">
        <f t="shared" si="209"/>
        <v>-</v>
      </c>
      <c r="EE134" s="13" t="s">
        <v>68</v>
      </c>
      <c r="EF134" s="13" t="s">
        <v>68</v>
      </c>
      <c r="EG134" s="13" t="s">
        <v>68</v>
      </c>
      <c r="EH134" s="13" t="s">
        <v>68</v>
      </c>
      <c r="EI134" s="13" t="s">
        <v>68</v>
      </c>
      <c r="EJ134" s="13" t="s">
        <v>68</v>
      </c>
      <c r="EK134" s="13" t="str">
        <f t="shared" si="210"/>
        <v>-</v>
      </c>
      <c r="EL134" s="14" t="s">
        <v>68</v>
      </c>
      <c r="EM134" s="14" t="s">
        <v>68</v>
      </c>
      <c r="EN134" s="14" t="s">
        <v>68</v>
      </c>
      <c r="EO134" s="14" t="s">
        <v>68</v>
      </c>
      <c r="EP134" s="14" t="s">
        <v>68</v>
      </c>
      <c r="EQ134" s="14" t="s">
        <v>68</v>
      </c>
      <c r="ER134" s="44" t="str">
        <f>IF(COUNTIF(EL134:EQ134,"X")&gt;0,COUNTIF(EL134:EQ134,"X")&amp;" fois par mois","-")</f>
        <v>-</v>
      </c>
      <c r="ES134" s="13" t="s">
        <v>68</v>
      </c>
      <c r="ET134" s="13" t="s">
        <v>68</v>
      </c>
      <c r="EU134" s="13" t="s">
        <v>68</v>
      </c>
      <c r="EV134" s="13" t="s">
        <v>68</v>
      </c>
      <c r="EW134" s="13" t="s">
        <v>68</v>
      </c>
      <c r="EX134" s="13" t="s">
        <v>68</v>
      </c>
      <c r="EY134" s="44" t="str">
        <f>IF(COUNTIF(ES134:EX134,"X")&gt;0,COUNTIF(ES134:EX134,"X")&amp;" fois par mois","-")</f>
        <v>-</v>
      </c>
      <c r="EZ134" s="14" t="s">
        <v>68</v>
      </c>
      <c r="FA134" s="14" t="s">
        <v>68</v>
      </c>
      <c r="FB134" s="14" t="s">
        <v>68</v>
      </c>
      <c r="FC134" s="14" t="s">
        <v>68</v>
      </c>
      <c r="FD134" s="14" t="s">
        <v>68</v>
      </c>
      <c r="FE134" s="14" t="s">
        <v>68</v>
      </c>
      <c r="FF134" s="44" t="str">
        <f t="shared" si="175"/>
        <v>-</v>
      </c>
      <c r="FG134" s="13" t="s">
        <v>68</v>
      </c>
      <c r="FH134" s="13" t="s">
        <v>68</v>
      </c>
      <c r="FI134" s="13" t="s">
        <v>68</v>
      </c>
      <c r="FJ134" s="13" t="s">
        <v>68</v>
      </c>
      <c r="FK134" s="13" t="s">
        <v>68</v>
      </c>
      <c r="FL134" s="13" t="s">
        <v>68</v>
      </c>
      <c r="FM134" s="13" t="str">
        <f t="shared" ref="FM134:FM149" si="216">IF(COUNTIF(FG134:FL134,"X")&gt;0,COUNTIF(FG134:FL134,"X")&amp;" fois par mois","-")</f>
        <v>-</v>
      </c>
      <c r="FN134" s="14" t="s">
        <v>68</v>
      </c>
      <c r="FO134" s="14" t="s">
        <v>68</v>
      </c>
      <c r="FP134" s="14" t="s">
        <v>68</v>
      </c>
      <c r="FQ134" s="14" t="s">
        <v>68</v>
      </c>
      <c r="FR134" s="14" t="s">
        <v>68</v>
      </c>
      <c r="FS134" s="14" t="s">
        <v>69</v>
      </c>
      <c r="FT134" s="44" t="str">
        <f t="shared" si="159"/>
        <v>1 fois par semaine</v>
      </c>
      <c r="FU134" s="13" t="s">
        <v>68</v>
      </c>
      <c r="FV134" s="13" t="s">
        <v>68</v>
      </c>
      <c r="FW134" s="13" t="s">
        <v>68</v>
      </c>
      <c r="FX134" s="13" t="s">
        <v>68</v>
      </c>
      <c r="FY134" s="13" t="s">
        <v>68</v>
      </c>
      <c r="FZ134" s="13" t="s">
        <v>68</v>
      </c>
      <c r="GA134" s="44" t="str">
        <f t="shared" si="177"/>
        <v>-</v>
      </c>
      <c r="GB134" s="14" t="s">
        <v>68</v>
      </c>
      <c r="GC134" s="14" t="s">
        <v>68</v>
      </c>
      <c r="GD134" s="14" t="s">
        <v>68</v>
      </c>
      <c r="GE134" s="14" t="s">
        <v>68</v>
      </c>
      <c r="GF134" s="14" t="s">
        <v>68</v>
      </c>
      <c r="GG134" s="14" t="s">
        <v>68</v>
      </c>
      <c r="GH134" s="14" t="str">
        <f t="shared" ref="GH134:GH166" si="217">IF(COUNTIF(GB134:GG134,"X")&gt;0,COUNTIF(GB134:GG134,"X")&amp;" fois par semaine","-")</f>
        <v>-</v>
      </c>
      <c r="GI134" s="13" t="s">
        <v>68</v>
      </c>
      <c r="GJ134" s="13" t="s">
        <v>68</v>
      </c>
      <c r="GK134" s="13" t="s">
        <v>68</v>
      </c>
      <c r="GL134" s="13" t="s">
        <v>68</v>
      </c>
      <c r="GM134" s="13" t="s">
        <v>68</v>
      </c>
      <c r="GN134" s="13" t="s">
        <v>68</v>
      </c>
      <c r="GO134" s="13" t="str">
        <f t="shared" si="168"/>
        <v>-</v>
      </c>
      <c r="GP134" s="14" t="s">
        <v>68</v>
      </c>
      <c r="GQ134" s="14" t="s">
        <v>68</v>
      </c>
      <c r="GR134" s="14" t="s">
        <v>68</v>
      </c>
      <c r="GS134" s="14" t="s">
        <v>68</v>
      </c>
      <c r="GT134" s="14" t="s">
        <v>68</v>
      </c>
      <c r="GU134" s="14" t="s">
        <v>68</v>
      </c>
      <c r="GV134" s="14" t="str">
        <f t="shared" si="179"/>
        <v>-</v>
      </c>
      <c r="GW134" s="13" t="s">
        <v>68</v>
      </c>
      <c r="GX134" s="13" t="s">
        <v>68</v>
      </c>
      <c r="GY134" s="13" t="s">
        <v>68</v>
      </c>
      <c r="GZ134" s="13" t="s">
        <v>68</v>
      </c>
      <c r="HA134" s="13" t="s">
        <v>69</v>
      </c>
      <c r="HB134" s="13" t="s">
        <v>68</v>
      </c>
      <c r="HC134" s="44" t="str">
        <f>IF(COUNTIF(GW134:HB134,"X")&gt;0,COUNTIF(GW134:HB134,"X")&amp;" fois par mois","-")</f>
        <v>1 fois par mois</v>
      </c>
      <c r="HD134" s="14" t="s">
        <v>68</v>
      </c>
      <c r="HE134" s="14" t="s">
        <v>68</v>
      </c>
      <c r="HF134" s="14" t="s">
        <v>68</v>
      </c>
      <c r="HG134" s="14" t="s">
        <v>68</v>
      </c>
      <c r="HH134" s="14" t="s">
        <v>69</v>
      </c>
      <c r="HI134" s="14" t="s">
        <v>68</v>
      </c>
      <c r="HJ134" s="44" t="str">
        <f t="shared" si="193"/>
        <v>1 fois par semestre</v>
      </c>
      <c r="HK134" s="13" t="s">
        <v>68</v>
      </c>
      <c r="HL134" s="13" t="s">
        <v>68</v>
      </c>
      <c r="HM134" s="13" t="s">
        <v>68</v>
      </c>
      <c r="HN134" s="13" t="s">
        <v>68</v>
      </c>
      <c r="HO134" s="13" t="s">
        <v>68</v>
      </c>
      <c r="HP134" s="13" t="s">
        <v>68</v>
      </c>
      <c r="HQ134" s="44" t="str">
        <f t="shared" si="169"/>
        <v>-</v>
      </c>
      <c r="HR134" s="14" t="s">
        <v>68</v>
      </c>
      <c r="HS134" s="14" t="s">
        <v>68</v>
      </c>
      <c r="HT134" s="14" t="s">
        <v>68</v>
      </c>
      <c r="HU134" s="14" t="s">
        <v>68</v>
      </c>
      <c r="HV134" s="14" t="s">
        <v>68</v>
      </c>
      <c r="HW134" s="14" t="s">
        <v>68</v>
      </c>
      <c r="HX134" s="14" t="str">
        <f t="shared" si="182"/>
        <v>-</v>
      </c>
    </row>
    <row r="135" spans="1:232" ht="27.95" customHeight="1" x14ac:dyDescent="0.2">
      <c r="A135" s="8">
        <v>8132</v>
      </c>
      <c r="B135" s="9" t="s">
        <v>76</v>
      </c>
      <c r="C135" s="10" t="s">
        <v>77</v>
      </c>
      <c r="D135" s="11" t="s">
        <v>96</v>
      </c>
      <c r="E135" s="11" t="s">
        <v>228</v>
      </c>
      <c r="F135" s="11">
        <v>75012</v>
      </c>
      <c r="G135" s="11" t="s">
        <v>29</v>
      </c>
      <c r="H135" s="12">
        <v>13</v>
      </c>
      <c r="I135" s="13" t="s">
        <v>69</v>
      </c>
      <c r="J135" s="13" t="s">
        <v>68</v>
      </c>
      <c r="K135" s="13" t="s">
        <v>69</v>
      </c>
      <c r="L135" s="13" t="s">
        <v>68</v>
      </c>
      <c r="M135" s="13" t="s">
        <v>69</v>
      </c>
      <c r="N135" s="13" t="s">
        <v>68</v>
      </c>
      <c r="O135" s="13" t="str">
        <f t="shared" si="194"/>
        <v>3 fois par semaine</v>
      </c>
      <c r="P135" s="14" t="s">
        <v>69</v>
      </c>
      <c r="Q135" s="14" t="s">
        <v>68</v>
      </c>
      <c r="R135" s="14" t="s">
        <v>69</v>
      </c>
      <c r="S135" s="14" t="s">
        <v>68</v>
      </c>
      <c r="T135" s="14" t="s">
        <v>69</v>
      </c>
      <c r="U135" s="14" t="s">
        <v>68</v>
      </c>
      <c r="V135" s="44" t="str">
        <f t="shared" si="195"/>
        <v>3 fois par semaine</v>
      </c>
      <c r="W135" s="13" t="s">
        <v>69</v>
      </c>
      <c r="X135" s="13" t="s">
        <v>68</v>
      </c>
      <c r="Y135" s="13" t="s">
        <v>69</v>
      </c>
      <c r="Z135" s="13" t="s">
        <v>68</v>
      </c>
      <c r="AA135" s="13" t="s">
        <v>69</v>
      </c>
      <c r="AB135" s="13" t="s">
        <v>68</v>
      </c>
      <c r="AC135" s="13" t="str">
        <f t="shared" si="196"/>
        <v>3 fois par semaine</v>
      </c>
      <c r="AD135" s="14" t="s">
        <v>69</v>
      </c>
      <c r="AE135" s="14" t="s">
        <v>68</v>
      </c>
      <c r="AF135" s="14" t="s">
        <v>69</v>
      </c>
      <c r="AG135" s="14" t="s">
        <v>68</v>
      </c>
      <c r="AH135" s="14" t="s">
        <v>69</v>
      </c>
      <c r="AI135" s="14" t="s">
        <v>68</v>
      </c>
      <c r="AJ135" s="44" t="str">
        <f t="shared" si="197"/>
        <v>3 fois par semaine</v>
      </c>
      <c r="AK135" s="13" t="s">
        <v>69</v>
      </c>
      <c r="AL135" s="13" t="s">
        <v>68</v>
      </c>
      <c r="AM135" s="13" t="s">
        <v>69</v>
      </c>
      <c r="AN135" s="13" t="s">
        <v>68</v>
      </c>
      <c r="AO135" s="13" t="s">
        <v>69</v>
      </c>
      <c r="AP135" s="13" t="s">
        <v>68</v>
      </c>
      <c r="AQ135" s="13" t="str">
        <f t="shared" si="198"/>
        <v>3 fois par semaine</v>
      </c>
      <c r="AR135" s="14" t="s">
        <v>69</v>
      </c>
      <c r="AS135" s="14" t="s">
        <v>68</v>
      </c>
      <c r="AT135" s="14" t="s">
        <v>69</v>
      </c>
      <c r="AU135" s="14" t="s">
        <v>68</v>
      </c>
      <c r="AV135" s="14" t="s">
        <v>69</v>
      </c>
      <c r="AW135" s="14" t="s">
        <v>68</v>
      </c>
      <c r="AX135" s="14" t="str">
        <f t="shared" si="199"/>
        <v>3 fois par semaine</v>
      </c>
      <c r="AY135" s="13" t="s">
        <v>69</v>
      </c>
      <c r="AZ135" s="13" t="s">
        <v>68</v>
      </c>
      <c r="BA135" s="13" t="s">
        <v>69</v>
      </c>
      <c r="BB135" s="13" t="s">
        <v>68</v>
      </c>
      <c r="BC135" s="13" t="s">
        <v>69</v>
      </c>
      <c r="BD135" s="13" t="s">
        <v>68</v>
      </c>
      <c r="BE135" s="13" t="str">
        <f t="shared" si="200"/>
        <v>3 fois par semaine</v>
      </c>
      <c r="BF135" s="14" t="s">
        <v>69</v>
      </c>
      <c r="BG135" s="14" t="s">
        <v>68</v>
      </c>
      <c r="BH135" s="14" t="s">
        <v>69</v>
      </c>
      <c r="BI135" s="14" t="s">
        <v>68</v>
      </c>
      <c r="BJ135" s="14" t="s">
        <v>69</v>
      </c>
      <c r="BK135" s="14" t="s">
        <v>68</v>
      </c>
      <c r="BL135" s="14" t="str">
        <f t="shared" si="201"/>
        <v>3 fois par semaine</v>
      </c>
      <c r="BM135" s="13" t="s">
        <v>69</v>
      </c>
      <c r="BN135" s="13" t="s">
        <v>68</v>
      </c>
      <c r="BO135" s="13" t="s">
        <v>69</v>
      </c>
      <c r="BP135" s="13" t="s">
        <v>68</v>
      </c>
      <c r="BQ135" s="13" t="s">
        <v>69</v>
      </c>
      <c r="BR135" s="13" t="s">
        <v>68</v>
      </c>
      <c r="BS135" s="13" t="str">
        <f t="shared" si="202"/>
        <v>3 fois par semaine</v>
      </c>
      <c r="BT135" s="14" t="s">
        <v>68</v>
      </c>
      <c r="BU135" s="14" t="s">
        <v>68</v>
      </c>
      <c r="BV135" s="14" t="s">
        <v>68</v>
      </c>
      <c r="BW135" s="14" t="s">
        <v>68</v>
      </c>
      <c r="BX135" s="14" t="s">
        <v>68</v>
      </c>
      <c r="BY135" s="14" t="s">
        <v>68</v>
      </c>
      <c r="BZ135" s="14" t="str">
        <f t="shared" si="203"/>
        <v>-</v>
      </c>
      <c r="CA135" s="13" t="s">
        <v>69</v>
      </c>
      <c r="CB135" s="13" t="s">
        <v>68</v>
      </c>
      <c r="CC135" s="13" t="s">
        <v>68</v>
      </c>
      <c r="CD135" s="13" t="s">
        <v>68</v>
      </c>
      <c r="CE135" s="13" t="s">
        <v>68</v>
      </c>
      <c r="CF135" s="13" t="s">
        <v>68</v>
      </c>
      <c r="CG135" s="44" t="str">
        <f t="shared" si="204"/>
        <v>1 fois par mois</v>
      </c>
      <c r="CH135" s="14" t="s">
        <v>68</v>
      </c>
      <c r="CI135" s="14" t="s">
        <v>68</v>
      </c>
      <c r="CJ135" s="14" t="s">
        <v>68</v>
      </c>
      <c r="CK135" s="14" t="s">
        <v>68</v>
      </c>
      <c r="CL135" s="14" t="s">
        <v>68</v>
      </c>
      <c r="CM135" s="14" t="s">
        <v>68</v>
      </c>
      <c r="CN135" s="44" t="str">
        <f t="shared" si="205"/>
        <v>-</v>
      </c>
      <c r="CO135" s="13" t="s">
        <v>68</v>
      </c>
      <c r="CP135" s="13" t="s">
        <v>68</v>
      </c>
      <c r="CQ135" s="13" t="s">
        <v>68</v>
      </c>
      <c r="CR135" s="13" t="s">
        <v>68</v>
      </c>
      <c r="CS135" s="13" t="s">
        <v>68</v>
      </c>
      <c r="CT135" s="13" t="s">
        <v>68</v>
      </c>
      <c r="CU135" s="13" t="str">
        <f t="shared" si="180"/>
        <v>-</v>
      </c>
      <c r="CV135" s="14" t="s">
        <v>68</v>
      </c>
      <c r="CW135" s="14" t="s">
        <v>68</v>
      </c>
      <c r="CX135" s="14" t="s">
        <v>68</v>
      </c>
      <c r="CY135" s="14" t="s">
        <v>68</v>
      </c>
      <c r="CZ135" s="14" t="s">
        <v>68</v>
      </c>
      <c r="DA135" s="14" t="s">
        <v>68</v>
      </c>
      <c r="DB135" s="14" t="str">
        <f t="shared" si="206"/>
        <v>-</v>
      </c>
      <c r="DC135" s="13" t="s">
        <v>68</v>
      </c>
      <c r="DD135" s="13" t="s">
        <v>68</v>
      </c>
      <c r="DE135" s="13" t="s">
        <v>68</v>
      </c>
      <c r="DF135" s="13" t="s">
        <v>68</v>
      </c>
      <c r="DG135" s="13" t="s">
        <v>68</v>
      </c>
      <c r="DH135" s="13" t="s">
        <v>68</v>
      </c>
      <c r="DI135" s="13" t="str">
        <f t="shared" si="181"/>
        <v>-</v>
      </c>
      <c r="DJ135" s="14" t="s">
        <v>69</v>
      </c>
      <c r="DK135" s="14" t="s">
        <v>68</v>
      </c>
      <c r="DL135" s="14" t="s">
        <v>69</v>
      </c>
      <c r="DM135" s="14" t="s">
        <v>68</v>
      </c>
      <c r="DN135" s="14" t="s">
        <v>69</v>
      </c>
      <c r="DO135" s="14" t="s">
        <v>68</v>
      </c>
      <c r="DP135" s="44" t="str">
        <f t="shared" si="207"/>
        <v>3 fois par semaine</v>
      </c>
      <c r="DQ135" s="13" t="s">
        <v>69</v>
      </c>
      <c r="DR135" s="13" t="s">
        <v>68</v>
      </c>
      <c r="DS135" s="13" t="s">
        <v>69</v>
      </c>
      <c r="DT135" s="13" t="s">
        <v>68</v>
      </c>
      <c r="DU135" s="13" t="s">
        <v>69</v>
      </c>
      <c r="DV135" s="13" t="s">
        <v>68</v>
      </c>
      <c r="DW135" s="13" t="str">
        <f t="shared" si="208"/>
        <v>3 fois par semaine</v>
      </c>
      <c r="DX135" s="14" t="s">
        <v>69</v>
      </c>
      <c r="DY135" s="14" t="s">
        <v>68</v>
      </c>
      <c r="DZ135" s="14" t="s">
        <v>69</v>
      </c>
      <c r="EA135" s="14" t="s">
        <v>68</v>
      </c>
      <c r="EB135" s="14" t="s">
        <v>69</v>
      </c>
      <c r="EC135" s="14" t="s">
        <v>68</v>
      </c>
      <c r="ED135" s="14" t="str">
        <f t="shared" si="209"/>
        <v>3 fois par semaine</v>
      </c>
      <c r="EE135" s="13" t="s">
        <v>69</v>
      </c>
      <c r="EF135" s="13" t="s">
        <v>68</v>
      </c>
      <c r="EG135" s="13" t="s">
        <v>69</v>
      </c>
      <c r="EH135" s="13" t="s">
        <v>68</v>
      </c>
      <c r="EI135" s="13" t="s">
        <v>69</v>
      </c>
      <c r="EJ135" s="13" t="s">
        <v>68</v>
      </c>
      <c r="EK135" s="13" t="str">
        <f t="shared" si="210"/>
        <v>3 fois par semaine</v>
      </c>
      <c r="EL135" s="14" t="s">
        <v>69</v>
      </c>
      <c r="EM135" s="14" t="s">
        <v>68</v>
      </c>
      <c r="EN135" s="14" t="s">
        <v>68</v>
      </c>
      <c r="EO135" s="14" t="s">
        <v>68</v>
      </c>
      <c r="EP135" s="14" t="s">
        <v>68</v>
      </c>
      <c r="EQ135" s="14" t="s">
        <v>68</v>
      </c>
      <c r="ER135" s="44" t="str">
        <f t="shared" ref="ER135:ER136" si="218">IF(COUNTIF(EL135:EQ135,"X")&gt;0,COUNTIF(EL135:EQ135,"X")&amp;" fois par mois","-")</f>
        <v>1 fois par mois</v>
      </c>
      <c r="ES135" s="13" t="s">
        <v>68</v>
      </c>
      <c r="ET135" s="13" t="s">
        <v>68</v>
      </c>
      <c r="EU135" s="13" t="s">
        <v>68</v>
      </c>
      <c r="EV135" s="13" t="s">
        <v>68</v>
      </c>
      <c r="EW135" s="13" t="s">
        <v>68</v>
      </c>
      <c r="EX135" s="13" t="s">
        <v>68</v>
      </c>
      <c r="EY135" s="44" t="str">
        <f>IF(COUNTIF(ES135:EX135,"X")&gt;0,COUNTIF(ES135:EX135,"X")&amp;" fois par mois","-")</f>
        <v>-</v>
      </c>
      <c r="EZ135" s="14" t="s">
        <v>68</v>
      </c>
      <c r="FA135" s="14" t="s">
        <v>68</v>
      </c>
      <c r="FB135" s="14" t="s">
        <v>68</v>
      </c>
      <c r="FC135" s="14" t="s">
        <v>68</v>
      </c>
      <c r="FD135" s="14" t="s">
        <v>68</v>
      </c>
      <c r="FE135" s="14" t="s">
        <v>68</v>
      </c>
      <c r="FF135" s="44" t="str">
        <f t="shared" si="175"/>
        <v>-</v>
      </c>
      <c r="FG135" s="13" t="s">
        <v>68</v>
      </c>
      <c r="FH135" s="13" t="s">
        <v>68</v>
      </c>
      <c r="FI135" s="13" t="s">
        <v>68</v>
      </c>
      <c r="FJ135" s="13" t="s">
        <v>68</v>
      </c>
      <c r="FK135" s="13" t="s">
        <v>68</v>
      </c>
      <c r="FL135" s="13" t="s">
        <v>68</v>
      </c>
      <c r="FM135" s="13" t="str">
        <f t="shared" si="216"/>
        <v>-</v>
      </c>
      <c r="FN135" s="14" t="s">
        <v>69</v>
      </c>
      <c r="FO135" s="14" t="s">
        <v>68</v>
      </c>
      <c r="FP135" s="14" t="s">
        <v>69</v>
      </c>
      <c r="FQ135" s="14" t="s">
        <v>68</v>
      </c>
      <c r="FR135" s="14" t="s">
        <v>69</v>
      </c>
      <c r="FS135" s="14" t="s">
        <v>68</v>
      </c>
      <c r="FT135" s="44" t="str">
        <f t="shared" ref="FT135:FT166" si="219">IF(COUNTIF(FN135:FS135,"X")&gt;0,COUNTIF(FN135:FS135,"X")&amp;" fois par semaine","-")</f>
        <v>3 fois par semaine</v>
      </c>
      <c r="FU135" s="13" t="s">
        <v>69</v>
      </c>
      <c r="FV135" s="13" t="s">
        <v>68</v>
      </c>
      <c r="FW135" s="13" t="s">
        <v>68</v>
      </c>
      <c r="FX135" s="13" t="s">
        <v>68</v>
      </c>
      <c r="FY135" s="13" t="s">
        <v>68</v>
      </c>
      <c r="FZ135" s="13" t="s">
        <v>68</v>
      </c>
      <c r="GA135" s="44" t="str">
        <f t="shared" si="177"/>
        <v>1 fois par semaine</v>
      </c>
      <c r="GB135" s="14" t="s">
        <v>69</v>
      </c>
      <c r="GC135" s="14" t="s">
        <v>68</v>
      </c>
      <c r="GD135" s="14" t="s">
        <v>68</v>
      </c>
      <c r="GE135" s="14" t="s">
        <v>68</v>
      </c>
      <c r="GF135" s="14" t="s">
        <v>68</v>
      </c>
      <c r="GG135" s="14" t="s">
        <v>68</v>
      </c>
      <c r="GH135" s="14" t="str">
        <f t="shared" si="217"/>
        <v>1 fois par semaine</v>
      </c>
      <c r="GI135" s="13" t="s">
        <v>68</v>
      </c>
      <c r="GJ135" s="13" t="s">
        <v>68</v>
      </c>
      <c r="GK135" s="13" t="s">
        <v>68</v>
      </c>
      <c r="GL135" s="13" t="s">
        <v>68</v>
      </c>
      <c r="GM135" s="13" t="s">
        <v>68</v>
      </c>
      <c r="GN135" s="13" t="s">
        <v>68</v>
      </c>
      <c r="GO135" s="13" t="str">
        <f t="shared" si="168"/>
        <v>-</v>
      </c>
      <c r="GP135" s="14" t="s">
        <v>68</v>
      </c>
      <c r="GQ135" s="14" t="s">
        <v>68</v>
      </c>
      <c r="GR135" s="14" t="s">
        <v>69</v>
      </c>
      <c r="GS135" s="14" t="s">
        <v>68</v>
      </c>
      <c r="GT135" s="14" t="s">
        <v>68</v>
      </c>
      <c r="GU135" s="14" t="s">
        <v>69</v>
      </c>
      <c r="GV135" s="14" t="str">
        <f t="shared" si="179"/>
        <v>2 fois par semaine</v>
      </c>
      <c r="GW135" s="13" t="s">
        <v>68</v>
      </c>
      <c r="GX135" s="13" t="s">
        <v>68</v>
      </c>
      <c r="GY135" s="13" t="s">
        <v>68</v>
      </c>
      <c r="GZ135" s="13" t="s">
        <v>68</v>
      </c>
      <c r="HA135" s="13" t="s">
        <v>68</v>
      </c>
      <c r="HB135" s="13" t="s">
        <v>68</v>
      </c>
      <c r="HC135" s="44" t="str">
        <f t="shared" ref="HC135:HC144" si="220">IF(COUNTIF(GW135:HB135,"X")&gt;0,COUNTIF(GW135:HB135,"X")&amp;" fois par semaine","-")</f>
        <v>-</v>
      </c>
      <c r="HD135" s="14" t="s">
        <v>68</v>
      </c>
      <c r="HE135" s="14" t="s">
        <v>68</v>
      </c>
      <c r="HF135" s="14" t="s">
        <v>68</v>
      </c>
      <c r="HG135" s="14" t="s">
        <v>68</v>
      </c>
      <c r="HH135" s="14" t="s">
        <v>68</v>
      </c>
      <c r="HI135" s="14" t="s">
        <v>68</v>
      </c>
      <c r="HJ135" s="44" t="str">
        <f t="shared" si="193"/>
        <v>-</v>
      </c>
      <c r="HK135" s="13" t="s">
        <v>68</v>
      </c>
      <c r="HL135" s="13" t="s">
        <v>68</v>
      </c>
      <c r="HM135" s="13" t="s">
        <v>68</v>
      </c>
      <c r="HN135" s="13" t="s">
        <v>68</v>
      </c>
      <c r="HO135" s="13" t="s">
        <v>68</v>
      </c>
      <c r="HP135" s="13" t="s">
        <v>68</v>
      </c>
      <c r="HQ135" s="44" t="str">
        <f t="shared" si="169"/>
        <v>-</v>
      </c>
      <c r="HR135" s="14" t="s">
        <v>68</v>
      </c>
      <c r="HS135" s="14" t="s">
        <v>68</v>
      </c>
      <c r="HT135" s="14" t="s">
        <v>68</v>
      </c>
      <c r="HU135" s="14" t="s">
        <v>68</v>
      </c>
      <c r="HV135" s="14" t="s">
        <v>68</v>
      </c>
      <c r="HW135" s="14" t="s">
        <v>68</v>
      </c>
      <c r="HX135" s="14" t="str">
        <f t="shared" si="182"/>
        <v>-</v>
      </c>
    </row>
    <row r="136" spans="1:232" ht="27.95" customHeight="1" x14ac:dyDescent="0.2">
      <c r="A136" s="8">
        <v>8133</v>
      </c>
      <c r="B136" s="9" t="s">
        <v>76</v>
      </c>
      <c r="C136" s="10" t="s">
        <v>77</v>
      </c>
      <c r="D136" s="11" t="s">
        <v>96</v>
      </c>
      <c r="E136" s="11" t="s">
        <v>229</v>
      </c>
      <c r="F136" s="11">
        <v>75013</v>
      </c>
      <c r="G136" s="11" t="s">
        <v>29</v>
      </c>
      <c r="H136" s="12">
        <v>9</v>
      </c>
      <c r="I136" s="13" t="s">
        <v>69</v>
      </c>
      <c r="J136" s="13" t="s">
        <v>68</v>
      </c>
      <c r="K136" s="13" t="s">
        <v>68</v>
      </c>
      <c r="L136" s="13" t="s">
        <v>69</v>
      </c>
      <c r="M136" s="13" t="s">
        <v>68</v>
      </c>
      <c r="N136" s="13" t="s">
        <v>68</v>
      </c>
      <c r="O136" s="13" t="str">
        <f t="shared" si="194"/>
        <v>2 fois par semaine</v>
      </c>
      <c r="P136" s="14" t="s">
        <v>69</v>
      </c>
      <c r="Q136" s="14" t="s">
        <v>68</v>
      </c>
      <c r="R136" s="14" t="s">
        <v>68</v>
      </c>
      <c r="S136" s="14" t="s">
        <v>69</v>
      </c>
      <c r="T136" s="14" t="s">
        <v>68</v>
      </c>
      <c r="U136" s="14" t="s">
        <v>68</v>
      </c>
      <c r="V136" s="44" t="str">
        <f t="shared" si="195"/>
        <v>2 fois par semaine</v>
      </c>
      <c r="W136" s="13" t="s">
        <v>69</v>
      </c>
      <c r="X136" s="13" t="s">
        <v>68</v>
      </c>
      <c r="Y136" s="13" t="s">
        <v>68</v>
      </c>
      <c r="Z136" s="13" t="s">
        <v>69</v>
      </c>
      <c r="AA136" s="13" t="s">
        <v>68</v>
      </c>
      <c r="AB136" s="13" t="s">
        <v>68</v>
      </c>
      <c r="AC136" s="13" t="str">
        <f t="shared" si="196"/>
        <v>2 fois par semaine</v>
      </c>
      <c r="AD136" s="14" t="s">
        <v>69</v>
      </c>
      <c r="AE136" s="14" t="s">
        <v>68</v>
      </c>
      <c r="AF136" s="14" t="s">
        <v>68</v>
      </c>
      <c r="AG136" s="14" t="s">
        <v>69</v>
      </c>
      <c r="AH136" s="14" t="s">
        <v>68</v>
      </c>
      <c r="AI136" s="14" t="s">
        <v>68</v>
      </c>
      <c r="AJ136" s="44" t="str">
        <f t="shared" si="197"/>
        <v>2 fois par semaine</v>
      </c>
      <c r="AK136" s="13" t="s">
        <v>69</v>
      </c>
      <c r="AL136" s="13" t="s">
        <v>68</v>
      </c>
      <c r="AM136" s="13" t="s">
        <v>68</v>
      </c>
      <c r="AN136" s="13" t="s">
        <v>69</v>
      </c>
      <c r="AO136" s="13" t="s">
        <v>68</v>
      </c>
      <c r="AP136" s="13" t="s">
        <v>68</v>
      </c>
      <c r="AQ136" s="13" t="str">
        <f t="shared" si="198"/>
        <v>2 fois par semaine</v>
      </c>
      <c r="AR136" s="14" t="s">
        <v>69</v>
      </c>
      <c r="AS136" s="14" t="s">
        <v>68</v>
      </c>
      <c r="AT136" s="14" t="s">
        <v>68</v>
      </c>
      <c r="AU136" s="14" t="s">
        <v>69</v>
      </c>
      <c r="AV136" s="14" t="s">
        <v>68</v>
      </c>
      <c r="AW136" s="14" t="s">
        <v>68</v>
      </c>
      <c r="AX136" s="14" t="str">
        <f t="shared" si="199"/>
        <v>2 fois par semaine</v>
      </c>
      <c r="AY136" s="13" t="s">
        <v>69</v>
      </c>
      <c r="AZ136" s="13" t="s">
        <v>68</v>
      </c>
      <c r="BA136" s="13" t="s">
        <v>68</v>
      </c>
      <c r="BB136" s="13" t="s">
        <v>69</v>
      </c>
      <c r="BC136" s="13" t="s">
        <v>68</v>
      </c>
      <c r="BD136" s="13" t="s">
        <v>68</v>
      </c>
      <c r="BE136" s="13" t="str">
        <f t="shared" si="200"/>
        <v>2 fois par semaine</v>
      </c>
      <c r="BF136" s="14" t="s">
        <v>69</v>
      </c>
      <c r="BG136" s="14" t="s">
        <v>68</v>
      </c>
      <c r="BH136" s="14" t="s">
        <v>68</v>
      </c>
      <c r="BI136" s="14" t="s">
        <v>69</v>
      </c>
      <c r="BJ136" s="14" t="s">
        <v>68</v>
      </c>
      <c r="BK136" s="14" t="s">
        <v>68</v>
      </c>
      <c r="BL136" s="14" t="str">
        <f t="shared" si="201"/>
        <v>2 fois par semaine</v>
      </c>
      <c r="BM136" s="13" t="s">
        <v>69</v>
      </c>
      <c r="BN136" s="13" t="s">
        <v>68</v>
      </c>
      <c r="BO136" s="13" t="s">
        <v>68</v>
      </c>
      <c r="BP136" s="13" t="s">
        <v>69</v>
      </c>
      <c r="BQ136" s="13" t="s">
        <v>68</v>
      </c>
      <c r="BR136" s="13" t="s">
        <v>68</v>
      </c>
      <c r="BS136" s="13" t="str">
        <f t="shared" si="202"/>
        <v>2 fois par semaine</v>
      </c>
      <c r="BT136" s="14" t="s">
        <v>68</v>
      </c>
      <c r="BU136" s="14" t="s">
        <v>68</v>
      </c>
      <c r="BV136" s="14" t="s">
        <v>68</v>
      </c>
      <c r="BW136" s="14" t="s">
        <v>68</v>
      </c>
      <c r="BX136" s="14" t="s">
        <v>68</v>
      </c>
      <c r="BY136" s="14" t="s">
        <v>68</v>
      </c>
      <c r="BZ136" s="14" t="str">
        <f t="shared" si="203"/>
        <v>-</v>
      </c>
      <c r="CA136" s="13" t="s">
        <v>69</v>
      </c>
      <c r="CB136" s="13" t="s">
        <v>68</v>
      </c>
      <c r="CC136" s="13" t="s">
        <v>68</v>
      </c>
      <c r="CD136" s="13" t="s">
        <v>68</v>
      </c>
      <c r="CE136" s="13" t="s">
        <v>68</v>
      </c>
      <c r="CF136" s="13" t="s">
        <v>68</v>
      </c>
      <c r="CG136" s="44" t="str">
        <f t="shared" si="204"/>
        <v>1 fois par mois</v>
      </c>
      <c r="CH136" s="14" t="s">
        <v>69</v>
      </c>
      <c r="CI136" s="14" t="s">
        <v>68</v>
      </c>
      <c r="CJ136" s="14" t="s">
        <v>68</v>
      </c>
      <c r="CK136" s="14" t="s">
        <v>68</v>
      </c>
      <c r="CL136" s="14" t="s">
        <v>68</v>
      </c>
      <c r="CM136" s="14" t="s">
        <v>68</v>
      </c>
      <c r="CN136" s="44" t="str">
        <f t="shared" si="205"/>
        <v>1 fois par semaine</v>
      </c>
      <c r="CO136" s="13" t="s">
        <v>69</v>
      </c>
      <c r="CP136" s="13" t="s">
        <v>68</v>
      </c>
      <c r="CQ136" s="13" t="s">
        <v>68</v>
      </c>
      <c r="CR136" s="13" t="s">
        <v>68</v>
      </c>
      <c r="CS136" s="13" t="s">
        <v>68</v>
      </c>
      <c r="CT136" s="13" t="s">
        <v>68</v>
      </c>
      <c r="CU136" s="13" t="str">
        <f t="shared" si="180"/>
        <v>1 fois par semaine</v>
      </c>
      <c r="CV136" s="14" t="s">
        <v>69</v>
      </c>
      <c r="CW136" s="14" t="s">
        <v>68</v>
      </c>
      <c r="CX136" s="14" t="s">
        <v>68</v>
      </c>
      <c r="CY136" s="14" t="s">
        <v>68</v>
      </c>
      <c r="CZ136" s="14" t="s">
        <v>68</v>
      </c>
      <c r="DA136" s="14" t="s">
        <v>68</v>
      </c>
      <c r="DB136" s="14" t="str">
        <f t="shared" si="206"/>
        <v>1 fois par semaine</v>
      </c>
      <c r="DC136" s="13" t="s">
        <v>69</v>
      </c>
      <c r="DD136" s="13" t="s">
        <v>68</v>
      </c>
      <c r="DE136" s="13" t="s">
        <v>68</v>
      </c>
      <c r="DF136" s="13" t="s">
        <v>68</v>
      </c>
      <c r="DG136" s="13" t="s">
        <v>68</v>
      </c>
      <c r="DH136" s="13" t="s">
        <v>68</v>
      </c>
      <c r="DI136" s="13" t="str">
        <f t="shared" si="181"/>
        <v>1 fois par semaine</v>
      </c>
      <c r="DJ136" s="14" t="s">
        <v>69</v>
      </c>
      <c r="DK136" s="14" t="s">
        <v>68</v>
      </c>
      <c r="DL136" s="14" t="s">
        <v>68</v>
      </c>
      <c r="DM136" s="14" t="s">
        <v>69</v>
      </c>
      <c r="DN136" s="14" t="s">
        <v>68</v>
      </c>
      <c r="DO136" s="14" t="s">
        <v>68</v>
      </c>
      <c r="DP136" s="44" t="str">
        <f t="shared" si="207"/>
        <v>2 fois par semaine</v>
      </c>
      <c r="DQ136" s="13" t="s">
        <v>69</v>
      </c>
      <c r="DR136" s="13" t="s">
        <v>68</v>
      </c>
      <c r="DS136" s="13" t="s">
        <v>68</v>
      </c>
      <c r="DT136" s="13" t="s">
        <v>69</v>
      </c>
      <c r="DU136" s="13" t="s">
        <v>68</v>
      </c>
      <c r="DV136" s="13" t="s">
        <v>68</v>
      </c>
      <c r="DW136" s="13" t="str">
        <f t="shared" si="208"/>
        <v>2 fois par semaine</v>
      </c>
      <c r="DX136" s="14" t="s">
        <v>69</v>
      </c>
      <c r="DY136" s="14" t="s">
        <v>68</v>
      </c>
      <c r="DZ136" s="14" t="s">
        <v>68</v>
      </c>
      <c r="EA136" s="14" t="s">
        <v>69</v>
      </c>
      <c r="EB136" s="14" t="s">
        <v>68</v>
      </c>
      <c r="EC136" s="14" t="s">
        <v>68</v>
      </c>
      <c r="ED136" s="14" t="str">
        <f t="shared" si="209"/>
        <v>2 fois par semaine</v>
      </c>
      <c r="EE136" s="13" t="s">
        <v>69</v>
      </c>
      <c r="EF136" s="13" t="s">
        <v>68</v>
      </c>
      <c r="EG136" s="13" t="s">
        <v>68</v>
      </c>
      <c r="EH136" s="13" t="s">
        <v>69</v>
      </c>
      <c r="EI136" s="13" t="s">
        <v>68</v>
      </c>
      <c r="EJ136" s="13" t="s">
        <v>68</v>
      </c>
      <c r="EK136" s="13" t="str">
        <f t="shared" si="210"/>
        <v>2 fois par semaine</v>
      </c>
      <c r="EL136" s="14" t="s">
        <v>69</v>
      </c>
      <c r="EM136" s="14" t="s">
        <v>68</v>
      </c>
      <c r="EN136" s="14" t="s">
        <v>68</v>
      </c>
      <c r="EO136" s="14" t="s">
        <v>68</v>
      </c>
      <c r="EP136" s="14" t="s">
        <v>68</v>
      </c>
      <c r="EQ136" s="14" t="s">
        <v>68</v>
      </c>
      <c r="ER136" s="44" t="str">
        <f t="shared" si="218"/>
        <v>1 fois par mois</v>
      </c>
      <c r="ES136" s="13" t="s">
        <v>69</v>
      </c>
      <c r="ET136" s="13" t="s">
        <v>68</v>
      </c>
      <c r="EU136" s="13" t="s">
        <v>68</v>
      </c>
      <c r="EV136" s="13" t="s">
        <v>68</v>
      </c>
      <c r="EW136" s="13" t="s">
        <v>68</v>
      </c>
      <c r="EX136" s="13" t="s">
        <v>68</v>
      </c>
      <c r="EY136" s="44" t="str">
        <f t="shared" ref="EY136" si="221">IF(COUNTIF(ES136:EX136,"X")&gt;0,COUNTIF(ES136:EX136,"X")&amp;" fois par mois","-")</f>
        <v>1 fois par mois</v>
      </c>
      <c r="EZ136" s="14" t="s">
        <v>68</v>
      </c>
      <c r="FA136" s="14" t="s">
        <v>68</v>
      </c>
      <c r="FB136" s="14" t="s">
        <v>68</v>
      </c>
      <c r="FC136" s="14" t="s">
        <v>68</v>
      </c>
      <c r="FD136" s="14" t="s">
        <v>68</v>
      </c>
      <c r="FE136" s="14" t="s">
        <v>68</v>
      </c>
      <c r="FF136" s="44" t="str">
        <f t="shared" si="175"/>
        <v>-</v>
      </c>
      <c r="FG136" s="13" t="s">
        <v>68</v>
      </c>
      <c r="FH136" s="13" t="s">
        <v>68</v>
      </c>
      <c r="FI136" s="13" t="s">
        <v>68</v>
      </c>
      <c r="FJ136" s="13" t="s">
        <v>68</v>
      </c>
      <c r="FK136" s="13" t="s">
        <v>68</v>
      </c>
      <c r="FL136" s="13" t="s">
        <v>68</v>
      </c>
      <c r="FM136" s="13" t="str">
        <f t="shared" si="216"/>
        <v>-</v>
      </c>
      <c r="FN136" s="14" t="s">
        <v>69</v>
      </c>
      <c r="FO136" s="14" t="s">
        <v>68</v>
      </c>
      <c r="FP136" s="14" t="s">
        <v>68</v>
      </c>
      <c r="FQ136" s="14" t="s">
        <v>69</v>
      </c>
      <c r="FR136" s="14" t="s">
        <v>68</v>
      </c>
      <c r="FS136" s="14" t="s">
        <v>68</v>
      </c>
      <c r="FT136" s="44" t="str">
        <f t="shared" si="219"/>
        <v>2 fois par semaine</v>
      </c>
      <c r="FU136" s="13" t="s">
        <v>69</v>
      </c>
      <c r="FV136" s="13" t="s">
        <v>68</v>
      </c>
      <c r="FW136" s="13" t="s">
        <v>68</v>
      </c>
      <c r="FX136" s="13" t="s">
        <v>68</v>
      </c>
      <c r="FY136" s="13" t="s">
        <v>68</v>
      </c>
      <c r="FZ136" s="13" t="s">
        <v>68</v>
      </c>
      <c r="GA136" s="44" t="str">
        <f t="shared" si="177"/>
        <v>1 fois par semaine</v>
      </c>
      <c r="GB136" s="14" t="s">
        <v>69</v>
      </c>
      <c r="GC136" s="14" t="s">
        <v>68</v>
      </c>
      <c r="GD136" s="14" t="s">
        <v>68</v>
      </c>
      <c r="GE136" s="14" t="s">
        <v>68</v>
      </c>
      <c r="GF136" s="14" t="s">
        <v>68</v>
      </c>
      <c r="GG136" s="14" t="s">
        <v>68</v>
      </c>
      <c r="GH136" s="14" t="str">
        <f t="shared" si="217"/>
        <v>1 fois par semaine</v>
      </c>
      <c r="GI136" s="13" t="s">
        <v>68</v>
      </c>
      <c r="GJ136" s="13" t="s">
        <v>68</v>
      </c>
      <c r="GK136" s="13" t="s">
        <v>68</v>
      </c>
      <c r="GL136" s="13" t="s">
        <v>68</v>
      </c>
      <c r="GM136" s="13" t="s">
        <v>68</v>
      </c>
      <c r="GN136" s="13" t="s">
        <v>68</v>
      </c>
      <c r="GO136" s="13" t="str">
        <f t="shared" si="168"/>
        <v>-</v>
      </c>
      <c r="GP136" s="14" t="s">
        <v>68</v>
      </c>
      <c r="GQ136" s="14" t="s">
        <v>68</v>
      </c>
      <c r="GR136" s="14" t="s">
        <v>68</v>
      </c>
      <c r="GS136" s="14" t="s">
        <v>68</v>
      </c>
      <c r="GT136" s="14" t="s">
        <v>68</v>
      </c>
      <c r="GU136" s="14" t="s">
        <v>68</v>
      </c>
      <c r="GV136" s="14" t="str">
        <f t="shared" si="179"/>
        <v>-</v>
      </c>
      <c r="GW136" s="13" t="s">
        <v>68</v>
      </c>
      <c r="GX136" s="13" t="s">
        <v>68</v>
      </c>
      <c r="GY136" s="13" t="s">
        <v>68</v>
      </c>
      <c r="GZ136" s="13" t="s">
        <v>68</v>
      </c>
      <c r="HA136" s="13" t="s">
        <v>68</v>
      </c>
      <c r="HB136" s="13" t="s">
        <v>68</v>
      </c>
      <c r="HC136" s="44" t="str">
        <f t="shared" si="220"/>
        <v>-</v>
      </c>
      <c r="HD136" s="14" t="s">
        <v>68</v>
      </c>
      <c r="HE136" s="14" t="s">
        <v>68</v>
      </c>
      <c r="HF136" s="14" t="s">
        <v>68</v>
      </c>
      <c r="HG136" s="14" t="s">
        <v>68</v>
      </c>
      <c r="HH136" s="14" t="s">
        <v>68</v>
      </c>
      <c r="HI136" s="14" t="s">
        <v>68</v>
      </c>
      <c r="HJ136" s="44" t="str">
        <f t="shared" si="193"/>
        <v>-</v>
      </c>
      <c r="HK136" s="13" t="s">
        <v>68</v>
      </c>
      <c r="HL136" s="13" t="s">
        <v>68</v>
      </c>
      <c r="HM136" s="13" t="s">
        <v>68</v>
      </c>
      <c r="HN136" s="13" t="s">
        <v>68</v>
      </c>
      <c r="HO136" s="13" t="s">
        <v>68</v>
      </c>
      <c r="HP136" s="13" t="s">
        <v>68</v>
      </c>
      <c r="HQ136" s="44" t="str">
        <f t="shared" si="169"/>
        <v>-</v>
      </c>
      <c r="HR136" s="14" t="s">
        <v>68</v>
      </c>
      <c r="HS136" s="14" t="s">
        <v>68</v>
      </c>
      <c r="HT136" s="14" t="s">
        <v>68</v>
      </c>
      <c r="HU136" s="14" t="s">
        <v>68</v>
      </c>
      <c r="HV136" s="14" t="s">
        <v>68</v>
      </c>
      <c r="HW136" s="14" t="s">
        <v>68</v>
      </c>
      <c r="HX136" s="14" t="str">
        <f t="shared" si="182"/>
        <v>-</v>
      </c>
    </row>
    <row r="137" spans="1:232" ht="27.95" customHeight="1" x14ac:dyDescent="0.2">
      <c r="A137" s="16">
        <v>8136</v>
      </c>
      <c r="B137" s="9" t="s">
        <v>79</v>
      </c>
      <c r="C137" s="51" t="s">
        <v>1908</v>
      </c>
      <c r="D137" s="11" t="s">
        <v>96</v>
      </c>
      <c r="E137" s="11" t="s">
        <v>231</v>
      </c>
      <c r="F137" s="11">
        <v>75018</v>
      </c>
      <c r="G137" s="11" t="s">
        <v>29</v>
      </c>
      <c r="H137" s="12">
        <v>6</v>
      </c>
      <c r="I137" s="13" t="s">
        <v>69</v>
      </c>
      <c r="J137" s="13" t="s">
        <v>68</v>
      </c>
      <c r="K137" s="13" t="s">
        <v>68</v>
      </c>
      <c r="L137" s="13" t="s">
        <v>69</v>
      </c>
      <c r="M137" s="13" t="s">
        <v>68</v>
      </c>
      <c r="N137" s="13" t="s">
        <v>68</v>
      </c>
      <c r="O137" s="13" t="str">
        <f t="shared" si="194"/>
        <v>2 fois par semaine</v>
      </c>
      <c r="P137" s="14" t="s">
        <v>69</v>
      </c>
      <c r="Q137" s="14" t="s">
        <v>68</v>
      </c>
      <c r="R137" s="14" t="s">
        <v>68</v>
      </c>
      <c r="S137" s="14" t="s">
        <v>69</v>
      </c>
      <c r="T137" s="14" t="s">
        <v>68</v>
      </c>
      <c r="U137" s="14" t="s">
        <v>68</v>
      </c>
      <c r="V137" s="44" t="str">
        <f t="shared" si="195"/>
        <v>2 fois par semaine</v>
      </c>
      <c r="W137" s="13" t="s">
        <v>69</v>
      </c>
      <c r="X137" s="13" t="s">
        <v>68</v>
      </c>
      <c r="Y137" s="13" t="s">
        <v>68</v>
      </c>
      <c r="Z137" s="13" t="s">
        <v>69</v>
      </c>
      <c r="AA137" s="13" t="s">
        <v>68</v>
      </c>
      <c r="AB137" s="13" t="s">
        <v>68</v>
      </c>
      <c r="AC137" s="13" t="str">
        <f t="shared" si="196"/>
        <v>2 fois par semaine</v>
      </c>
      <c r="AD137" s="14" t="s">
        <v>69</v>
      </c>
      <c r="AE137" s="14" t="s">
        <v>68</v>
      </c>
      <c r="AF137" s="14" t="s">
        <v>68</v>
      </c>
      <c r="AG137" s="14" t="s">
        <v>69</v>
      </c>
      <c r="AH137" s="14" t="s">
        <v>68</v>
      </c>
      <c r="AI137" s="14" t="s">
        <v>68</v>
      </c>
      <c r="AJ137" s="44" t="str">
        <f t="shared" si="197"/>
        <v>2 fois par semaine</v>
      </c>
      <c r="AK137" s="13" t="s">
        <v>69</v>
      </c>
      <c r="AL137" s="13" t="s">
        <v>68</v>
      </c>
      <c r="AM137" s="13" t="s">
        <v>68</v>
      </c>
      <c r="AN137" s="13" t="s">
        <v>69</v>
      </c>
      <c r="AO137" s="13" t="s">
        <v>68</v>
      </c>
      <c r="AP137" s="13" t="s">
        <v>68</v>
      </c>
      <c r="AQ137" s="13" t="str">
        <f t="shared" si="198"/>
        <v>2 fois par semaine</v>
      </c>
      <c r="AR137" s="14" t="s">
        <v>69</v>
      </c>
      <c r="AS137" s="14" t="s">
        <v>68</v>
      </c>
      <c r="AT137" s="14" t="s">
        <v>68</v>
      </c>
      <c r="AU137" s="14" t="s">
        <v>69</v>
      </c>
      <c r="AV137" s="14" t="s">
        <v>68</v>
      </c>
      <c r="AW137" s="14" t="s">
        <v>68</v>
      </c>
      <c r="AX137" s="14" t="str">
        <f t="shared" si="199"/>
        <v>2 fois par semaine</v>
      </c>
      <c r="AY137" s="13" t="s">
        <v>69</v>
      </c>
      <c r="AZ137" s="13" t="s">
        <v>68</v>
      </c>
      <c r="BA137" s="13" t="s">
        <v>68</v>
      </c>
      <c r="BB137" s="13" t="s">
        <v>69</v>
      </c>
      <c r="BC137" s="13" t="s">
        <v>68</v>
      </c>
      <c r="BD137" s="13" t="s">
        <v>68</v>
      </c>
      <c r="BE137" s="13" t="str">
        <f t="shared" si="200"/>
        <v>2 fois par semaine</v>
      </c>
      <c r="BF137" s="14" t="s">
        <v>69</v>
      </c>
      <c r="BG137" s="14" t="s">
        <v>68</v>
      </c>
      <c r="BH137" s="14" t="s">
        <v>68</v>
      </c>
      <c r="BI137" s="14" t="s">
        <v>69</v>
      </c>
      <c r="BJ137" s="14" t="s">
        <v>68</v>
      </c>
      <c r="BK137" s="14" t="s">
        <v>68</v>
      </c>
      <c r="BL137" s="14" t="str">
        <f t="shared" si="201"/>
        <v>2 fois par semaine</v>
      </c>
      <c r="BM137" s="13" t="s">
        <v>69</v>
      </c>
      <c r="BN137" s="13" t="s">
        <v>68</v>
      </c>
      <c r="BO137" s="13" t="s">
        <v>68</v>
      </c>
      <c r="BP137" s="13" t="s">
        <v>69</v>
      </c>
      <c r="BQ137" s="13" t="s">
        <v>68</v>
      </c>
      <c r="BR137" s="13" t="s">
        <v>68</v>
      </c>
      <c r="BS137" s="13" t="str">
        <f t="shared" si="202"/>
        <v>2 fois par semaine</v>
      </c>
      <c r="BT137" s="14" t="s">
        <v>68</v>
      </c>
      <c r="BU137" s="14" t="s">
        <v>68</v>
      </c>
      <c r="BV137" s="14" t="s">
        <v>68</v>
      </c>
      <c r="BW137" s="14" t="s">
        <v>68</v>
      </c>
      <c r="BX137" s="14" t="s">
        <v>68</v>
      </c>
      <c r="BY137" s="14" t="s">
        <v>68</v>
      </c>
      <c r="BZ137" s="14" t="str">
        <f t="shared" si="203"/>
        <v>-</v>
      </c>
      <c r="CA137" s="13" t="s">
        <v>69</v>
      </c>
      <c r="CB137" s="13" t="s">
        <v>68</v>
      </c>
      <c r="CC137" s="13" t="s">
        <v>68</v>
      </c>
      <c r="CD137" s="13" t="s">
        <v>68</v>
      </c>
      <c r="CE137" s="13" t="s">
        <v>68</v>
      </c>
      <c r="CF137" s="13" t="s">
        <v>68</v>
      </c>
      <c r="CG137" s="44" t="str">
        <f t="shared" si="204"/>
        <v>1 fois par mois</v>
      </c>
      <c r="CH137" s="14" t="s">
        <v>69</v>
      </c>
      <c r="CI137" s="14" t="s">
        <v>68</v>
      </c>
      <c r="CJ137" s="14" t="s">
        <v>68</v>
      </c>
      <c r="CK137" s="14" t="s">
        <v>68</v>
      </c>
      <c r="CL137" s="14" t="s">
        <v>68</v>
      </c>
      <c r="CM137" s="14" t="s">
        <v>68</v>
      </c>
      <c r="CN137" s="44" t="str">
        <f t="shared" si="205"/>
        <v>1 fois par semaine</v>
      </c>
      <c r="CO137" s="13" t="s">
        <v>69</v>
      </c>
      <c r="CP137" s="13" t="s">
        <v>68</v>
      </c>
      <c r="CQ137" s="13" t="s">
        <v>68</v>
      </c>
      <c r="CR137" s="13" t="s">
        <v>68</v>
      </c>
      <c r="CS137" s="13" t="s">
        <v>68</v>
      </c>
      <c r="CT137" s="13" t="s">
        <v>68</v>
      </c>
      <c r="CU137" s="13" t="str">
        <f t="shared" si="180"/>
        <v>1 fois par semaine</v>
      </c>
      <c r="CV137" s="14" t="s">
        <v>69</v>
      </c>
      <c r="CW137" s="14" t="s">
        <v>68</v>
      </c>
      <c r="CX137" s="14" t="s">
        <v>68</v>
      </c>
      <c r="CY137" s="14" t="s">
        <v>68</v>
      </c>
      <c r="CZ137" s="14" t="s">
        <v>68</v>
      </c>
      <c r="DA137" s="14" t="s">
        <v>68</v>
      </c>
      <c r="DB137" s="14" t="str">
        <f t="shared" si="206"/>
        <v>1 fois par semaine</v>
      </c>
      <c r="DC137" s="13" t="s">
        <v>69</v>
      </c>
      <c r="DD137" s="13" t="s">
        <v>68</v>
      </c>
      <c r="DE137" s="13" t="s">
        <v>68</v>
      </c>
      <c r="DF137" s="13" t="s">
        <v>68</v>
      </c>
      <c r="DG137" s="13" t="s">
        <v>68</v>
      </c>
      <c r="DH137" s="13" t="s">
        <v>68</v>
      </c>
      <c r="DI137" s="13" t="str">
        <f t="shared" si="181"/>
        <v>1 fois par semaine</v>
      </c>
      <c r="DJ137" s="14" t="s">
        <v>68</v>
      </c>
      <c r="DK137" s="14" t="s">
        <v>68</v>
      </c>
      <c r="DL137" s="14" t="s">
        <v>68</v>
      </c>
      <c r="DM137" s="14" t="s">
        <v>68</v>
      </c>
      <c r="DN137" s="14" t="s">
        <v>68</v>
      </c>
      <c r="DO137" s="14" t="s">
        <v>68</v>
      </c>
      <c r="DP137" s="44" t="str">
        <f t="shared" si="207"/>
        <v>-</v>
      </c>
      <c r="DQ137" s="13" t="s">
        <v>68</v>
      </c>
      <c r="DR137" s="13" t="s">
        <v>68</v>
      </c>
      <c r="DS137" s="13" t="s">
        <v>68</v>
      </c>
      <c r="DT137" s="13" t="s">
        <v>68</v>
      </c>
      <c r="DU137" s="13" t="s">
        <v>68</v>
      </c>
      <c r="DV137" s="13" t="s">
        <v>68</v>
      </c>
      <c r="DW137" s="13" t="str">
        <f t="shared" si="208"/>
        <v>-</v>
      </c>
      <c r="DX137" s="14" t="s">
        <v>68</v>
      </c>
      <c r="DY137" s="14" t="s">
        <v>68</v>
      </c>
      <c r="DZ137" s="14" t="s">
        <v>68</v>
      </c>
      <c r="EA137" s="14" t="s">
        <v>68</v>
      </c>
      <c r="EB137" s="14" t="s">
        <v>68</v>
      </c>
      <c r="EC137" s="14" t="s">
        <v>68</v>
      </c>
      <c r="ED137" s="14" t="str">
        <f t="shared" si="209"/>
        <v>-</v>
      </c>
      <c r="EE137" s="13" t="s">
        <v>68</v>
      </c>
      <c r="EF137" s="13" t="s">
        <v>68</v>
      </c>
      <c r="EG137" s="13" t="s">
        <v>68</v>
      </c>
      <c r="EH137" s="13" t="s">
        <v>68</v>
      </c>
      <c r="EI137" s="13" t="s">
        <v>68</v>
      </c>
      <c r="EJ137" s="13" t="s">
        <v>68</v>
      </c>
      <c r="EK137" s="13" t="str">
        <f t="shared" si="210"/>
        <v>-</v>
      </c>
      <c r="EL137" s="14" t="s">
        <v>69</v>
      </c>
      <c r="EM137" s="14" t="s">
        <v>68</v>
      </c>
      <c r="EN137" s="14" t="s">
        <v>68</v>
      </c>
      <c r="EO137" s="14" t="s">
        <v>68</v>
      </c>
      <c r="EP137" s="14" t="s">
        <v>68</v>
      </c>
      <c r="EQ137" s="14" t="s">
        <v>68</v>
      </c>
      <c r="ER137" s="44" t="str">
        <f t="shared" ref="ER137:ER138" si="222">IF(COUNTIF(EL137:EQ137,"X")&gt;0,COUNTIF(EL137:EQ137,"X")&amp;" fois par mois","-")</f>
        <v>1 fois par mois</v>
      </c>
      <c r="ES137" s="13" t="s">
        <v>68</v>
      </c>
      <c r="ET137" s="13" t="s">
        <v>68</v>
      </c>
      <c r="EU137" s="13" t="s">
        <v>68</v>
      </c>
      <c r="EV137" s="13" t="s">
        <v>68</v>
      </c>
      <c r="EW137" s="13" t="s">
        <v>68</v>
      </c>
      <c r="EX137" s="13" t="s">
        <v>68</v>
      </c>
      <c r="EY137" s="44" t="str">
        <f t="shared" ref="EY137:EY144" si="223">IF(COUNTIF(ES137:EX137,"X")&gt;0,COUNTIF(ES137:EX137,"X")&amp;" fois par mois","-")</f>
        <v>-</v>
      </c>
      <c r="EZ137" s="14" t="s">
        <v>68</v>
      </c>
      <c r="FA137" s="14" t="s">
        <v>68</v>
      </c>
      <c r="FB137" s="14" t="s">
        <v>68</v>
      </c>
      <c r="FC137" s="14" t="s">
        <v>68</v>
      </c>
      <c r="FD137" s="14" t="s">
        <v>68</v>
      </c>
      <c r="FE137" s="14" t="s">
        <v>68</v>
      </c>
      <c r="FF137" s="44" t="str">
        <f t="shared" si="175"/>
        <v>-</v>
      </c>
      <c r="FG137" s="13" t="s">
        <v>68</v>
      </c>
      <c r="FH137" s="13" t="s">
        <v>68</v>
      </c>
      <c r="FI137" s="13" t="s">
        <v>68</v>
      </c>
      <c r="FJ137" s="13" t="s">
        <v>68</v>
      </c>
      <c r="FK137" s="13" t="s">
        <v>68</v>
      </c>
      <c r="FL137" s="13" t="s">
        <v>68</v>
      </c>
      <c r="FM137" s="13" t="str">
        <f t="shared" si="216"/>
        <v>-</v>
      </c>
      <c r="FN137" s="14" t="s">
        <v>69</v>
      </c>
      <c r="FO137" s="14" t="s">
        <v>68</v>
      </c>
      <c r="FP137" s="14" t="s">
        <v>68</v>
      </c>
      <c r="FQ137" s="14" t="s">
        <v>69</v>
      </c>
      <c r="FR137" s="14" t="s">
        <v>68</v>
      </c>
      <c r="FS137" s="14" t="s">
        <v>68</v>
      </c>
      <c r="FT137" s="44" t="str">
        <f t="shared" si="219"/>
        <v>2 fois par semaine</v>
      </c>
      <c r="FU137" s="13" t="s">
        <v>69</v>
      </c>
      <c r="FV137" s="13" t="s">
        <v>68</v>
      </c>
      <c r="FW137" s="13" t="s">
        <v>68</v>
      </c>
      <c r="FX137" s="13" t="s">
        <v>68</v>
      </c>
      <c r="FY137" s="13" t="s">
        <v>68</v>
      </c>
      <c r="FZ137" s="13" t="s">
        <v>68</v>
      </c>
      <c r="GA137" s="44" t="str">
        <f t="shared" si="177"/>
        <v>1 fois par semaine</v>
      </c>
      <c r="GB137" s="14" t="s">
        <v>69</v>
      </c>
      <c r="GC137" s="14" t="s">
        <v>68</v>
      </c>
      <c r="GD137" s="14" t="s">
        <v>68</v>
      </c>
      <c r="GE137" s="14" t="s">
        <v>68</v>
      </c>
      <c r="GF137" s="14" t="s">
        <v>68</v>
      </c>
      <c r="GG137" s="14" t="s">
        <v>68</v>
      </c>
      <c r="GH137" s="14" t="str">
        <f t="shared" si="217"/>
        <v>1 fois par semaine</v>
      </c>
      <c r="GI137" s="13" t="s">
        <v>68</v>
      </c>
      <c r="GJ137" s="13" t="s">
        <v>68</v>
      </c>
      <c r="GK137" s="13" t="s">
        <v>68</v>
      </c>
      <c r="GL137" s="13" t="s">
        <v>68</v>
      </c>
      <c r="GM137" s="13" t="s">
        <v>68</v>
      </c>
      <c r="GN137" s="13" t="s">
        <v>68</v>
      </c>
      <c r="GO137" s="13" t="str">
        <f t="shared" si="168"/>
        <v>-</v>
      </c>
      <c r="GP137" s="14" t="s">
        <v>68</v>
      </c>
      <c r="GQ137" s="14" t="s">
        <v>68</v>
      </c>
      <c r="GR137" s="14" t="s">
        <v>68</v>
      </c>
      <c r="GS137" s="14" t="s">
        <v>68</v>
      </c>
      <c r="GT137" s="14" t="s">
        <v>68</v>
      </c>
      <c r="GU137" s="14" t="s">
        <v>68</v>
      </c>
      <c r="GV137" s="14" t="str">
        <f t="shared" ref="GV137:GV178" si="224">IF(COUNTIF(GP137:GU137,"X")&gt;0,COUNTIF(GP137:GU137,"X")&amp;" fois par semaine","-")</f>
        <v>-</v>
      </c>
      <c r="GW137" s="13" t="s">
        <v>68</v>
      </c>
      <c r="GX137" s="13" t="s">
        <v>68</v>
      </c>
      <c r="GY137" s="13" t="s">
        <v>68</v>
      </c>
      <c r="GZ137" s="13" t="s">
        <v>68</v>
      </c>
      <c r="HA137" s="13" t="s">
        <v>68</v>
      </c>
      <c r="HB137" s="13" t="s">
        <v>68</v>
      </c>
      <c r="HC137" s="44" t="str">
        <f t="shared" si="220"/>
        <v>-</v>
      </c>
      <c r="HD137" s="14" t="s">
        <v>68</v>
      </c>
      <c r="HE137" s="14" t="s">
        <v>68</v>
      </c>
      <c r="HF137" s="14" t="s">
        <v>68</v>
      </c>
      <c r="HG137" s="14" t="s">
        <v>68</v>
      </c>
      <c r="HH137" s="14" t="s">
        <v>68</v>
      </c>
      <c r="HI137" s="14" t="s">
        <v>68</v>
      </c>
      <c r="HJ137" s="44" t="str">
        <f t="shared" si="193"/>
        <v>-</v>
      </c>
      <c r="HK137" s="13" t="s">
        <v>68</v>
      </c>
      <c r="HL137" s="13" t="s">
        <v>68</v>
      </c>
      <c r="HM137" s="13" t="s">
        <v>68</v>
      </c>
      <c r="HN137" s="13" t="s">
        <v>68</v>
      </c>
      <c r="HO137" s="13" t="s">
        <v>68</v>
      </c>
      <c r="HP137" s="13" t="s">
        <v>68</v>
      </c>
      <c r="HQ137" s="44" t="str">
        <f t="shared" si="169"/>
        <v>-</v>
      </c>
      <c r="HR137" s="14" t="s">
        <v>68</v>
      </c>
      <c r="HS137" s="14" t="s">
        <v>68</v>
      </c>
      <c r="HT137" s="14" t="s">
        <v>68</v>
      </c>
      <c r="HU137" s="14" t="s">
        <v>68</v>
      </c>
      <c r="HV137" s="14" t="s">
        <v>68</v>
      </c>
      <c r="HW137" s="14" t="s">
        <v>68</v>
      </c>
      <c r="HX137" s="14" t="str">
        <f t="shared" si="182"/>
        <v>-</v>
      </c>
    </row>
    <row r="138" spans="1:232" ht="27.95" customHeight="1" x14ac:dyDescent="0.2">
      <c r="A138" s="16">
        <v>8137</v>
      </c>
      <c r="B138" s="9" t="s">
        <v>79</v>
      </c>
      <c r="C138" s="51" t="s">
        <v>1908</v>
      </c>
      <c r="D138" s="11" t="s">
        <v>96</v>
      </c>
      <c r="E138" s="11" t="s">
        <v>232</v>
      </c>
      <c r="F138" s="11">
        <v>75018</v>
      </c>
      <c r="G138" s="11" t="s">
        <v>29</v>
      </c>
      <c r="H138" s="12">
        <v>4</v>
      </c>
      <c r="I138" s="13" t="s">
        <v>69</v>
      </c>
      <c r="J138" s="13" t="s">
        <v>68</v>
      </c>
      <c r="K138" s="13" t="s">
        <v>68</v>
      </c>
      <c r="L138" s="13" t="s">
        <v>69</v>
      </c>
      <c r="M138" s="13" t="s">
        <v>68</v>
      </c>
      <c r="N138" s="13" t="s">
        <v>68</v>
      </c>
      <c r="O138" s="13" t="str">
        <f t="shared" si="194"/>
        <v>2 fois par semaine</v>
      </c>
      <c r="P138" s="14" t="s">
        <v>69</v>
      </c>
      <c r="Q138" s="14" t="s">
        <v>68</v>
      </c>
      <c r="R138" s="14" t="s">
        <v>68</v>
      </c>
      <c r="S138" s="14" t="s">
        <v>69</v>
      </c>
      <c r="T138" s="14" t="s">
        <v>68</v>
      </c>
      <c r="U138" s="14" t="s">
        <v>68</v>
      </c>
      <c r="V138" s="44" t="str">
        <f t="shared" si="195"/>
        <v>2 fois par semaine</v>
      </c>
      <c r="W138" s="13" t="s">
        <v>69</v>
      </c>
      <c r="X138" s="13" t="s">
        <v>68</v>
      </c>
      <c r="Y138" s="13" t="s">
        <v>68</v>
      </c>
      <c r="Z138" s="13" t="s">
        <v>69</v>
      </c>
      <c r="AA138" s="13" t="s">
        <v>68</v>
      </c>
      <c r="AB138" s="13" t="s">
        <v>68</v>
      </c>
      <c r="AC138" s="13" t="str">
        <f t="shared" si="196"/>
        <v>2 fois par semaine</v>
      </c>
      <c r="AD138" s="14" t="s">
        <v>69</v>
      </c>
      <c r="AE138" s="14" t="s">
        <v>68</v>
      </c>
      <c r="AF138" s="14" t="s">
        <v>68</v>
      </c>
      <c r="AG138" s="14" t="s">
        <v>69</v>
      </c>
      <c r="AH138" s="14" t="s">
        <v>68</v>
      </c>
      <c r="AI138" s="14" t="s">
        <v>68</v>
      </c>
      <c r="AJ138" s="44" t="str">
        <f t="shared" si="197"/>
        <v>2 fois par semaine</v>
      </c>
      <c r="AK138" s="13" t="s">
        <v>69</v>
      </c>
      <c r="AL138" s="13" t="s">
        <v>68</v>
      </c>
      <c r="AM138" s="13" t="s">
        <v>68</v>
      </c>
      <c r="AN138" s="13" t="s">
        <v>69</v>
      </c>
      <c r="AO138" s="13" t="s">
        <v>68</v>
      </c>
      <c r="AP138" s="13" t="s">
        <v>68</v>
      </c>
      <c r="AQ138" s="13" t="str">
        <f t="shared" si="198"/>
        <v>2 fois par semaine</v>
      </c>
      <c r="AR138" s="14" t="s">
        <v>69</v>
      </c>
      <c r="AS138" s="14" t="s">
        <v>68</v>
      </c>
      <c r="AT138" s="14" t="s">
        <v>68</v>
      </c>
      <c r="AU138" s="14" t="s">
        <v>69</v>
      </c>
      <c r="AV138" s="14" t="s">
        <v>68</v>
      </c>
      <c r="AW138" s="14" t="s">
        <v>68</v>
      </c>
      <c r="AX138" s="14" t="str">
        <f t="shared" si="199"/>
        <v>2 fois par semaine</v>
      </c>
      <c r="AY138" s="13" t="s">
        <v>69</v>
      </c>
      <c r="AZ138" s="13" t="s">
        <v>68</v>
      </c>
      <c r="BA138" s="13" t="s">
        <v>68</v>
      </c>
      <c r="BB138" s="13" t="s">
        <v>69</v>
      </c>
      <c r="BC138" s="13" t="s">
        <v>68</v>
      </c>
      <c r="BD138" s="13" t="s">
        <v>68</v>
      </c>
      <c r="BE138" s="13" t="str">
        <f t="shared" si="200"/>
        <v>2 fois par semaine</v>
      </c>
      <c r="BF138" s="14" t="s">
        <v>69</v>
      </c>
      <c r="BG138" s="14" t="s">
        <v>68</v>
      </c>
      <c r="BH138" s="14" t="s">
        <v>68</v>
      </c>
      <c r="BI138" s="14" t="s">
        <v>69</v>
      </c>
      <c r="BJ138" s="14" t="s">
        <v>68</v>
      </c>
      <c r="BK138" s="14" t="s">
        <v>68</v>
      </c>
      <c r="BL138" s="14" t="str">
        <f t="shared" si="201"/>
        <v>2 fois par semaine</v>
      </c>
      <c r="BM138" s="13" t="s">
        <v>69</v>
      </c>
      <c r="BN138" s="13" t="s">
        <v>68</v>
      </c>
      <c r="BO138" s="13" t="s">
        <v>68</v>
      </c>
      <c r="BP138" s="13" t="s">
        <v>69</v>
      </c>
      <c r="BQ138" s="13" t="s">
        <v>68</v>
      </c>
      <c r="BR138" s="13" t="s">
        <v>68</v>
      </c>
      <c r="BS138" s="13" t="str">
        <f t="shared" si="202"/>
        <v>2 fois par semaine</v>
      </c>
      <c r="BT138" s="14" t="s">
        <v>68</v>
      </c>
      <c r="BU138" s="14" t="s">
        <v>68</v>
      </c>
      <c r="BV138" s="14" t="s">
        <v>68</v>
      </c>
      <c r="BW138" s="14" t="s">
        <v>68</v>
      </c>
      <c r="BX138" s="14" t="s">
        <v>68</v>
      </c>
      <c r="BY138" s="14" t="s">
        <v>68</v>
      </c>
      <c r="BZ138" s="14" t="str">
        <f t="shared" si="203"/>
        <v>-</v>
      </c>
      <c r="CA138" s="13" t="s">
        <v>69</v>
      </c>
      <c r="CB138" s="13" t="s">
        <v>68</v>
      </c>
      <c r="CC138" s="13" t="s">
        <v>68</v>
      </c>
      <c r="CD138" s="13" t="s">
        <v>68</v>
      </c>
      <c r="CE138" s="13" t="s">
        <v>68</v>
      </c>
      <c r="CF138" s="13" t="s">
        <v>68</v>
      </c>
      <c r="CG138" s="44" t="str">
        <f t="shared" si="204"/>
        <v>1 fois par mois</v>
      </c>
      <c r="CH138" s="14" t="s">
        <v>69</v>
      </c>
      <c r="CI138" s="14" t="s">
        <v>68</v>
      </c>
      <c r="CJ138" s="14" t="s">
        <v>68</v>
      </c>
      <c r="CK138" s="14" t="s">
        <v>68</v>
      </c>
      <c r="CL138" s="14" t="s">
        <v>68</v>
      </c>
      <c r="CM138" s="14" t="s">
        <v>68</v>
      </c>
      <c r="CN138" s="44" t="str">
        <f t="shared" si="205"/>
        <v>1 fois par semaine</v>
      </c>
      <c r="CO138" s="13" t="s">
        <v>69</v>
      </c>
      <c r="CP138" s="13" t="s">
        <v>68</v>
      </c>
      <c r="CQ138" s="13" t="s">
        <v>68</v>
      </c>
      <c r="CR138" s="13" t="s">
        <v>68</v>
      </c>
      <c r="CS138" s="13" t="s">
        <v>68</v>
      </c>
      <c r="CT138" s="13" t="s">
        <v>68</v>
      </c>
      <c r="CU138" s="13" t="str">
        <f t="shared" si="180"/>
        <v>1 fois par semaine</v>
      </c>
      <c r="CV138" s="14" t="s">
        <v>69</v>
      </c>
      <c r="CW138" s="14" t="s">
        <v>68</v>
      </c>
      <c r="CX138" s="14" t="s">
        <v>68</v>
      </c>
      <c r="CY138" s="14" t="s">
        <v>68</v>
      </c>
      <c r="CZ138" s="14" t="s">
        <v>68</v>
      </c>
      <c r="DA138" s="14" t="s">
        <v>68</v>
      </c>
      <c r="DB138" s="14" t="str">
        <f t="shared" si="206"/>
        <v>1 fois par semaine</v>
      </c>
      <c r="DC138" s="13" t="s">
        <v>69</v>
      </c>
      <c r="DD138" s="13" t="s">
        <v>68</v>
      </c>
      <c r="DE138" s="13" t="s">
        <v>68</v>
      </c>
      <c r="DF138" s="13" t="s">
        <v>68</v>
      </c>
      <c r="DG138" s="13" t="s">
        <v>68</v>
      </c>
      <c r="DH138" s="13" t="s">
        <v>68</v>
      </c>
      <c r="DI138" s="13" t="str">
        <f t="shared" si="181"/>
        <v>1 fois par semaine</v>
      </c>
      <c r="DJ138" s="14" t="s">
        <v>68</v>
      </c>
      <c r="DK138" s="14" t="s">
        <v>68</v>
      </c>
      <c r="DL138" s="14" t="s">
        <v>68</v>
      </c>
      <c r="DM138" s="14" t="s">
        <v>68</v>
      </c>
      <c r="DN138" s="14" t="s">
        <v>68</v>
      </c>
      <c r="DO138" s="14" t="s">
        <v>68</v>
      </c>
      <c r="DP138" s="44" t="str">
        <f t="shared" si="207"/>
        <v>-</v>
      </c>
      <c r="DQ138" s="13" t="s">
        <v>68</v>
      </c>
      <c r="DR138" s="13" t="s">
        <v>68</v>
      </c>
      <c r="DS138" s="13" t="s">
        <v>68</v>
      </c>
      <c r="DT138" s="13" t="s">
        <v>68</v>
      </c>
      <c r="DU138" s="13" t="s">
        <v>68</v>
      </c>
      <c r="DV138" s="13" t="s">
        <v>68</v>
      </c>
      <c r="DW138" s="13" t="str">
        <f t="shared" si="208"/>
        <v>-</v>
      </c>
      <c r="DX138" s="14" t="s">
        <v>68</v>
      </c>
      <c r="DY138" s="14" t="s">
        <v>68</v>
      </c>
      <c r="DZ138" s="14" t="s">
        <v>68</v>
      </c>
      <c r="EA138" s="14" t="s">
        <v>68</v>
      </c>
      <c r="EB138" s="14" t="s">
        <v>68</v>
      </c>
      <c r="EC138" s="14" t="s">
        <v>68</v>
      </c>
      <c r="ED138" s="14" t="str">
        <f t="shared" si="209"/>
        <v>-</v>
      </c>
      <c r="EE138" s="13" t="s">
        <v>68</v>
      </c>
      <c r="EF138" s="13" t="s">
        <v>68</v>
      </c>
      <c r="EG138" s="13" t="s">
        <v>68</v>
      </c>
      <c r="EH138" s="13" t="s">
        <v>68</v>
      </c>
      <c r="EI138" s="13" t="s">
        <v>68</v>
      </c>
      <c r="EJ138" s="13" t="s">
        <v>68</v>
      </c>
      <c r="EK138" s="13" t="str">
        <f t="shared" si="210"/>
        <v>-</v>
      </c>
      <c r="EL138" s="14" t="s">
        <v>69</v>
      </c>
      <c r="EM138" s="14" t="s">
        <v>68</v>
      </c>
      <c r="EN138" s="14" t="s">
        <v>68</v>
      </c>
      <c r="EO138" s="14" t="s">
        <v>68</v>
      </c>
      <c r="EP138" s="14" t="s">
        <v>68</v>
      </c>
      <c r="EQ138" s="14" t="s">
        <v>68</v>
      </c>
      <c r="ER138" s="44" t="str">
        <f t="shared" si="222"/>
        <v>1 fois par mois</v>
      </c>
      <c r="ES138" s="13" t="s">
        <v>68</v>
      </c>
      <c r="ET138" s="13" t="s">
        <v>68</v>
      </c>
      <c r="EU138" s="13" t="s">
        <v>68</v>
      </c>
      <c r="EV138" s="13" t="s">
        <v>68</v>
      </c>
      <c r="EW138" s="13" t="s">
        <v>68</v>
      </c>
      <c r="EX138" s="13" t="s">
        <v>68</v>
      </c>
      <c r="EY138" s="44" t="str">
        <f t="shared" si="223"/>
        <v>-</v>
      </c>
      <c r="EZ138" s="14" t="s">
        <v>68</v>
      </c>
      <c r="FA138" s="14" t="s">
        <v>68</v>
      </c>
      <c r="FB138" s="14" t="s">
        <v>68</v>
      </c>
      <c r="FC138" s="14" t="s">
        <v>68</v>
      </c>
      <c r="FD138" s="14" t="s">
        <v>68</v>
      </c>
      <c r="FE138" s="14" t="s">
        <v>68</v>
      </c>
      <c r="FF138" s="44" t="str">
        <f t="shared" si="175"/>
        <v>-</v>
      </c>
      <c r="FG138" s="13" t="s">
        <v>68</v>
      </c>
      <c r="FH138" s="13" t="s">
        <v>68</v>
      </c>
      <c r="FI138" s="13" t="s">
        <v>68</v>
      </c>
      <c r="FJ138" s="13" t="s">
        <v>68</v>
      </c>
      <c r="FK138" s="13" t="s">
        <v>68</v>
      </c>
      <c r="FL138" s="13" t="s">
        <v>68</v>
      </c>
      <c r="FM138" s="13" t="str">
        <f t="shared" si="216"/>
        <v>-</v>
      </c>
      <c r="FN138" s="14" t="s">
        <v>69</v>
      </c>
      <c r="FO138" s="14" t="s">
        <v>68</v>
      </c>
      <c r="FP138" s="14" t="s">
        <v>68</v>
      </c>
      <c r="FQ138" s="14" t="s">
        <v>69</v>
      </c>
      <c r="FR138" s="14" t="s">
        <v>68</v>
      </c>
      <c r="FS138" s="14" t="s">
        <v>68</v>
      </c>
      <c r="FT138" s="44" t="str">
        <f t="shared" si="219"/>
        <v>2 fois par semaine</v>
      </c>
      <c r="FU138" s="13" t="s">
        <v>69</v>
      </c>
      <c r="FV138" s="13" t="s">
        <v>68</v>
      </c>
      <c r="FW138" s="13" t="s">
        <v>68</v>
      </c>
      <c r="FX138" s="13" t="s">
        <v>68</v>
      </c>
      <c r="FY138" s="13" t="s">
        <v>68</v>
      </c>
      <c r="FZ138" s="13" t="s">
        <v>68</v>
      </c>
      <c r="GA138" s="44" t="str">
        <f t="shared" si="177"/>
        <v>1 fois par semaine</v>
      </c>
      <c r="GB138" s="14" t="s">
        <v>69</v>
      </c>
      <c r="GC138" s="14" t="s">
        <v>68</v>
      </c>
      <c r="GD138" s="14" t="s">
        <v>68</v>
      </c>
      <c r="GE138" s="14" t="s">
        <v>68</v>
      </c>
      <c r="GF138" s="14" t="s">
        <v>68</v>
      </c>
      <c r="GG138" s="14" t="s">
        <v>68</v>
      </c>
      <c r="GH138" s="14" t="str">
        <f t="shared" si="217"/>
        <v>1 fois par semaine</v>
      </c>
      <c r="GI138" s="13" t="s">
        <v>68</v>
      </c>
      <c r="GJ138" s="13" t="s">
        <v>68</v>
      </c>
      <c r="GK138" s="13" t="s">
        <v>68</v>
      </c>
      <c r="GL138" s="13" t="s">
        <v>68</v>
      </c>
      <c r="GM138" s="13" t="s">
        <v>68</v>
      </c>
      <c r="GN138" s="13" t="s">
        <v>68</v>
      </c>
      <c r="GO138" s="13" t="str">
        <f t="shared" si="168"/>
        <v>-</v>
      </c>
      <c r="GP138" s="14" t="s">
        <v>68</v>
      </c>
      <c r="GQ138" s="14" t="s">
        <v>68</v>
      </c>
      <c r="GR138" s="14" t="s">
        <v>68</v>
      </c>
      <c r="GS138" s="14" t="s">
        <v>68</v>
      </c>
      <c r="GT138" s="14" t="s">
        <v>68</v>
      </c>
      <c r="GU138" s="14" t="s">
        <v>68</v>
      </c>
      <c r="GV138" s="14" t="str">
        <f t="shared" si="224"/>
        <v>-</v>
      </c>
      <c r="GW138" s="13" t="s">
        <v>68</v>
      </c>
      <c r="GX138" s="13" t="s">
        <v>68</v>
      </c>
      <c r="GY138" s="13" t="s">
        <v>68</v>
      </c>
      <c r="GZ138" s="13" t="s">
        <v>68</v>
      </c>
      <c r="HA138" s="13" t="s">
        <v>68</v>
      </c>
      <c r="HB138" s="13" t="s">
        <v>68</v>
      </c>
      <c r="HC138" s="44" t="str">
        <f t="shared" si="220"/>
        <v>-</v>
      </c>
      <c r="HD138" s="14" t="s">
        <v>68</v>
      </c>
      <c r="HE138" s="14" t="s">
        <v>68</v>
      </c>
      <c r="HF138" s="14" t="s">
        <v>68</v>
      </c>
      <c r="HG138" s="14" t="s">
        <v>68</v>
      </c>
      <c r="HH138" s="14" t="s">
        <v>68</v>
      </c>
      <c r="HI138" s="14" t="s">
        <v>68</v>
      </c>
      <c r="HJ138" s="44" t="str">
        <f t="shared" si="193"/>
        <v>-</v>
      </c>
      <c r="HK138" s="13" t="s">
        <v>68</v>
      </c>
      <c r="HL138" s="13" t="s">
        <v>68</v>
      </c>
      <c r="HM138" s="13" t="s">
        <v>68</v>
      </c>
      <c r="HN138" s="13" t="s">
        <v>68</v>
      </c>
      <c r="HO138" s="13" t="s">
        <v>68</v>
      </c>
      <c r="HP138" s="13" t="s">
        <v>68</v>
      </c>
      <c r="HQ138" s="44" t="str">
        <f t="shared" si="169"/>
        <v>-</v>
      </c>
      <c r="HR138" s="14" t="s">
        <v>68</v>
      </c>
      <c r="HS138" s="14" t="s">
        <v>68</v>
      </c>
      <c r="HT138" s="14" t="s">
        <v>68</v>
      </c>
      <c r="HU138" s="14" t="s">
        <v>68</v>
      </c>
      <c r="HV138" s="14" t="s">
        <v>68</v>
      </c>
      <c r="HW138" s="14" t="s">
        <v>68</v>
      </c>
      <c r="HX138" s="14" t="str">
        <f t="shared" si="182"/>
        <v>-</v>
      </c>
    </row>
    <row r="139" spans="1:232" ht="27.95" customHeight="1" x14ac:dyDescent="0.2">
      <c r="A139" s="8">
        <v>8138</v>
      </c>
      <c r="B139" s="9" t="s">
        <v>76</v>
      </c>
      <c r="C139" s="10" t="s">
        <v>77</v>
      </c>
      <c r="D139" s="11" t="s">
        <v>96</v>
      </c>
      <c r="E139" s="11" t="s">
        <v>233</v>
      </c>
      <c r="F139" s="11">
        <v>75013</v>
      </c>
      <c r="G139" s="11" t="s">
        <v>29</v>
      </c>
      <c r="H139" s="12">
        <v>4</v>
      </c>
      <c r="I139" s="13" t="s">
        <v>68</v>
      </c>
      <c r="J139" s="13" t="s">
        <v>68</v>
      </c>
      <c r="K139" s="13" t="s">
        <v>68</v>
      </c>
      <c r="L139" s="13" t="s">
        <v>68</v>
      </c>
      <c r="M139" s="13" t="s">
        <v>68</v>
      </c>
      <c r="N139" s="13" t="s">
        <v>68</v>
      </c>
      <c r="O139" s="13" t="str">
        <f t="shared" si="194"/>
        <v>-</v>
      </c>
      <c r="P139" s="14" t="s">
        <v>68</v>
      </c>
      <c r="Q139" s="14" t="s">
        <v>68</v>
      </c>
      <c r="R139" s="14" t="s">
        <v>68</v>
      </c>
      <c r="S139" s="14" t="s">
        <v>68</v>
      </c>
      <c r="T139" s="14" t="s">
        <v>68</v>
      </c>
      <c r="U139" s="14" t="s">
        <v>68</v>
      </c>
      <c r="V139" s="44" t="str">
        <f t="shared" si="195"/>
        <v>-</v>
      </c>
      <c r="W139" s="13" t="s">
        <v>68</v>
      </c>
      <c r="X139" s="13" t="s">
        <v>68</v>
      </c>
      <c r="Y139" s="13" t="s">
        <v>68</v>
      </c>
      <c r="Z139" s="13" t="s">
        <v>68</v>
      </c>
      <c r="AA139" s="13" t="s">
        <v>68</v>
      </c>
      <c r="AB139" s="13" t="s">
        <v>68</v>
      </c>
      <c r="AC139" s="13" t="str">
        <f t="shared" si="196"/>
        <v>-</v>
      </c>
      <c r="AD139" s="14" t="s">
        <v>68</v>
      </c>
      <c r="AE139" s="14" t="s">
        <v>68</v>
      </c>
      <c r="AF139" s="14" t="s">
        <v>68</v>
      </c>
      <c r="AG139" s="14" t="s">
        <v>68</v>
      </c>
      <c r="AH139" s="14" t="s">
        <v>68</v>
      </c>
      <c r="AI139" s="14" t="s">
        <v>68</v>
      </c>
      <c r="AJ139" s="44" t="str">
        <f t="shared" si="197"/>
        <v>-</v>
      </c>
      <c r="AK139" s="13" t="s">
        <v>68</v>
      </c>
      <c r="AL139" s="13" t="s">
        <v>68</v>
      </c>
      <c r="AM139" s="13" t="s">
        <v>68</v>
      </c>
      <c r="AN139" s="13" t="s">
        <v>68</v>
      </c>
      <c r="AO139" s="13" t="s">
        <v>68</v>
      </c>
      <c r="AP139" s="13" t="s">
        <v>68</v>
      </c>
      <c r="AQ139" s="13" t="str">
        <f t="shared" si="198"/>
        <v>-</v>
      </c>
      <c r="AR139" s="14" t="s">
        <v>68</v>
      </c>
      <c r="AS139" s="14" t="s">
        <v>68</v>
      </c>
      <c r="AT139" s="14" t="s">
        <v>68</v>
      </c>
      <c r="AU139" s="14" t="s">
        <v>68</v>
      </c>
      <c r="AV139" s="14" t="s">
        <v>68</v>
      </c>
      <c r="AW139" s="14" t="s">
        <v>68</v>
      </c>
      <c r="AX139" s="14" t="str">
        <f t="shared" si="199"/>
        <v>-</v>
      </c>
      <c r="AY139" s="13" t="s">
        <v>68</v>
      </c>
      <c r="AZ139" s="13" t="s">
        <v>68</v>
      </c>
      <c r="BA139" s="13" t="s">
        <v>68</v>
      </c>
      <c r="BB139" s="13" t="s">
        <v>68</v>
      </c>
      <c r="BC139" s="13" t="s">
        <v>68</v>
      </c>
      <c r="BD139" s="13" t="s">
        <v>68</v>
      </c>
      <c r="BE139" s="13" t="str">
        <f t="shared" si="200"/>
        <v>-</v>
      </c>
      <c r="BF139" s="14" t="s">
        <v>68</v>
      </c>
      <c r="BG139" s="14" t="s">
        <v>68</v>
      </c>
      <c r="BH139" s="14" t="s">
        <v>68</v>
      </c>
      <c r="BI139" s="14" t="s">
        <v>68</v>
      </c>
      <c r="BJ139" s="14" t="s">
        <v>68</v>
      </c>
      <c r="BK139" s="14" t="s">
        <v>68</v>
      </c>
      <c r="BL139" s="14" t="str">
        <f t="shared" si="201"/>
        <v>-</v>
      </c>
      <c r="BM139" s="13" t="s">
        <v>68</v>
      </c>
      <c r="BN139" s="13" t="s">
        <v>68</v>
      </c>
      <c r="BO139" s="13" t="s">
        <v>68</v>
      </c>
      <c r="BP139" s="13" t="s">
        <v>68</v>
      </c>
      <c r="BQ139" s="13" t="s">
        <v>68</v>
      </c>
      <c r="BR139" s="13" t="s">
        <v>68</v>
      </c>
      <c r="BS139" s="13" t="str">
        <f t="shared" si="202"/>
        <v>-</v>
      </c>
      <c r="BT139" s="14" t="s">
        <v>68</v>
      </c>
      <c r="BU139" s="14" t="s">
        <v>68</v>
      </c>
      <c r="BV139" s="14" t="s">
        <v>68</v>
      </c>
      <c r="BW139" s="14" t="s">
        <v>68</v>
      </c>
      <c r="BX139" s="14" t="s">
        <v>68</v>
      </c>
      <c r="BY139" s="14" t="s">
        <v>68</v>
      </c>
      <c r="BZ139" s="14" t="str">
        <f t="shared" si="203"/>
        <v>-</v>
      </c>
      <c r="CA139" s="13" t="s">
        <v>68</v>
      </c>
      <c r="CB139" s="13" t="s">
        <v>68</v>
      </c>
      <c r="CC139" s="13" t="s">
        <v>68</v>
      </c>
      <c r="CD139" s="13" t="s">
        <v>68</v>
      </c>
      <c r="CE139" s="13" t="s">
        <v>68</v>
      </c>
      <c r="CF139" s="13" t="s">
        <v>68</v>
      </c>
      <c r="CG139" s="44" t="str">
        <f t="shared" si="204"/>
        <v>-</v>
      </c>
      <c r="CH139" s="14" t="s">
        <v>68</v>
      </c>
      <c r="CI139" s="14" t="s">
        <v>68</v>
      </c>
      <c r="CJ139" s="14" t="s">
        <v>68</v>
      </c>
      <c r="CK139" s="14" t="s">
        <v>68</v>
      </c>
      <c r="CL139" s="14" t="s">
        <v>68</v>
      </c>
      <c r="CM139" s="14" t="s">
        <v>68</v>
      </c>
      <c r="CN139" s="44" t="str">
        <f t="shared" si="205"/>
        <v>-</v>
      </c>
      <c r="CO139" s="13" t="s">
        <v>68</v>
      </c>
      <c r="CP139" s="13" t="s">
        <v>68</v>
      </c>
      <c r="CQ139" s="13" t="s">
        <v>68</v>
      </c>
      <c r="CR139" s="13" t="s">
        <v>68</v>
      </c>
      <c r="CS139" s="13" t="s">
        <v>68</v>
      </c>
      <c r="CT139" s="13" t="s">
        <v>68</v>
      </c>
      <c r="CU139" s="13" t="str">
        <f t="shared" si="180"/>
        <v>-</v>
      </c>
      <c r="CV139" s="14" t="s">
        <v>68</v>
      </c>
      <c r="CW139" s="14" t="s">
        <v>68</v>
      </c>
      <c r="CX139" s="14" t="s">
        <v>68</v>
      </c>
      <c r="CY139" s="14" t="s">
        <v>68</v>
      </c>
      <c r="CZ139" s="14" t="s">
        <v>68</v>
      </c>
      <c r="DA139" s="14" t="s">
        <v>68</v>
      </c>
      <c r="DB139" s="14" t="str">
        <f t="shared" si="206"/>
        <v>-</v>
      </c>
      <c r="DC139" s="13" t="s">
        <v>68</v>
      </c>
      <c r="DD139" s="13" t="s">
        <v>68</v>
      </c>
      <c r="DE139" s="13" t="s">
        <v>68</v>
      </c>
      <c r="DF139" s="13" t="s">
        <v>68</v>
      </c>
      <c r="DG139" s="13" t="s">
        <v>68</v>
      </c>
      <c r="DH139" s="13" t="s">
        <v>68</v>
      </c>
      <c r="DI139" s="13" t="str">
        <f t="shared" si="181"/>
        <v>-</v>
      </c>
      <c r="DJ139" s="14" t="s">
        <v>68</v>
      </c>
      <c r="DK139" s="14" t="s">
        <v>68</v>
      </c>
      <c r="DL139" s="14" t="s">
        <v>68</v>
      </c>
      <c r="DM139" s="14" t="s">
        <v>68</v>
      </c>
      <c r="DN139" s="14" t="s">
        <v>68</v>
      </c>
      <c r="DO139" s="14" t="s">
        <v>68</v>
      </c>
      <c r="DP139" s="44" t="str">
        <f t="shared" si="207"/>
        <v>-</v>
      </c>
      <c r="DQ139" s="13" t="s">
        <v>68</v>
      </c>
      <c r="DR139" s="13" t="s">
        <v>68</v>
      </c>
      <c r="DS139" s="13" t="s">
        <v>68</v>
      </c>
      <c r="DT139" s="13" t="s">
        <v>68</v>
      </c>
      <c r="DU139" s="13" t="s">
        <v>68</v>
      </c>
      <c r="DV139" s="13" t="s">
        <v>68</v>
      </c>
      <c r="DW139" s="13" t="str">
        <f t="shared" si="208"/>
        <v>-</v>
      </c>
      <c r="DX139" s="14" t="s">
        <v>68</v>
      </c>
      <c r="DY139" s="14" t="s">
        <v>68</v>
      </c>
      <c r="DZ139" s="14" t="s">
        <v>68</v>
      </c>
      <c r="EA139" s="14" t="s">
        <v>68</v>
      </c>
      <c r="EB139" s="14" t="s">
        <v>68</v>
      </c>
      <c r="EC139" s="14" t="s">
        <v>68</v>
      </c>
      <c r="ED139" s="14" t="str">
        <f t="shared" si="209"/>
        <v>-</v>
      </c>
      <c r="EE139" s="13" t="s">
        <v>68</v>
      </c>
      <c r="EF139" s="13" t="s">
        <v>68</v>
      </c>
      <c r="EG139" s="13" t="s">
        <v>68</v>
      </c>
      <c r="EH139" s="13" t="s">
        <v>68</v>
      </c>
      <c r="EI139" s="13" t="s">
        <v>68</v>
      </c>
      <c r="EJ139" s="13" t="s">
        <v>68</v>
      </c>
      <c r="EK139" s="13" t="str">
        <f t="shared" si="210"/>
        <v>-</v>
      </c>
      <c r="EL139" s="14" t="s">
        <v>68</v>
      </c>
      <c r="EM139" s="14" t="s">
        <v>68</v>
      </c>
      <c r="EN139" s="14" t="s">
        <v>68</v>
      </c>
      <c r="EO139" s="14" t="s">
        <v>68</v>
      </c>
      <c r="EP139" s="14" t="s">
        <v>68</v>
      </c>
      <c r="EQ139" s="14" t="s">
        <v>68</v>
      </c>
      <c r="ER139" s="44" t="str">
        <f>IF(COUNTIF(EL139:EQ139,"X")&gt;0,COUNTIF(EL139:EQ139,"X")&amp;" fois par mois","-")</f>
        <v>-</v>
      </c>
      <c r="ES139" s="13" t="s">
        <v>68</v>
      </c>
      <c r="ET139" s="13" t="s">
        <v>68</v>
      </c>
      <c r="EU139" s="13" t="s">
        <v>68</v>
      </c>
      <c r="EV139" s="13" t="s">
        <v>68</v>
      </c>
      <c r="EW139" s="13" t="s">
        <v>68</v>
      </c>
      <c r="EX139" s="13" t="s">
        <v>68</v>
      </c>
      <c r="EY139" s="44" t="str">
        <f t="shared" si="223"/>
        <v>-</v>
      </c>
      <c r="EZ139" s="14" t="s">
        <v>68</v>
      </c>
      <c r="FA139" s="14" t="s">
        <v>68</v>
      </c>
      <c r="FB139" s="14" t="s">
        <v>68</v>
      </c>
      <c r="FC139" s="14" t="s">
        <v>68</v>
      </c>
      <c r="FD139" s="14" t="s">
        <v>68</v>
      </c>
      <c r="FE139" s="14" t="s">
        <v>68</v>
      </c>
      <c r="FF139" s="44" t="str">
        <f t="shared" si="175"/>
        <v>-</v>
      </c>
      <c r="FG139" s="13" t="s">
        <v>68</v>
      </c>
      <c r="FH139" s="13" t="s">
        <v>68</v>
      </c>
      <c r="FI139" s="13" t="s">
        <v>68</v>
      </c>
      <c r="FJ139" s="13" t="s">
        <v>68</v>
      </c>
      <c r="FK139" s="13" t="s">
        <v>68</v>
      </c>
      <c r="FL139" s="13" t="s">
        <v>68</v>
      </c>
      <c r="FM139" s="13" t="str">
        <f t="shared" si="216"/>
        <v>-</v>
      </c>
      <c r="FN139" s="14" t="s">
        <v>69</v>
      </c>
      <c r="FO139" s="14" t="s">
        <v>68</v>
      </c>
      <c r="FP139" s="14" t="s">
        <v>68</v>
      </c>
      <c r="FQ139" s="14" t="s">
        <v>69</v>
      </c>
      <c r="FR139" s="14" t="s">
        <v>68</v>
      </c>
      <c r="FS139" s="14" t="s">
        <v>69</v>
      </c>
      <c r="FT139" s="44" t="str">
        <f t="shared" si="219"/>
        <v>3 fois par semaine</v>
      </c>
      <c r="FU139" s="13" t="s">
        <v>69</v>
      </c>
      <c r="FV139" s="13" t="s">
        <v>68</v>
      </c>
      <c r="FW139" s="13" t="s">
        <v>68</v>
      </c>
      <c r="FX139" s="13" t="s">
        <v>68</v>
      </c>
      <c r="FY139" s="13" t="s">
        <v>68</v>
      </c>
      <c r="FZ139" s="13" t="s">
        <v>68</v>
      </c>
      <c r="GA139" s="44" t="str">
        <f t="shared" si="177"/>
        <v>1 fois par semaine</v>
      </c>
      <c r="GB139" s="14" t="s">
        <v>69</v>
      </c>
      <c r="GC139" s="14" t="s">
        <v>68</v>
      </c>
      <c r="GD139" s="14" t="s">
        <v>68</v>
      </c>
      <c r="GE139" s="14" t="s">
        <v>68</v>
      </c>
      <c r="GF139" s="14" t="s">
        <v>68</v>
      </c>
      <c r="GG139" s="14" t="s">
        <v>68</v>
      </c>
      <c r="GH139" s="14" t="str">
        <f t="shared" si="217"/>
        <v>1 fois par semaine</v>
      </c>
      <c r="GI139" s="13" t="s">
        <v>68</v>
      </c>
      <c r="GJ139" s="13" t="s">
        <v>68</v>
      </c>
      <c r="GK139" s="13" t="s">
        <v>68</v>
      </c>
      <c r="GL139" s="13" t="s">
        <v>68</v>
      </c>
      <c r="GM139" s="13" t="s">
        <v>68</v>
      </c>
      <c r="GN139" s="13" t="s">
        <v>68</v>
      </c>
      <c r="GO139" s="13" t="str">
        <f t="shared" si="168"/>
        <v>-</v>
      </c>
      <c r="GP139" s="14" t="s">
        <v>68</v>
      </c>
      <c r="GQ139" s="14" t="s">
        <v>68</v>
      </c>
      <c r="GR139" s="14" t="s">
        <v>68</v>
      </c>
      <c r="GS139" s="14" t="s">
        <v>68</v>
      </c>
      <c r="GT139" s="14" t="s">
        <v>68</v>
      </c>
      <c r="GU139" s="14" t="s">
        <v>68</v>
      </c>
      <c r="GV139" s="14" t="str">
        <f t="shared" si="224"/>
        <v>-</v>
      </c>
      <c r="GW139" s="13" t="s">
        <v>68</v>
      </c>
      <c r="GX139" s="13" t="s">
        <v>68</v>
      </c>
      <c r="GY139" s="13" t="s">
        <v>68</v>
      </c>
      <c r="GZ139" s="13" t="s">
        <v>68</v>
      </c>
      <c r="HA139" s="13" t="s">
        <v>68</v>
      </c>
      <c r="HB139" s="13" t="s">
        <v>68</v>
      </c>
      <c r="HC139" s="44" t="str">
        <f t="shared" si="220"/>
        <v>-</v>
      </c>
      <c r="HD139" s="14" t="s">
        <v>68</v>
      </c>
      <c r="HE139" s="14" t="s">
        <v>68</v>
      </c>
      <c r="HF139" s="14" t="s">
        <v>68</v>
      </c>
      <c r="HG139" s="14" t="s">
        <v>68</v>
      </c>
      <c r="HH139" s="14" t="s">
        <v>68</v>
      </c>
      <c r="HI139" s="14" t="s">
        <v>68</v>
      </c>
      <c r="HJ139" s="44" t="str">
        <f t="shared" si="193"/>
        <v>-</v>
      </c>
      <c r="HK139" s="13" t="s">
        <v>68</v>
      </c>
      <c r="HL139" s="13" t="s">
        <v>68</v>
      </c>
      <c r="HM139" s="13" t="s">
        <v>68</v>
      </c>
      <c r="HN139" s="13" t="s">
        <v>68</v>
      </c>
      <c r="HO139" s="13" t="s">
        <v>68</v>
      </c>
      <c r="HP139" s="13" t="s">
        <v>68</v>
      </c>
      <c r="HQ139" s="44" t="str">
        <f t="shared" si="169"/>
        <v>-</v>
      </c>
      <c r="HR139" s="14" t="s">
        <v>68</v>
      </c>
      <c r="HS139" s="14" t="s">
        <v>68</v>
      </c>
      <c r="HT139" s="14" t="s">
        <v>68</v>
      </c>
      <c r="HU139" s="14" t="s">
        <v>68</v>
      </c>
      <c r="HV139" s="14" t="s">
        <v>68</v>
      </c>
      <c r="HW139" s="14" t="s">
        <v>68</v>
      </c>
      <c r="HX139" s="14" t="str">
        <f t="shared" si="182"/>
        <v>-</v>
      </c>
    </row>
    <row r="140" spans="1:232" ht="27.95" customHeight="1" x14ac:dyDescent="0.2">
      <c r="A140" s="16">
        <v>8139</v>
      </c>
      <c r="B140" s="9" t="s">
        <v>79</v>
      </c>
      <c r="C140" s="51" t="s">
        <v>1908</v>
      </c>
      <c r="D140" s="11" t="s">
        <v>96</v>
      </c>
      <c r="E140" s="11" t="s">
        <v>234</v>
      </c>
      <c r="F140" s="11">
        <v>75018</v>
      </c>
      <c r="G140" s="11" t="s">
        <v>29</v>
      </c>
      <c r="H140" s="12">
        <v>8</v>
      </c>
      <c r="I140" s="13" t="s">
        <v>69</v>
      </c>
      <c r="J140" s="13" t="s">
        <v>68</v>
      </c>
      <c r="K140" s="13" t="s">
        <v>68</v>
      </c>
      <c r="L140" s="13" t="s">
        <v>69</v>
      </c>
      <c r="M140" s="13" t="s">
        <v>68</v>
      </c>
      <c r="N140" s="13" t="s">
        <v>68</v>
      </c>
      <c r="O140" s="13" t="str">
        <f t="shared" si="194"/>
        <v>2 fois par semaine</v>
      </c>
      <c r="P140" s="14" t="s">
        <v>69</v>
      </c>
      <c r="Q140" s="14" t="s">
        <v>68</v>
      </c>
      <c r="R140" s="14" t="s">
        <v>68</v>
      </c>
      <c r="S140" s="14" t="s">
        <v>69</v>
      </c>
      <c r="T140" s="14" t="s">
        <v>68</v>
      </c>
      <c r="U140" s="14" t="s">
        <v>68</v>
      </c>
      <c r="V140" s="44" t="str">
        <f t="shared" si="195"/>
        <v>2 fois par semaine</v>
      </c>
      <c r="W140" s="13" t="s">
        <v>69</v>
      </c>
      <c r="X140" s="13" t="s">
        <v>68</v>
      </c>
      <c r="Y140" s="13" t="s">
        <v>68</v>
      </c>
      <c r="Z140" s="13" t="s">
        <v>69</v>
      </c>
      <c r="AA140" s="13" t="s">
        <v>68</v>
      </c>
      <c r="AB140" s="13" t="s">
        <v>68</v>
      </c>
      <c r="AC140" s="13" t="str">
        <f t="shared" si="196"/>
        <v>2 fois par semaine</v>
      </c>
      <c r="AD140" s="14" t="s">
        <v>69</v>
      </c>
      <c r="AE140" s="14" t="s">
        <v>68</v>
      </c>
      <c r="AF140" s="14" t="s">
        <v>68</v>
      </c>
      <c r="AG140" s="14" t="s">
        <v>69</v>
      </c>
      <c r="AH140" s="14" t="s">
        <v>68</v>
      </c>
      <c r="AI140" s="14" t="s">
        <v>68</v>
      </c>
      <c r="AJ140" s="44" t="str">
        <f t="shared" si="197"/>
        <v>2 fois par semaine</v>
      </c>
      <c r="AK140" s="13" t="s">
        <v>69</v>
      </c>
      <c r="AL140" s="13" t="s">
        <v>68</v>
      </c>
      <c r="AM140" s="13" t="s">
        <v>68</v>
      </c>
      <c r="AN140" s="13" t="s">
        <v>69</v>
      </c>
      <c r="AO140" s="13" t="s">
        <v>68</v>
      </c>
      <c r="AP140" s="13" t="s">
        <v>68</v>
      </c>
      <c r="AQ140" s="13" t="str">
        <f t="shared" si="198"/>
        <v>2 fois par semaine</v>
      </c>
      <c r="AR140" s="14" t="s">
        <v>69</v>
      </c>
      <c r="AS140" s="14" t="s">
        <v>68</v>
      </c>
      <c r="AT140" s="14" t="s">
        <v>68</v>
      </c>
      <c r="AU140" s="14" t="s">
        <v>69</v>
      </c>
      <c r="AV140" s="14" t="s">
        <v>68</v>
      </c>
      <c r="AW140" s="14" t="s">
        <v>68</v>
      </c>
      <c r="AX140" s="14" t="str">
        <f t="shared" si="199"/>
        <v>2 fois par semaine</v>
      </c>
      <c r="AY140" s="13" t="s">
        <v>69</v>
      </c>
      <c r="AZ140" s="13" t="s">
        <v>68</v>
      </c>
      <c r="BA140" s="13" t="s">
        <v>68</v>
      </c>
      <c r="BB140" s="13" t="s">
        <v>69</v>
      </c>
      <c r="BC140" s="13" t="s">
        <v>68</v>
      </c>
      <c r="BD140" s="13" t="s">
        <v>68</v>
      </c>
      <c r="BE140" s="13" t="str">
        <f t="shared" si="200"/>
        <v>2 fois par semaine</v>
      </c>
      <c r="BF140" s="14" t="s">
        <v>69</v>
      </c>
      <c r="BG140" s="14" t="s">
        <v>68</v>
      </c>
      <c r="BH140" s="14" t="s">
        <v>68</v>
      </c>
      <c r="BI140" s="14" t="s">
        <v>69</v>
      </c>
      <c r="BJ140" s="14" t="s">
        <v>68</v>
      </c>
      <c r="BK140" s="14" t="s">
        <v>68</v>
      </c>
      <c r="BL140" s="14" t="str">
        <f t="shared" si="201"/>
        <v>2 fois par semaine</v>
      </c>
      <c r="BM140" s="13" t="s">
        <v>69</v>
      </c>
      <c r="BN140" s="13" t="s">
        <v>68</v>
      </c>
      <c r="BO140" s="13" t="s">
        <v>68</v>
      </c>
      <c r="BP140" s="13" t="s">
        <v>69</v>
      </c>
      <c r="BQ140" s="13" t="s">
        <v>68</v>
      </c>
      <c r="BR140" s="13" t="s">
        <v>68</v>
      </c>
      <c r="BS140" s="13" t="str">
        <f t="shared" si="202"/>
        <v>2 fois par semaine</v>
      </c>
      <c r="BT140" s="14" t="s">
        <v>68</v>
      </c>
      <c r="BU140" s="14" t="s">
        <v>68</v>
      </c>
      <c r="BV140" s="14" t="s">
        <v>68</v>
      </c>
      <c r="BW140" s="14" t="s">
        <v>68</v>
      </c>
      <c r="BX140" s="14" t="s">
        <v>68</v>
      </c>
      <c r="BY140" s="14" t="s">
        <v>68</v>
      </c>
      <c r="BZ140" s="14" t="str">
        <f t="shared" si="203"/>
        <v>-</v>
      </c>
      <c r="CA140" s="13" t="s">
        <v>69</v>
      </c>
      <c r="CB140" s="13" t="s">
        <v>68</v>
      </c>
      <c r="CC140" s="13" t="s">
        <v>68</v>
      </c>
      <c r="CD140" s="13" t="s">
        <v>68</v>
      </c>
      <c r="CE140" s="13" t="s">
        <v>68</v>
      </c>
      <c r="CF140" s="13" t="s">
        <v>68</v>
      </c>
      <c r="CG140" s="44" t="str">
        <f t="shared" si="204"/>
        <v>1 fois par mois</v>
      </c>
      <c r="CH140" s="14" t="s">
        <v>69</v>
      </c>
      <c r="CI140" s="14" t="s">
        <v>68</v>
      </c>
      <c r="CJ140" s="14" t="s">
        <v>68</v>
      </c>
      <c r="CK140" s="14" t="s">
        <v>68</v>
      </c>
      <c r="CL140" s="14" t="s">
        <v>68</v>
      </c>
      <c r="CM140" s="14" t="s">
        <v>68</v>
      </c>
      <c r="CN140" s="44" t="str">
        <f t="shared" si="205"/>
        <v>1 fois par semaine</v>
      </c>
      <c r="CO140" s="13" t="s">
        <v>69</v>
      </c>
      <c r="CP140" s="13" t="s">
        <v>68</v>
      </c>
      <c r="CQ140" s="13" t="s">
        <v>68</v>
      </c>
      <c r="CR140" s="13" t="s">
        <v>68</v>
      </c>
      <c r="CS140" s="13" t="s">
        <v>68</v>
      </c>
      <c r="CT140" s="13" t="s">
        <v>68</v>
      </c>
      <c r="CU140" s="13" t="str">
        <f t="shared" si="180"/>
        <v>1 fois par semaine</v>
      </c>
      <c r="CV140" s="14" t="s">
        <v>69</v>
      </c>
      <c r="CW140" s="14" t="s">
        <v>68</v>
      </c>
      <c r="CX140" s="14" t="s">
        <v>68</v>
      </c>
      <c r="CY140" s="14" t="s">
        <v>68</v>
      </c>
      <c r="CZ140" s="14" t="s">
        <v>68</v>
      </c>
      <c r="DA140" s="14" t="s">
        <v>68</v>
      </c>
      <c r="DB140" s="14" t="str">
        <f t="shared" si="206"/>
        <v>1 fois par semaine</v>
      </c>
      <c r="DC140" s="13" t="s">
        <v>69</v>
      </c>
      <c r="DD140" s="13" t="s">
        <v>68</v>
      </c>
      <c r="DE140" s="13" t="s">
        <v>68</v>
      </c>
      <c r="DF140" s="13" t="s">
        <v>68</v>
      </c>
      <c r="DG140" s="13" t="s">
        <v>68</v>
      </c>
      <c r="DH140" s="13" t="s">
        <v>68</v>
      </c>
      <c r="DI140" s="13" t="str">
        <f t="shared" si="181"/>
        <v>1 fois par semaine</v>
      </c>
      <c r="DJ140" s="14" t="s">
        <v>68</v>
      </c>
      <c r="DK140" s="14" t="s">
        <v>68</v>
      </c>
      <c r="DL140" s="14" t="s">
        <v>68</v>
      </c>
      <c r="DM140" s="14" t="s">
        <v>68</v>
      </c>
      <c r="DN140" s="14" t="s">
        <v>68</v>
      </c>
      <c r="DO140" s="14" t="s">
        <v>68</v>
      </c>
      <c r="DP140" s="44" t="str">
        <f t="shared" si="207"/>
        <v>-</v>
      </c>
      <c r="DQ140" s="13" t="s">
        <v>68</v>
      </c>
      <c r="DR140" s="13" t="s">
        <v>68</v>
      </c>
      <c r="DS140" s="13" t="s">
        <v>68</v>
      </c>
      <c r="DT140" s="13" t="s">
        <v>68</v>
      </c>
      <c r="DU140" s="13" t="s">
        <v>68</v>
      </c>
      <c r="DV140" s="13" t="s">
        <v>68</v>
      </c>
      <c r="DW140" s="13" t="str">
        <f t="shared" si="208"/>
        <v>-</v>
      </c>
      <c r="DX140" s="14" t="s">
        <v>68</v>
      </c>
      <c r="DY140" s="14" t="s">
        <v>68</v>
      </c>
      <c r="DZ140" s="14" t="s">
        <v>68</v>
      </c>
      <c r="EA140" s="14" t="s">
        <v>68</v>
      </c>
      <c r="EB140" s="14" t="s">
        <v>68</v>
      </c>
      <c r="EC140" s="14" t="s">
        <v>68</v>
      </c>
      <c r="ED140" s="14" t="str">
        <f t="shared" si="209"/>
        <v>-</v>
      </c>
      <c r="EE140" s="13" t="s">
        <v>68</v>
      </c>
      <c r="EF140" s="13" t="s">
        <v>68</v>
      </c>
      <c r="EG140" s="13" t="s">
        <v>68</v>
      </c>
      <c r="EH140" s="13" t="s">
        <v>68</v>
      </c>
      <c r="EI140" s="13" t="s">
        <v>68</v>
      </c>
      <c r="EJ140" s="13" t="s">
        <v>68</v>
      </c>
      <c r="EK140" s="13" t="str">
        <f t="shared" si="210"/>
        <v>-</v>
      </c>
      <c r="EL140" s="14" t="s">
        <v>69</v>
      </c>
      <c r="EM140" s="14" t="s">
        <v>68</v>
      </c>
      <c r="EN140" s="14" t="s">
        <v>68</v>
      </c>
      <c r="EO140" s="14" t="s">
        <v>68</v>
      </c>
      <c r="EP140" s="14" t="s">
        <v>68</v>
      </c>
      <c r="EQ140" s="14" t="s">
        <v>68</v>
      </c>
      <c r="ER140" s="44" t="str">
        <f t="shared" ref="ER140" si="225">IF(COUNTIF(EL140:EQ140,"X")&gt;0,COUNTIF(EL140:EQ140,"X")&amp;" fois par mois","-")</f>
        <v>1 fois par mois</v>
      </c>
      <c r="ES140" s="13" t="s">
        <v>68</v>
      </c>
      <c r="ET140" s="13" t="s">
        <v>68</v>
      </c>
      <c r="EU140" s="13" t="s">
        <v>68</v>
      </c>
      <c r="EV140" s="13" t="s">
        <v>68</v>
      </c>
      <c r="EW140" s="13" t="s">
        <v>68</v>
      </c>
      <c r="EX140" s="13" t="s">
        <v>68</v>
      </c>
      <c r="EY140" s="44" t="str">
        <f t="shared" si="223"/>
        <v>-</v>
      </c>
      <c r="EZ140" s="14" t="s">
        <v>68</v>
      </c>
      <c r="FA140" s="14" t="s">
        <v>68</v>
      </c>
      <c r="FB140" s="14" t="s">
        <v>68</v>
      </c>
      <c r="FC140" s="14" t="s">
        <v>68</v>
      </c>
      <c r="FD140" s="14" t="s">
        <v>68</v>
      </c>
      <c r="FE140" s="14" t="s">
        <v>68</v>
      </c>
      <c r="FF140" s="44" t="str">
        <f t="shared" si="175"/>
        <v>-</v>
      </c>
      <c r="FG140" s="13" t="s">
        <v>68</v>
      </c>
      <c r="FH140" s="13" t="s">
        <v>68</v>
      </c>
      <c r="FI140" s="13" t="s">
        <v>68</v>
      </c>
      <c r="FJ140" s="13" t="s">
        <v>68</v>
      </c>
      <c r="FK140" s="13" t="s">
        <v>68</v>
      </c>
      <c r="FL140" s="13" t="s">
        <v>68</v>
      </c>
      <c r="FM140" s="13" t="str">
        <f t="shared" si="216"/>
        <v>-</v>
      </c>
      <c r="FN140" s="14" t="s">
        <v>69</v>
      </c>
      <c r="FO140" s="14" t="s">
        <v>68</v>
      </c>
      <c r="FP140" s="14" t="s">
        <v>68</v>
      </c>
      <c r="FQ140" s="14" t="s">
        <v>69</v>
      </c>
      <c r="FR140" s="14" t="s">
        <v>68</v>
      </c>
      <c r="FS140" s="14" t="s">
        <v>68</v>
      </c>
      <c r="FT140" s="44" t="str">
        <f t="shared" si="219"/>
        <v>2 fois par semaine</v>
      </c>
      <c r="FU140" s="13" t="s">
        <v>69</v>
      </c>
      <c r="FV140" s="13" t="s">
        <v>68</v>
      </c>
      <c r="FW140" s="13" t="s">
        <v>68</v>
      </c>
      <c r="FX140" s="13" t="s">
        <v>68</v>
      </c>
      <c r="FY140" s="13" t="s">
        <v>68</v>
      </c>
      <c r="FZ140" s="13" t="s">
        <v>68</v>
      </c>
      <c r="GA140" s="44" t="str">
        <f t="shared" si="177"/>
        <v>1 fois par semaine</v>
      </c>
      <c r="GB140" s="14" t="s">
        <v>69</v>
      </c>
      <c r="GC140" s="14" t="s">
        <v>68</v>
      </c>
      <c r="GD140" s="14" t="s">
        <v>68</v>
      </c>
      <c r="GE140" s="14" t="s">
        <v>68</v>
      </c>
      <c r="GF140" s="14" t="s">
        <v>68</v>
      </c>
      <c r="GG140" s="14" t="s">
        <v>68</v>
      </c>
      <c r="GH140" s="14" t="str">
        <f t="shared" si="217"/>
        <v>1 fois par semaine</v>
      </c>
      <c r="GI140" s="13" t="s">
        <v>68</v>
      </c>
      <c r="GJ140" s="13" t="s">
        <v>68</v>
      </c>
      <c r="GK140" s="13" t="s">
        <v>68</v>
      </c>
      <c r="GL140" s="13" t="s">
        <v>68</v>
      </c>
      <c r="GM140" s="13" t="s">
        <v>68</v>
      </c>
      <c r="GN140" s="13" t="s">
        <v>68</v>
      </c>
      <c r="GO140" s="13" t="str">
        <f t="shared" si="168"/>
        <v>-</v>
      </c>
      <c r="GP140" s="14" t="s">
        <v>68</v>
      </c>
      <c r="GQ140" s="14" t="s">
        <v>68</v>
      </c>
      <c r="GR140" s="14" t="s">
        <v>68</v>
      </c>
      <c r="GS140" s="14" t="s">
        <v>68</v>
      </c>
      <c r="GT140" s="14" t="s">
        <v>68</v>
      </c>
      <c r="GU140" s="14" t="s">
        <v>68</v>
      </c>
      <c r="GV140" s="14" t="str">
        <f t="shared" si="224"/>
        <v>-</v>
      </c>
      <c r="GW140" s="13" t="s">
        <v>68</v>
      </c>
      <c r="GX140" s="13" t="s">
        <v>68</v>
      </c>
      <c r="GY140" s="13" t="s">
        <v>68</v>
      </c>
      <c r="GZ140" s="13" t="s">
        <v>68</v>
      </c>
      <c r="HA140" s="13" t="s">
        <v>68</v>
      </c>
      <c r="HB140" s="13" t="s">
        <v>68</v>
      </c>
      <c r="HC140" s="44" t="str">
        <f t="shared" si="220"/>
        <v>-</v>
      </c>
      <c r="HD140" s="14" t="s">
        <v>68</v>
      </c>
      <c r="HE140" s="14" t="s">
        <v>68</v>
      </c>
      <c r="HF140" s="14" t="s">
        <v>68</v>
      </c>
      <c r="HG140" s="14" t="s">
        <v>68</v>
      </c>
      <c r="HH140" s="14" t="s">
        <v>68</v>
      </c>
      <c r="HI140" s="14" t="s">
        <v>68</v>
      </c>
      <c r="HJ140" s="44" t="str">
        <f t="shared" si="193"/>
        <v>-</v>
      </c>
      <c r="HK140" s="13" t="s">
        <v>68</v>
      </c>
      <c r="HL140" s="13" t="s">
        <v>68</v>
      </c>
      <c r="HM140" s="13" t="s">
        <v>68</v>
      </c>
      <c r="HN140" s="13" t="s">
        <v>68</v>
      </c>
      <c r="HO140" s="13" t="s">
        <v>68</v>
      </c>
      <c r="HP140" s="13" t="s">
        <v>68</v>
      </c>
      <c r="HQ140" s="44" t="str">
        <f t="shared" ref="HQ140:HQ179" si="226">IF(COUNTIF(HK140:HP140,"X")&gt;0,COUNTIF(HK140:HP140,"X")&amp;" fois par semaine","-")</f>
        <v>-</v>
      </c>
      <c r="HR140" s="14" t="s">
        <v>68</v>
      </c>
      <c r="HS140" s="14" t="s">
        <v>68</v>
      </c>
      <c r="HT140" s="14" t="s">
        <v>68</v>
      </c>
      <c r="HU140" s="14" t="s">
        <v>68</v>
      </c>
      <c r="HV140" s="14" t="s">
        <v>68</v>
      </c>
      <c r="HW140" s="14" t="s">
        <v>68</v>
      </c>
      <c r="HX140" s="14" t="str">
        <f t="shared" si="182"/>
        <v>-</v>
      </c>
    </row>
    <row r="141" spans="1:232" ht="27.95" customHeight="1" x14ac:dyDescent="0.2">
      <c r="A141" s="8">
        <v>8142</v>
      </c>
      <c r="B141" s="9" t="s">
        <v>66</v>
      </c>
      <c r="C141" s="50" t="s">
        <v>1906</v>
      </c>
      <c r="D141" s="11" t="s">
        <v>96</v>
      </c>
      <c r="E141" s="11" t="s">
        <v>237</v>
      </c>
      <c r="F141" s="11">
        <v>75010</v>
      </c>
      <c r="G141" s="11" t="s">
        <v>29</v>
      </c>
      <c r="H141" s="12">
        <v>18</v>
      </c>
      <c r="I141" s="13" t="s">
        <v>68</v>
      </c>
      <c r="J141" s="13" t="s">
        <v>68</v>
      </c>
      <c r="K141" s="13" t="s">
        <v>68</v>
      </c>
      <c r="L141" s="13" t="s">
        <v>68</v>
      </c>
      <c r="M141" s="13" t="s">
        <v>68</v>
      </c>
      <c r="N141" s="13" t="s">
        <v>68</v>
      </c>
      <c r="O141" s="13" t="str">
        <f t="shared" si="194"/>
        <v>-</v>
      </c>
      <c r="P141" s="14" t="s">
        <v>68</v>
      </c>
      <c r="Q141" s="14" t="s">
        <v>68</v>
      </c>
      <c r="R141" s="14" t="s">
        <v>68</v>
      </c>
      <c r="S141" s="14" t="s">
        <v>68</v>
      </c>
      <c r="T141" s="14" t="s">
        <v>68</v>
      </c>
      <c r="U141" s="14" t="s">
        <v>68</v>
      </c>
      <c r="V141" s="44" t="str">
        <f t="shared" si="195"/>
        <v>-</v>
      </c>
      <c r="W141" s="13" t="s">
        <v>68</v>
      </c>
      <c r="X141" s="13" t="s">
        <v>68</v>
      </c>
      <c r="Y141" s="13" t="s">
        <v>68</v>
      </c>
      <c r="Z141" s="13" t="s">
        <v>68</v>
      </c>
      <c r="AA141" s="13" t="s">
        <v>68</v>
      </c>
      <c r="AB141" s="13" t="s">
        <v>68</v>
      </c>
      <c r="AC141" s="13" t="str">
        <f t="shared" si="196"/>
        <v>-</v>
      </c>
      <c r="AD141" s="14" t="s">
        <v>68</v>
      </c>
      <c r="AE141" s="14" t="s">
        <v>68</v>
      </c>
      <c r="AF141" s="14" t="s">
        <v>68</v>
      </c>
      <c r="AG141" s="14" t="s">
        <v>68</v>
      </c>
      <c r="AH141" s="14" t="s">
        <v>68</v>
      </c>
      <c r="AI141" s="14" t="s">
        <v>68</v>
      </c>
      <c r="AJ141" s="44" t="str">
        <f t="shared" si="197"/>
        <v>-</v>
      </c>
      <c r="AK141" s="13" t="s">
        <v>68</v>
      </c>
      <c r="AL141" s="13" t="s">
        <v>68</v>
      </c>
      <c r="AM141" s="13" t="s">
        <v>68</v>
      </c>
      <c r="AN141" s="13" t="s">
        <v>68</v>
      </c>
      <c r="AO141" s="13" t="s">
        <v>68</v>
      </c>
      <c r="AP141" s="13" t="s">
        <v>68</v>
      </c>
      <c r="AQ141" s="13" t="str">
        <f t="shared" si="198"/>
        <v>-</v>
      </c>
      <c r="AR141" s="14" t="s">
        <v>68</v>
      </c>
      <c r="AS141" s="14" t="s">
        <v>68</v>
      </c>
      <c r="AT141" s="14" t="s">
        <v>68</v>
      </c>
      <c r="AU141" s="14" t="s">
        <v>68</v>
      </c>
      <c r="AV141" s="14" t="s">
        <v>68</v>
      </c>
      <c r="AW141" s="14" t="s">
        <v>68</v>
      </c>
      <c r="AX141" s="14" t="str">
        <f t="shared" si="199"/>
        <v>-</v>
      </c>
      <c r="AY141" s="13" t="s">
        <v>68</v>
      </c>
      <c r="AZ141" s="13" t="s">
        <v>68</v>
      </c>
      <c r="BA141" s="13" t="s">
        <v>68</v>
      </c>
      <c r="BB141" s="13" t="s">
        <v>68</v>
      </c>
      <c r="BC141" s="13" t="s">
        <v>68</v>
      </c>
      <c r="BD141" s="13" t="s">
        <v>68</v>
      </c>
      <c r="BE141" s="13" t="str">
        <f t="shared" si="200"/>
        <v>-</v>
      </c>
      <c r="BF141" s="14" t="s">
        <v>68</v>
      </c>
      <c r="BG141" s="14" t="s">
        <v>68</v>
      </c>
      <c r="BH141" s="14" t="s">
        <v>68</v>
      </c>
      <c r="BI141" s="14" t="s">
        <v>68</v>
      </c>
      <c r="BJ141" s="14" t="s">
        <v>68</v>
      </c>
      <c r="BK141" s="14" t="s">
        <v>68</v>
      </c>
      <c r="BL141" s="14" t="str">
        <f t="shared" si="201"/>
        <v>-</v>
      </c>
      <c r="BM141" s="13" t="s">
        <v>68</v>
      </c>
      <c r="BN141" s="13" t="s">
        <v>68</v>
      </c>
      <c r="BO141" s="13" t="s">
        <v>68</v>
      </c>
      <c r="BP141" s="13" t="s">
        <v>68</v>
      </c>
      <c r="BQ141" s="13" t="s">
        <v>68</v>
      </c>
      <c r="BR141" s="13" t="s">
        <v>68</v>
      </c>
      <c r="BS141" s="13" t="str">
        <f t="shared" si="202"/>
        <v>-</v>
      </c>
      <c r="BT141" s="14" t="s">
        <v>68</v>
      </c>
      <c r="BU141" s="14" t="s">
        <v>68</v>
      </c>
      <c r="BV141" s="14" t="s">
        <v>68</v>
      </c>
      <c r="BW141" s="14" t="s">
        <v>68</v>
      </c>
      <c r="BX141" s="14" t="s">
        <v>68</v>
      </c>
      <c r="BY141" s="14" t="s">
        <v>68</v>
      </c>
      <c r="BZ141" s="14" t="str">
        <f t="shared" si="203"/>
        <v>-</v>
      </c>
      <c r="CA141" s="13" t="s">
        <v>68</v>
      </c>
      <c r="CB141" s="13" t="s">
        <v>68</v>
      </c>
      <c r="CC141" s="13" t="s">
        <v>68</v>
      </c>
      <c r="CD141" s="13" t="s">
        <v>68</v>
      </c>
      <c r="CE141" s="13" t="s">
        <v>68</v>
      </c>
      <c r="CF141" s="13" t="s">
        <v>68</v>
      </c>
      <c r="CG141" s="44" t="str">
        <f t="shared" si="204"/>
        <v>-</v>
      </c>
      <c r="CH141" s="14" t="s">
        <v>68</v>
      </c>
      <c r="CI141" s="14" t="s">
        <v>68</v>
      </c>
      <c r="CJ141" s="14" t="s">
        <v>68</v>
      </c>
      <c r="CK141" s="14" t="s">
        <v>68</v>
      </c>
      <c r="CL141" s="14" t="s">
        <v>68</v>
      </c>
      <c r="CM141" s="14" t="s">
        <v>68</v>
      </c>
      <c r="CN141" s="44" t="str">
        <f t="shared" si="205"/>
        <v>-</v>
      </c>
      <c r="CO141" s="13" t="s">
        <v>68</v>
      </c>
      <c r="CP141" s="13" t="s">
        <v>68</v>
      </c>
      <c r="CQ141" s="13" t="s">
        <v>68</v>
      </c>
      <c r="CR141" s="13" t="s">
        <v>68</v>
      </c>
      <c r="CS141" s="13" t="s">
        <v>68</v>
      </c>
      <c r="CT141" s="13" t="s">
        <v>68</v>
      </c>
      <c r="CU141" s="13" t="str">
        <f t="shared" si="180"/>
        <v>-</v>
      </c>
      <c r="CV141" s="14" t="s">
        <v>68</v>
      </c>
      <c r="CW141" s="14" t="s">
        <v>68</v>
      </c>
      <c r="CX141" s="14" t="s">
        <v>68</v>
      </c>
      <c r="CY141" s="14" t="s">
        <v>68</v>
      </c>
      <c r="CZ141" s="14" t="s">
        <v>68</v>
      </c>
      <c r="DA141" s="14" t="s">
        <v>68</v>
      </c>
      <c r="DB141" s="14" t="str">
        <f t="shared" si="206"/>
        <v>-</v>
      </c>
      <c r="DC141" s="13" t="s">
        <v>68</v>
      </c>
      <c r="DD141" s="13" t="s">
        <v>68</v>
      </c>
      <c r="DE141" s="13" t="s">
        <v>68</v>
      </c>
      <c r="DF141" s="13" t="s">
        <v>68</v>
      </c>
      <c r="DG141" s="13" t="s">
        <v>68</v>
      </c>
      <c r="DH141" s="13" t="s">
        <v>68</v>
      </c>
      <c r="DI141" s="13" t="str">
        <f t="shared" si="181"/>
        <v>-</v>
      </c>
      <c r="DJ141" s="14" t="s">
        <v>68</v>
      </c>
      <c r="DK141" s="14" t="s">
        <v>68</v>
      </c>
      <c r="DL141" s="14" t="s">
        <v>68</v>
      </c>
      <c r="DM141" s="14" t="s">
        <v>68</v>
      </c>
      <c r="DN141" s="14" t="s">
        <v>68</v>
      </c>
      <c r="DO141" s="14" t="s">
        <v>68</v>
      </c>
      <c r="DP141" s="44" t="str">
        <f t="shared" si="207"/>
        <v>-</v>
      </c>
      <c r="DQ141" s="13" t="s">
        <v>68</v>
      </c>
      <c r="DR141" s="13" t="s">
        <v>68</v>
      </c>
      <c r="DS141" s="13" t="s">
        <v>68</v>
      </c>
      <c r="DT141" s="13" t="s">
        <v>68</v>
      </c>
      <c r="DU141" s="13" t="s">
        <v>68</v>
      </c>
      <c r="DV141" s="13" t="s">
        <v>68</v>
      </c>
      <c r="DW141" s="13" t="str">
        <f t="shared" si="208"/>
        <v>-</v>
      </c>
      <c r="DX141" s="14" t="s">
        <v>68</v>
      </c>
      <c r="DY141" s="14" t="s">
        <v>68</v>
      </c>
      <c r="DZ141" s="14" t="s">
        <v>68</v>
      </c>
      <c r="EA141" s="14" t="s">
        <v>68</v>
      </c>
      <c r="EB141" s="14" t="s">
        <v>68</v>
      </c>
      <c r="EC141" s="14" t="s">
        <v>68</v>
      </c>
      <c r="ED141" s="14" t="str">
        <f t="shared" si="209"/>
        <v>-</v>
      </c>
      <c r="EE141" s="13" t="s">
        <v>68</v>
      </c>
      <c r="EF141" s="13" t="s">
        <v>68</v>
      </c>
      <c r="EG141" s="13" t="s">
        <v>68</v>
      </c>
      <c r="EH141" s="13" t="s">
        <v>68</v>
      </c>
      <c r="EI141" s="13" t="s">
        <v>68</v>
      </c>
      <c r="EJ141" s="13" t="s">
        <v>68</v>
      </c>
      <c r="EK141" s="13" t="str">
        <f t="shared" si="210"/>
        <v>-</v>
      </c>
      <c r="EL141" s="14" t="s">
        <v>68</v>
      </c>
      <c r="EM141" s="14" t="s">
        <v>68</v>
      </c>
      <c r="EN141" s="14" t="s">
        <v>68</v>
      </c>
      <c r="EO141" s="14" t="s">
        <v>68</v>
      </c>
      <c r="EP141" s="14" t="s">
        <v>68</v>
      </c>
      <c r="EQ141" s="14" t="s">
        <v>68</v>
      </c>
      <c r="ER141" s="44" t="str">
        <f>IF(COUNTIF(EL141:EQ141,"X")&gt;0,COUNTIF(EL141:EQ141,"X")&amp;" fois par mois","-")</f>
        <v>-</v>
      </c>
      <c r="ES141" s="13" t="s">
        <v>68</v>
      </c>
      <c r="ET141" s="13" t="s">
        <v>68</v>
      </c>
      <c r="EU141" s="13" t="s">
        <v>68</v>
      </c>
      <c r="EV141" s="13" t="s">
        <v>68</v>
      </c>
      <c r="EW141" s="13" t="s">
        <v>68</v>
      </c>
      <c r="EX141" s="13" t="s">
        <v>68</v>
      </c>
      <c r="EY141" s="44" t="str">
        <f t="shared" si="223"/>
        <v>-</v>
      </c>
      <c r="EZ141" s="14" t="s">
        <v>68</v>
      </c>
      <c r="FA141" s="14" t="s">
        <v>68</v>
      </c>
      <c r="FB141" s="14" t="s">
        <v>68</v>
      </c>
      <c r="FC141" s="14" t="s">
        <v>68</v>
      </c>
      <c r="FD141" s="14" t="s">
        <v>68</v>
      </c>
      <c r="FE141" s="14" t="s">
        <v>68</v>
      </c>
      <c r="FF141" s="44" t="str">
        <f t="shared" si="175"/>
        <v>-</v>
      </c>
      <c r="FG141" s="13" t="s">
        <v>68</v>
      </c>
      <c r="FH141" s="13" t="s">
        <v>68</v>
      </c>
      <c r="FI141" s="13" t="s">
        <v>68</v>
      </c>
      <c r="FJ141" s="13" t="s">
        <v>68</v>
      </c>
      <c r="FK141" s="13" t="s">
        <v>68</v>
      </c>
      <c r="FL141" s="13" t="s">
        <v>68</v>
      </c>
      <c r="FM141" s="13" t="str">
        <f t="shared" si="216"/>
        <v>-</v>
      </c>
      <c r="FN141" s="14" t="s">
        <v>69</v>
      </c>
      <c r="FO141" s="14" t="s">
        <v>68</v>
      </c>
      <c r="FP141" s="14" t="s">
        <v>69</v>
      </c>
      <c r="FQ141" s="14" t="s">
        <v>68</v>
      </c>
      <c r="FR141" s="14" t="s">
        <v>69</v>
      </c>
      <c r="FS141" s="14" t="s">
        <v>68</v>
      </c>
      <c r="FT141" s="44" t="str">
        <f t="shared" si="219"/>
        <v>3 fois par semaine</v>
      </c>
      <c r="FU141" s="13" t="s">
        <v>69</v>
      </c>
      <c r="FV141" s="13" t="s">
        <v>68</v>
      </c>
      <c r="FW141" s="13" t="s">
        <v>68</v>
      </c>
      <c r="FX141" s="13" t="s">
        <v>68</v>
      </c>
      <c r="FY141" s="13" t="s">
        <v>68</v>
      </c>
      <c r="FZ141" s="13" t="s">
        <v>68</v>
      </c>
      <c r="GA141" s="44" t="str">
        <f t="shared" si="177"/>
        <v>1 fois par semaine</v>
      </c>
      <c r="GB141" s="14" t="s">
        <v>69</v>
      </c>
      <c r="GC141" s="14" t="s">
        <v>68</v>
      </c>
      <c r="GD141" s="14" t="s">
        <v>68</v>
      </c>
      <c r="GE141" s="14" t="s">
        <v>68</v>
      </c>
      <c r="GF141" s="14" t="s">
        <v>68</v>
      </c>
      <c r="GG141" s="14" t="s">
        <v>68</v>
      </c>
      <c r="GH141" s="14" t="str">
        <f t="shared" si="217"/>
        <v>1 fois par semaine</v>
      </c>
      <c r="GI141" s="13" t="s">
        <v>68</v>
      </c>
      <c r="GJ141" s="13" t="s">
        <v>68</v>
      </c>
      <c r="GK141" s="13" t="s">
        <v>68</v>
      </c>
      <c r="GL141" s="13" t="s">
        <v>68</v>
      </c>
      <c r="GM141" s="13" t="s">
        <v>68</v>
      </c>
      <c r="GN141" s="13" t="s">
        <v>68</v>
      </c>
      <c r="GO141" s="13" t="str">
        <f t="shared" ref="GO141:GO179" si="227">IF(COUNTIF(GI141:GN141,"X")&gt;0,COUNTIF(GI141:GN141,"X")&amp;" fois par semaine","-")</f>
        <v>-</v>
      </c>
      <c r="GP141" s="14" t="s">
        <v>68</v>
      </c>
      <c r="GQ141" s="14" t="s">
        <v>68</v>
      </c>
      <c r="GR141" s="14" t="s">
        <v>68</v>
      </c>
      <c r="GS141" s="14" t="s">
        <v>68</v>
      </c>
      <c r="GT141" s="14" t="s">
        <v>68</v>
      </c>
      <c r="GU141" s="14" t="s">
        <v>68</v>
      </c>
      <c r="GV141" s="14" t="str">
        <f t="shared" si="224"/>
        <v>-</v>
      </c>
      <c r="GW141" s="13" t="s">
        <v>68</v>
      </c>
      <c r="GX141" s="13" t="s">
        <v>68</v>
      </c>
      <c r="GY141" s="13" t="s">
        <v>68</v>
      </c>
      <c r="GZ141" s="13" t="s">
        <v>68</v>
      </c>
      <c r="HA141" s="13" t="s">
        <v>68</v>
      </c>
      <c r="HB141" s="13" t="s">
        <v>68</v>
      </c>
      <c r="HC141" s="44" t="str">
        <f t="shared" si="220"/>
        <v>-</v>
      </c>
      <c r="HD141" s="14" t="s">
        <v>68</v>
      </c>
      <c r="HE141" s="14" t="s">
        <v>68</v>
      </c>
      <c r="HF141" s="14" t="s">
        <v>68</v>
      </c>
      <c r="HG141" s="14" t="s">
        <v>68</v>
      </c>
      <c r="HH141" s="14" t="s">
        <v>68</v>
      </c>
      <c r="HI141" s="14" t="s">
        <v>68</v>
      </c>
      <c r="HJ141" s="44" t="str">
        <f t="shared" si="193"/>
        <v>-</v>
      </c>
      <c r="HK141" s="13" t="s">
        <v>68</v>
      </c>
      <c r="HL141" s="13" t="s">
        <v>68</v>
      </c>
      <c r="HM141" s="13" t="s">
        <v>68</v>
      </c>
      <c r="HN141" s="13" t="s">
        <v>68</v>
      </c>
      <c r="HO141" s="13" t="s">
        <v>68</v>
      </c>
      <c r="HP141" s="13" t="s">
        <v>68</v>
      </c>
      <c r="HQ141" s="44" t="str">
        <f t="shared" si="226"/>
        <v>-</v>
      </c>
      <c r="HR141" s="14" t="s">
        <v>68</v>
      </c>
      <c r="HS141" s="14" t="s">
        <v>68</v>
      </c>
      <c r="HT141" s="14" t="s">
        <v>68</v>
      </c>
      <c r="HU141" s="14" t="s">
        <v>68</v>
      </c>
      <c r="HV141" s="14" t="s">
        <v>68</v>
      </c>
      <c r="HW141" s="14" t="s">
        <v>68</v>
      </c>
      <c r="HX141" s="14" t="str">
        <f t="shared" si="182"/>
        <v>-</v>
      </c>
    </row>
    <row r="142" spans="1:232" ht="27.95" customHeight="1" x14ac:dyDescent="0.2">
      <c r="A142" s="16">
        <v>8143</v>
      </c>
      <c r="B142" s="9" t="s">
        <v>79</v>
      </c>
      <c r="C142" s="51" t="s">
        <v>1908</v>
      </c>
      <c r="D142" s="11" t="s">
        <v>96</v>
      </c>
      <c r="E142" s="11" t="s">
        <v>238</v>
      </c>
      <c r="F142" s="11">
        <v>75018</v>
      </c>
      <c r="G142" s="11" t="s">
        <v>29</v>
      </c>
      <c r="H142" s="12">
        <v>3</v>
      </c>
      <c r="I142" s="13" t="s">
        <v>68</v>
      </c>
      <c r="J142" s="13" t="s">
        <v>68</v>
      </c>
      <c r="K142" s="13" t="s">
        <v>68</v>
      </c>
      <c r="L142" s="13" t="s">
        <v>68</v>
      </c>
      <c r="M142" s="13" t="s">
        <v>68</v>
      </c>
      <c r="N142" s="13" t="s">
        <v>68</v>
      </c>
      <c r="O142" s="13" t="str">
        <f t="shared" si="194"/>
        <v>-</v>
      </c>
      <c r="P142" s="14" t="s">
        <v>68</v>
      </c>
      <c r="Q142" s="14" t="s">
        <v>68</v>
      </c>
      <c r="R142" s="14" t="s">
        <v>68</v>
      </c>
      <c r="S142" s="14" t="s">
        <v>68</v>
      </c>
      <c r="T142" s="14" t="s">
        <v>68</v>
      </c>
      <c r="U142" s="14" t="s">
        <v>68</v>
      </c>
      <c r="V142" s="44" t="str">
        <f t="shared" si="195"/>
        <v>-</v>
      </c>
      <c r="W142" s="13" t="s">
        <v>68</v>
      </c>
      <c r="X142" s="13" t="s">
        <v>68</v>
      </c>
      <c r="Y142" s="13" t="s">
        <v>68</v>
      </c>
      <c r="Z142" s="13" t="s">
        <v>68</v>
      </c>
      <c r="AA142" s="13" t="s">
        <v>68</v>
      </c>
      <c r="AB142" s="13" t="s">
        <v>68</v>
      </c>
      <c r="AC142" s="13" t="str">
        <f t="shared" si="196"/>
        <v>-</v>
      </c>
      <c r="AD142" s="14" t="s">
        <v>68</v>
      </c>
      <c r="AE142" s="14" t="s">
        <v>68</v>
      </c>
      <c r="AF142" s="14" t="s">
        <v>68</v>
      </c>
      <c r="AG142" s="14" t="s">
        <v>68</v>
      </c>
      <c r="AH142" s="14" t="s">
        <v>68</v>
      </c>
      <c r="AI142" s="14" t="s">
        <v>68</v>
      </c>
      <c r="AJ142" s="44" t="str">
        <f t="shared" si="197"/>
        <v>-</v>
      </c>
      <c r="AK142" s="13" t="s">
        <v>68</v>
      </c>
      <c r="AL142" s="13" t="s">
        <v>68</v>
      </c>
      <c r="AM142" s="13" t="s">
        <v>68</v>
      </c>
      <c r="AN142" s="13" t="s">
        <v>68</v>
      </c>
      <c r="AO142" s="13" t="s">
        <v>68</v>
      </c>
      <c r="AP142" s="13" t="s">
        <v>68</v>
      </c>
      <c r="AQ142" s="13" t="str">
        <f t="shared" si="198"/>
        <v>-</v>
      </c>
      <c r="AR142" s="14" t="s">
        <v>68</v>
      </c>
      <c r="AS142" s="14" t="s">
        <v>68</v>
      </c>
      <c r="AT142" s="14" t="s">
        <v>68</v>
      </c>
      <c r="AU142" s="14" t="s">
        <v>68</v>
      </c>
      <c r="AV142" s="14" t="s">
        <v>68</v>
      </c>
      <c r="AW142" s="14" t="s">
        <v>68</v>
      </c>
      <c r="AX142" s="14" t="str">
        <f t="shared" si="199"/>
        <v>-</v>
      </c>
      <c r="AY142" s="13" t="s">
        <v>68</v>
      </c>
      <c r="AZ142" s="13" t="s">
        <v>68</v>
      </c>
      <c r="BA142" s="13" t="s">
        <v>68</v>
      </c>
      <c r="BB142" s="13" t="s">
        <v>68</v>
      </c>
      <c r="BC142" s="13" t="s">
        <v>68</v>
      </c>
      <c r="BD142" s="13" t="s">
        <v>68</v>
      </c>
      <c r="BE142" s="13" t="str">
        <f t="shared" si="200"/>
        <v>-</v>
      </c>
      <c r="BF142" s="14" t="s">
        <v>68</v>
      </c>
      <c r="BG142" s="14" t="s">
        <v>68</v>
      </c>
      <c r="BH142" s="14" t="s">
        <v>68</v>
      </c>
      <c r="BI142" s="14" t="s">
        <v>68</v>
      </c>
      <c r="BJ142" s="14" t="s">
        <v>68</v>
      </c>
      <c r="BK142" s="14" t="s">
        <v>68</v>
      </c>
      <c r="BL142" s="14" t="str">
        <f t="shared" si="201"/>
        <v>-</v>
      </c>
      <c r="BM142" s="13" t="s">
        <v>68</v>
      </c>
      <c r="BN142" s="13" t="s">
        <v>68</v>
      </c>
      <c r="BO142" s="13" t="s">
        <v>68</v>
      </c>
      <c r="BP142" s="13" t="s">
        <v>68</v>
      </c>
      <c r="BQ142" s="13" t="s">
        <v>68</v>
      </c>
      <c r="BR142" s="13" t="s">
        <v>68</v>
      </c>
      <c r="BS142" s="13" t="str">
        <f t="shared" si="202"/>
        <v>-</v>
      </c>
      <c r="BT142" s="14" t="s">
        <v>68</v>
      </c>
      <c r="BU142" s="14" t="s">
        <v>68</v>
      </c>
      <c r="BV142" s="14" t="s">
        <v>68</v>
      </c>
      <c r="BW142" s="14" t="s">
        <v>68</v>
      </c>
      <c r="BX142" s="14" t="s">
        <v>68</v>
      </c>
      <c r="BY142" s="14" t="s">
        <v>68</v>
      </c>
      <c r="BZ142" s="14" t="str">
        <f t="shared" si="203"/>
        <v>-</v>
      </c>
      <c r="CA142" s="13" t="s">
        <v>68</v>
      </c>
      <c r="CB142" s="13" t="s">
        <v>68</v>
      </c>
      <c r="CC142" s="13" t="s">
        <v>68</v>
      </c>
      <c r="CD142" s="13" t="s">
        <v>68</v>
      </c>
      <c r="CE142" s="13" t="s">
        <v>68</v>
      </c>
      <c r="CF142" s="13" t="s">
        <v>68</v>
      </c>
      <c r="CG142" s="44" t="str">
        <f t="shared" si="204"/>
        <v>-</v>
      </c>
      <c r="CH142" s="14" t="s">
        <v>68</v>
      </c>
      <c r="CI142" s="14" t="s">
        <v>68</v>
      </c>
      <c r="CJ142" s="14" t="s">
        <v>68</v>
      </c>
      <c r="CK142" s="14" t="s">
        <v>68</v>
      </c>
      <c r="CL142" s="14" t="s">
        <v>68</v>
      </c>
      <c r="CM142" s="14" t="s">
        <v>68</v>
      </c>
      <c r="CN142" s="44" t="str">
        <f t="shared" si="205"/>
        <v>-</v>
      </c>
      <c r="CO142" s="13" t="s">
        <v>68</v>
      </c>
      <c r="CP142" s="13" t="s">
        <v>68</v>
      </c>
      <c r="CQ142" s="13" t="s">
        <v>68</v>
      </c>
      <c r="CR142" s="13" t="s">
        <v>68</v>
      </c>
      <c r="CS142" s="13" t="s">
        <v>68</v>
      </c>
      <c r="CT142" s="13" t="s">
        <v>68</v>
      </c>
      <c r="CU142" s="13" t="str">
        <f t="shared" si="180"/>
        <v>-</v>
      </c>
      <c r="CV142" s="14" t="s">
        <v>68</v>
      </c>
      <c r="CW142" s="14" t="s">
        <v>68</v>
      </c>
      <c r="CX142" s="14" t="s">
        <v>68</v>
      </c>
      <c r="CY142" s="14" t="s">
        <v>68</v>
      </c>
      <c r="CZ142" s="14" t="s">
        <v>68</v>
      </c>
      <c r="DA142" s="14" t="s">
        <v>68</v>
      </c>
      <c r="DB142" s="14" t="str">
        <f t="shared" si="206"/>
        <v>-</v>
      </c>
      <c r="DC142" s="13" t="s">
        <v>68</v>
      </c>
      <c r="DD142" s="13" t="s">
        <v>68</v>
      </c>
      <c r="DE142" s="13" t="s">
        <v>68</v>
      </c>
      <c r="DF142" s="13" t="s">
        <v>68</v>
      </c>
      <c r="DG142" s="13" t="s">
        <v>68</v>
      </c>
      <c r="DH142" s="13" t="s">
        <v>68</v>
      </c>
      <c r="DI142" s="13" t="str">
        <f t="shared" si="181"/>
        <v>-</v>
      </c>
      <c r="DJ142" s="14" t="s">
        <v>68</v>
      </c>
      <c r="DK142" s="14" t="s">
        <v>68</v>
      </c>
      <c r="DL142" s="14" t="s">
        <v>68</v>
      </c>
      <c r="DM142" s="14" t="s">
        <v>68</v>
      </c>
      <c r="DN142" s="14" t="s">
        <v>68</v>
      </c>
      <c r="DO142" s="14" t="s">
        <v>68</v>
      </c>
      <c r="DP142" s="44" t="str">
        <f t="shared" si="207"/>
        <v>-</v>
      </c>
      <c r="DQ142" s="13" t="s">
        <v>68</v>
      </c>
      <c r="DR142" s="13" t="s">
        <v>68</v>
      </c>
      <c r="DS142" s="13" t="s">
        <v>68</v>
      </c>
      <c r="DT142" s="13" t="s">
        <v>68</v>
      </c>
      <c r="DU142" s="13" t="s">
        <v>68</v>
      </c>
      <c r="DV142" s="13" t="s">
        <v>68</v>
      </c>
      <c r="DW142" s="13" t="str">
        <f t="shared" si="208"/>
        <v>-</v>
      </c>
      <c r="DX142" s="14" t="s">
        <v>68</v>
      </c>
      <c r="DY142" s="14" t="s">
        <v>68</v>
      </c>
      <c r="DZ142" s="14" t="s">
        <v>68</v>
      </c>
      <c r="EA142" s="14" t="s">
        <v>68</v>
      </c>
      <c r="EB142" s="14" t="s">
        <v>68</v>
      </c>
      <c r="EC142" s="14" t="s">
        <v>68</v>
      </c>
      <c r="ED142" s="14" t="str">
        <f t="shared" si="209"/>
        <v>-</v>
      </c>
      <c r="EE142" s="13" t="s">
        <v>68</v>
      </c>
      <c r="EF142" s="13" t="s">
        <v>68</v>
      </c>
      <c r="EG142" s="13" t="s">
        <v>68</v>
      </c>
      <c r="EH142" s="13" t="s">
        <v>68</v>
      </c>
      <c r="EI142" s="13" t="s">
        <v>68</v>
      </c>
      <c r="EJ142" s="13" t="s">
        <v>68</v>
      </c>
      <c r="EK142" s="13" t="str">
        <f t="shared" si="210"/>
        <v>-</v>
      </c>
      <c r="EL142" s="14" t="s">
        <v>68</v>
      </c>
      <c r="EM142" s="14" t="s">
        <v>68</v>
      </c>
      <c r="EN142" s="14" t="s">
        <v>68</v>
      </c>
      <c r="EO142" s="14" t="s">
        <v>68</v>
      </c>
      <c r="EP142" s="14" t="s">
        <v>68</v>
      </c>
      <c r="EQ142" s="14" t="s">
        <v>68</v>
      </c>
      <c r="ER142" s="44" t="str">
        <f>IF(COUNTIF(EL142:EQ142,"X")&gt;0,COUNTIF(EL142:EQ142,"X")&amp;" fois par mois","-")</f>
        <v>-</v>
      </c>
      <c r="ES142" s="13" t="s">
        <v>68</v>
      </c>
      <c r="ET142" s="13" t="s">
        <v>68</v>
      </c>
      <c r="EU142" s="13" t="s">
        <v>68</v>
      </c>
      <c r="EV142" s="13" t="s">
        <v>68</v>
      </c>
      <c r="EW142" s="13" t="s">
        <v>68</v>
      </c>
      <c r="EX142" s="13" t="s">
        <v>68</v>
      </c>
      <c r="EY142" s="44" t="str">
        <f t="shared" si="223"/>
        <v>-</v>
      </c>
      <c r="EZ142" s="14" t="s">
        <v>68</v>
      </c>
      <c r="FA142" s="14" t="s">
        <v>68</v>
      </c>
      <c r="FB142" s="14" t="s">
        <v>68</v>
      </c>
      <c r="FC142" s="14" t="s">
        <v>68</v>
      </c>
      <c r="FD142" s="14" t="s">
        <v>68</v>
      </c>
      <c r="FE142" s="14" t="s">
        <v>68</v>
      </c>
      <c r="FF142" s="44" t="str">
        <f t="shared" si="175"/>
        <v>-</v>
      </c>
      <c r="FG142" s="13" t="s">
        <v>68</v>
      </c>
      <c r="FH142" s="13" t="s">
        <v>68</v>
      </c>
      <c r="FI142" s="13" t="s">
        <v>68</v>
      </c>
      <c r="FJ142" s="13" t="s">
        <v>68</v>
      </c>
      <c r="FK142" s="13" t="s">
        <v>68</v>
      </c>
      <c r="FL142" s="13" t="s">
        <v>68</v>
      </c>
      <c r="FM142" s="13" t="str">
        <f t="shared" si="216"/>
        <v>-</v>
      </c>
      <c r="FN142" s="14" t="s">
        <v>68</v>
      </c>
      <c r="FO142" s="14" t="s">
        <v>68</v>
      </c>
      <c r="FP142" s="14" t="s">
        <v>68</v>
      </c>
      <c r="FQ142" s="14" t="s">
        <v>68</v>
      </c>
      <c r="FR142" s="14" t="s">
        <v>68</v>
      </c>
      <c r="FS142" s="14" t="s">
        <v>68</v>
      </c>
      <c r="FT142" s="44" t="str">
        <f t="shared" si="219"/>
        <v>-</v>
      </c>
      <c r="FU142" s="13" t="s">
        <v>68</v>
      </c>
      <c r="FV142" s="13" t="s">
        <v>68</v>
      </c>
      <c r="FW142" s="13" t="s">
        <v>68</v>
      </c>
      <c r="FX142" s="13" t="s">
        <v>68</v>
      </c>
      <c r="FY142" s="13" t="s">
        <v>68</v>
      </c>
      <c r="FZ142" s="13" t="s">
        <v>68</v>
      </c>
      <c r="GA142" s="44" t="str">
        <f t="shared" si="177"/>
        <v>-</v>
      </c>
      <c r="GB142" s="14" t="s">
        <v>68</v>
      </c>
      <c r="GC142" s="14" t="s">
        <v>68</v>
      </c>
      <c r="GD142" s="14" t="s">
        <v>68</v>
      </c>
      <c r="GE142" s="14" t="s">
        <v>68</v>
      </c>
      <c r="GF142" s="14" t="s">
        <v>68</v>
      </c>
      <c r="GG142" s="14" t="s">
        <v>68</v>
      </c>
      <c r="GH142" s="14" t="str">
        <f t="shared" si="217"/>
        <v>-</v>
      </c>
      <c r="GI142" s="13" t="s">
        <v>68</v>
      </c>
      <c r="GJ142" s="13" t="s">
        <v>68</v>
      </c>
      <c r="GK142" s="13" t="s">
        <v>68</v>
      </c>
      <c r="GL142" s="13" t="s">
        <v>68</v>
      </c>
      <c r="GM142" s="13" t="s">
        <v>68</v>
      </c>
      <c r="GN142" s="13" t="s">
        <v>68</v>
      </c>
      <c r="GO142" s="13" t="str">
        <f t="shared" si="227"/>
        <v>-</v>
      </c>
      <c r="GP142" s="14" t="s">
        <v>68</v>
      </c>
      <c r="GQ142" s="14" t="s">
        <v>68</v>
      </c>
      <c r="GR142" s="14" t="s">
        <v>68</v>
      </c>
      <c r="GS142" s="14" t="s">
        <v>68</v>
      </c>
      <c r="GT142" s="14" t="s">
        <v>68</v>
      </c>
      <c r="GU142" s="14" t="s">
        <v>68</v>
      </c>
      <c r="GV142" s="14" t="str">
        <f t="shared" si="224"/>
        <v>-</v>
      </c>
      <c r="GW142" s="13" t="s">
        <v>68</v>
      </c>
      <c r="GX142" s="13" t="s">
        <v>68</v>
      </c>
      <c r="GY142" s="13" t="s">
        <v>68</v>
      </c>
      <c r="GZ142" s="13" t="s">
        <v>68</v>
      </c>
      <c r="HA142" s="13" t="s">
        <v>68</v>
      </c>
      <c r="HB142" s="13" t="s">
        <v>68</v>
      </c>
      <c r="HC142" s="44" t="str">
        <f t="shared" si="220"/>
        <v>-</v>
      </c>
      <c r="HD142" s="14" t="s">
        <v>68</v>
      </c>
      <c r="HE142" s="14" t="s">
        <v>68</v>
      </c>
      <c r="HF142" s="14" t="s">
        <v>68</v>
      </c>
      <c r="HG142" s="14" t="s">
        <v>68</v>
      </c>
      <c r="HH142" s="14" t="s">
        <v>68</v>
      </c>
      <c r="HI142" s="14" t="s">
        <v>68</v>
      </c>
      <c r="HJ142" s="44" t="str">
        <f t="shared" si="193"/>
        <v>-</v>
      </c>
      <c r="HK142" s="13" t="s">
        <v>68</v>
      </c>
      <c r="HL142" s="13" t="s">
        <v>68</v>
      </c>
      <c r="HM142" s="13" t="s">
        <v>68</v>
      </c>
      <c r="HN142" s="13" t="s">
        <v>68</v>
      </c>
      <c r="HO142" s="13" t="s">
        <v>68</v>
      </c>
      <c r="HP142" s="13" t="s">
        <v>68</v>
      </c>
      <c r="HQ142" s="44" t="str">
        <f t="shared" si="226"/>
        <v>-</v>
      </c>
      <c r="HR142" s="14" t="s">
        <v>68</v>
      </c>
      <c r="HS142" s="14" t="s">
        <v>68</v>
      </c>
      <c r="HT142" s="14" t="s">
        <v>68</v>
      </c>
      <c r="HU142" s="14" t="s">
        <v>68</v>
      </c>
      <c r="HV142" s="14" t="s">
        <v>68</v>
      </c>
      <c r="HW142" s="14" t="s">
        <v>68</v>
      </c>
      <c r="HX142" s="14" t="str">
        <f t="shared" si="182"/>
        <v>-</v>
      </c>
    </row>
    <row r="143" spans="1:232" ht="27.95" customHeight="1" x14ac:dyDescent="0.2">
      <c r="A143" s="8">
        <v>8144</v>
      </c>
      <c r="B143" s="9" t="s">
        <v>66</v>
      </c>
      <c r="C143" s="50" t="s">
        <v>1906</v>
      </c>
      <c r="D143" s="11" t="s">
        <v>96</v>
      </c>
      <c r="E143" s="11" t="s">
        <v>239</v>
      </c>
      <c r="F143" s="11">
        <v>75010</v>
      </c>
      <c r="G143" s="11" t="s">
        <v>29</v>
      </c>
      <c r="H143" s="12">
        <v>17</v>
      </c>
      <c r="I143" s="13" t="s">
        <v>68</v>
      </c>
      <c r="J143" s="13" t="s">
        <v>68</v>
      </c>
      <c r="K143" s="13" t="s">
        <v>68</v>
      </c>
      <c r="L143" s="13" t="s">
        <v>68</v>
      </c>
      <c r="M143" s="13" t="s">
        <v>68</v>
      </c>
      <c r="N143" s="13" t="s">
        <v>68</v>
      </c>
      <c r="O143" s="13" t="str">
        <f t="shared" si="194"/>
        <v>-</v>
      </c>
      <c r="P143" s="14" t="s">
        <v>68</v>
      </c>
      <c r="Q143" s="14" t="s">
        <v>68</v>
      </c>
      <c r="R143" s="14" t="s">
        <v>68</v>
      </c>
      <c r="S143" s="14" t="s">
        <v>68</v>
      </c>
      <c r="T143" s="14" t="s">
        <v>68</v>
      </c>
      <c r="U143" s="14" t="s">
        <v>68</v>
      </c>
      <c r="V143" s="44" t="str">
        <f t="shared" si="195"/>
        <v>-</v>
      </c>
      <c r="W143" s="13" t="s">
        <v>68</v>
      </c>
      <c r="X143" s="13" t="s">
        <v>68</v>
      </c>
      <c r="Y143" s="13" t="s">
        <v>68</v>
      </c>
      <c r="Z143" s="13" t="s">
        <v>68</v>
      </c>
      <c r="AA143" s="13" t="s">
        <v>68</v>
      </c>
      <c r="AB143" s="13" t="s">
        <v>68</v>
      </c>
      <c r="AC143" s="13" t="str">
        <f t="shared" si="196"/>
        <v>-</v>
      </c>
      <c r="AD143" s="14" t="s">
        <v>68</v>
      </c>
      <c r="AE143" s="14" t="s">
        <v>68</v>
      </c>
      <c r="AF143" s="14" t="s">
        <v>68</v>
      </c>
      <c r="AG143" s="14" t="s">
        <v>68</v>
      </c>
      <c r="AH143" s="14" t="s">
        <v>68</v>
      </c>
      <c r="AI143" s="14" t="s">
        <v>68</v>
      </c>
      <c r="AJ143" s="44" t="str">
        <f t="shared" si="197"/>
        <v>-</v>
      </c>
      <c r="AK143" s="13" t="s">
        <v>68</v>
      </c>
      <c r="AL143" s="13" t="s">
        <v>68</v>
      </c>
      <c r="AM143" s="13" t="s">
        <v>68</v>
      </c>
      <c r="AN143" s="13" t="s">
        <v>68</v>
      </c>
      <c r="AO143" s="13" t="s">
        <v>68</v>
      </c>
      <c r="AP143" s="13" t="s">
        <v>68</v>
      </c>
      <c r="AQ143" s="13" t="str">
        <f t="shared" si="198"/>
        <v>-</v>
      </c>
      <c r="AR143" s="14" t="s">
        <v>68</v>
      </c>
      <c r="AS143" s="14" t="s">
        <v>68</v>
      </c>
      <c r="AT143" s="14" t="s">
        <v>68</v>
      </c>
      <c r="AU143" s="14" t="s">
        <v>68</v>
      </c>
      <c r="AV143" s="14" t="s">
        <v>68</v>
      </c>
      <c r="AW143" s="14" t="s">
        <v>68</v>
      </c>
      <c r="AX143" s="14" t="str">
        <f t="shared" si="199"/>
        <v>-</v>
      </c>
      <c r="AY143" s="13" t="s">
        <v>68</v>
      </c>
      <c r="AZ143" s="13" t="s">
        <v>68</v>
      </c>
      <c r="BA143" s="13" t="s">
        <v>68</v>
      </c>
      <c r="BB143" s="13" t="s">
        <v>68</v>
      </c>
      <c r="BC143" s="13" t="s">
        <v>68</v>
      </c>
      <c r="BD143" s="13" t="s">
        <v>68</v>
      </c>
      <c r="BE143" s="13" t="str">
        <f t="shared" si="200"/>
        <v>-</v>
      </c>
      <c r="BF143" s="14" t="s">
        <v>68</v>
      </c>
      <c r="BG143" s="14" t="s">
        <v>68</v>
      </c>
      <c r="BH143" s="14" t="s">
        <v>68</v>
      </c>
      <c r="BI143" s="14" t="s">
        <v>68</v>
      </c>
      <c r="BJ143" s="14" t="s">
        <v>68</v>
      </c>
      <c r="BK143" s="14" t="s">
        <v>68</v>
      </c>
      <c r="BL143" s="14" t="str">
        <f t="shared" si="201"/>
        <v>-</v>
      </c>
      <c r="BM143" s="13" t="s">
        <v>68</v>
      </c>
      <c r="BN143" s="13" t="s">
        <v>68</v>
      </c>
      <c r="BO143" s="13" t="s">
        <v>68</v>
      </c>
      <c r="BP143" s="13" t="s">
        <v>68</v>
      </c>
      <c r="BQ143" s="13" t="s">
        <v>68</v>
      </c>
      <c r="BR143" s="13" t="s">
        <v>68</v>
      </c>
      <c r="BS143" s="13" t="str">
        <f t="shared" si="202"/>
        <v>-</v>
      </c>
      <c r="BT143" s="14" t="s">
        <v>68</v>
      </c>
      <c r="BU143" s="14" t="s">
        <v>68</v>
      </c>
      <c r="BV143" s="14" t="s">
        <v>68</v>
      </c>
      <c r="BW143" s="14" t="s">
        <v>68</v>
      </c>
      <c r="BX143" s="14" t="s">
        <v>68</v>
      </c>
      <c r="BY143" s="14" t="s">
        <v>68</v>
      </c>
      <c r="BZ143" s="14" t="str">
        <f t="shared" si="203"/>
        <v>-</v>
      </c>
      <c r="CA143" s="13" t="s">
        <v>68</v>
      </c>
      <c r="CB143" s="13" t="s">
        <v>68</v>
      </c>
      <c r="CC143" s="13" t="s">
        <v>68</v>
      </c>
      <c r="CD143" s="13" t="s">
        <v>68</v>
      </c>
      <c r="CE143" s="13" t="s">
        <v>68</v>
      </c>
      <c r="CF143" s="13" t="s">
        <v>68</v>
      </c>
      <c r="CG143" s="44" t="str">
        <f t="shared" si="204"/>
        <v>-</v>
      </c>
      <c r="CH143" s="14" t="s">
        <v>68</v>
      </c>
      <c r="CI143" s="14" t="s">
        <v>68</v>
      </c>
      <c r="CJ143" s="14" t="s">
        <v>68</v>
      </c>
      <c r="CK143" s="14" t="s">
        <v>68</v>
      </c>
      <c r="CL143" s="14" t="s">
        <v>68</v>
      </c>
      <c r="CM143" s="14" t="s">
        <v>68</v>
      </c>
      <c r="CN143" s="44" t="str">
        <f t="shared" si="205"/>
        <v>-</v>
      </c>
      <c r="CO143" s="13" t="s">
        <v>68</v>
      </c>
      <c r="CP143" s="13" t="s">
        <v>68</v>
      </c>
      <c r="CQ143" s="13" t="s">
        <v>68</v>
      </c>
      <c r="CR143" s="13" t="s">
        <v>68</v>
      </c>
      <c r="CS143" s="13" t="s">
        <v>68</v>
      </c>
      <c r="CT143" s="13" t="s">
        <v>68</v>
      </c>
      <c r="CU143" s="13" t="str">
        <f t="shared" si="180"/>
        <v>-</v>
      </c>
      <c r="CV143" s="14" t="s">
        <v>68</v>
      </c>
      <c r="CW143" s="14" t="s">
        <v>68</v>
      </c>
      <c r="CX143" s="14" t="s">
        <v>68</v>
      </c>
      <c r="CY143" s="14" t="s">
        <v>68</v>
      </c>
      <c r="CZ143" s="14" t="s">
        <v>68</v>
      </c>
      <c r="DA143" s="14" t="s">
        <v>68</v>
      </c>
      <c r="DB143" s="14" t="str">
        <f t="shared" si="206"/>
        <v>-</v>
      </c>
      <c r="DC143" s="13" t="s">
        <v>68</v>
      </c>
      <c r="DD143" s="13" t="s">
        <v>68</v>
      </c>
      <c r="DE143" s="13" t="s">
        <v>68</v>
      </c>
      <c r="DF143" s="13" t="s">
        <v>68</v>
      </c>
      <c r="DG143" s="13" t="s">
        <v>68</v>
      </c>
      <c r="DH143" s="13" t="s">
        <v>68</v>
      </c>
      <c r="DI143" s="13" t="str">
        <f t="shared" si="181"/>
        <v>-</v>
      </c>
      <c r="DJ143" s="14" t="s">
        <v>68</v>
      </c>
      <c r="DK143" s="14" t="s">
        <v>68</v>
      </c>
      <c r="DL143" s="14" t="s">
        <v>68</v>
      </c>
      <c r="DM143" s="14" t="s">
        <v>68</v>
      </c>
      <c r="DN143" s="14" t="s">
        <v>68</v>
      </c>
      <c r="DO143" s="14" t="s">
        <v>68</v>
      </c>
      <c r="DP143" s="44" t="str">
        <f t="shared" si="207"/>
        <v>-</v>
      </c>
      <c r="DQ143" s="13" t="s">
        <v>68</v>
      </c>
      <c r="DR143" s="13" t="s">
        <v>68</v>
      </c>
      <c r="DS143" s="13" t="s">
        <v>68</v>
      </c>
      <c r="DT143" s="13" t="s">
        <v>68</v>
      </c>
      <c r="DU143" s="13" t="s">
        <v>68</v>
      </c>
      <c r="DV143" s="13" t="s">
        <v>68</v>
      </c>
      <c r="DW143" s="13" t="str">
        <f t="shared" si="208"/>
        <v>-</v>
      </c>
      <c r="DX143" s="14" t="s">
        <v>68</v>
      </c>
      <c r="DY143" s="14" t="s">
        <v>68</v>
      </c>
      <c r="DZ143" s="14" t="s">
        <v>68</v>
      </c>
      <c r="EA143" s="14" t="s">
        <v>68</v>
      </c>
      <c r="EB143" s="14" t="s">
        <v>68</v>
      </c>
      <c r="EC143" s="14" t="s">
        <v>68</v>
      </c>
      <c r="ED143" s="14" t="str">
        <f t="shared" si="209"/>
        <v>-</v>
      </c>
      <c r="EE143" s="13" t="s">
        <v>68</v>
      </c>
      <c r="EF143" s="13" t="s">
        <v>68</v>
      </c>
      <c r="EG143" s="13" t="s">
        <v>68</v>
      </c>
      <c r="EH143" s="13" t="s">
        <v>68</v>
      </c>
      <c r="EI143" s="13" t="s">
        <v>68</v>
      </c>
      <c r="EJ143" s="13" t="s">
        <v>68</v>
      </c>
      <c r="EK143" s="13" t="str">
        <f t="shared" si="210"/>
        <v>-</v>
      </c>
      <c r="EL143" s="14" t="s">
        <v>68</v>
      </c>
      <c r="EM143" s="14" t="s">
        <v>68</v>
      </c>
      <c r="EN143" s="14" t="s">
        <v>68</v>
      </c>
      <c r="EO143" s="14" t="s">
        <v>68</v>
      </c>
      <c r="EP143" s="14" t="s">
        <v>68</v>
      </c>
      <c r="EQ143" s="14" t="s">
        <v>68</v>
      </c>
      <c r="ER143" s="44" t="str">
        <f>IF(COUNTIF(EL143:EQ143,"X")&gt;0,COUNTIF(EL143:EQ143,"X")&amp;" fois par mois","-")</f>
        <v>-</v>
      </c>
      <c r="ES143" s="13" t="s">
        <v>68</v>
      </c>
      <c r="ET143" s="13" t="s">
        <v>68</v>
      </c>
      <c r="EU143" s="13" t="s">
        <v>68</v>
      </c>
      <c r="EV143" s="13" t="s">
        <v>68</v>
      </c>
      <c r="EW143" s="13" t="s">
        <v>68</v>
      </c>
      <c r="EX143" s="13" t="s">
        <v>68</v>
      </c>
      <c r="EY143" s="44" t="str">
        <f t="shared" si="223"/>
        <v>-</v>
      </c>
      <c r="EZ143" s="14" t="s">
        <v>68</v>
      </c>
      <c r="FA143" s="14" t="s">
        <v>68</v>
      </c>
      <c r="FB143" s="14" t="s">
        <v>68</v>
      </c>
      <c r="FC143" s="14" t="s">
        <v>68</v>
      </c>
      <c r="FD143" s="14" t="s">
        <v>68</v>
      </c>
      <c r="FE143" s="14" t="s">
        <v>68</v>
      </c>
      <c r="FF143" s="44" t="str">
        <f t="shared" si="175"/>
        <v>-</v>
      </c>
      <c r="FG143" s="13" t="s">
        <v>68</v>
      </c>
      <c r="FH143" s="13" t="s">
        <v>68</v>
      </c>
      <c r="FI143" s="13" t="s">
        <v>68</v>
      </c>
      <c r="FJ143" s="13" t="s">
        <v>68</v>
      </c>
      <c r="FK143" s="13" t="s">
        <v>68</v>
      </c>
      <c r="FL143" s="13" t="s">
        <v>68</v>
      </c>
      <c r="FM143" s="13" t="str">
        <f t="shared" si="216"/>
        <v>-</v>
      </c>
      <c r="FN143" s="14" t="s">
        <v>69</v>
      </c>
      <c r="FO143" s="14" t="s">
        <v>68</v>
      </c>
      <c r="FP143" s="14" t="s">
        <v>69</v>
      </c>
      <c r="FQ143" s="14" t="s">
        <v>68</v>
      </c>
      <c r="FR143" s="14" t="s">
        <v>69</v>
      </c>
      <c r="FS143" s="14" t="s">
        <v>68</v>
      </c>
      <c r="FT143" s="44" t="str">
        <f t="shared" si="219"/>
        <v>3 fois par semaine</v>
      </c>
      <c r="FU143" s="13" t="s">
        <v>69</v>
      </c>
      <c r="FV143" s="13" t="s">
        <v>68</v>
      </c>
      <c r="FW143" s="13" t="s">
        <v>68</v>
      </c>
      <c r="FX143" s="13" t="s">
        <v>68</v>
      </c>
      <c r="FY143" s="13" t="s">
        <v>68</v>
      </c>
      <c r="FZ143" s="13" t="s">
        <v>68</v>
      </c>
      <c r="GA143" s="44" t="str">
        <f t="shared" si="177"/>
        <v>1 fois par semaine</v>
      </c>
      <c r="GB143" s="14" t="s">
        <v>69</v>
      </c>
      <c r="GC143" s="14" t="s">
        <v>68</v>
      </c>
      <c r="GD143" s="14" t="s">
        <v>68</v>
      </c>
      <c r="GE143" s="14" t="s">
        <v>68</v>
      </c>
      <c r="GF143" s="14" t="s">
        <v>68</v>
      </c>
      <c r="GG143" s="14" t="s">
        <v>68</v>
      </c>
      <c r="GH143" s="14" t="str">
        <f t="shared" si="217"/>
        <v>1 fois par semaine</v>
      </c>
      <c r="GI143" s="13" t="s">
        <v>68</v>
      </c>
      <c r="GJ143" s="13" t="s">
        <v>68</v>
      </c>
      <c r="GK143" s="13" t="s">
        <v>68</v>
      </c>
      <c r="GL143" s="13" t="s">
        <v>68</v>
      </c>
      <c r="GM143" s="13" t="s">
        <v>68</v>
      </c>
      <c r="GN143" s="13" t="s">
        <v>68</v>
      </c>
      <c r="GO143" s="13" t="str">
        <f t="shared" si="227"/>
        <v>-</v>
      </c>
      <c r="GP143" s="14" t="s">
        <v>68</v>
      </c>
      <c r="GQ143" s="14" t="s">
        <v>68</v>
      </c>
      <c r="GR143" s="14" t="s">
        <v>68</v>
      </c>
      <c r="GS143" s="14" t="s">
        <v>68</v>
      </c>
      <c r="GT143" s="14" t="s">
        <v>68</v>
      </c>
      <c r="GU143" s="14" t="s">
        <v>68</v>
      </c>
      <c r="GV143" s="14" t="str">
        <f t="shared" si="224"/>
        <v>-</v>
      </c>
      <c r="GW143" s="13" t="s">
        <v>68</v>
      </c>
      <c r="GX143" s="13" t="s">
        <v>68</v>
      </c>
      <c r="GY143" s="13" t="s">
        <v>68</v>
      </c>
      <c r="GZ143" s="13" t="s">
        <v>68</v>
      </c>
      <c r="HA143" s="13" t="s">
        <v>68</v>
      </c>
      <c r="HB143" s="13" t="s">
        <v>68</v>
      </c>
      <c r="HC143" s="44" t="str">
        <f t="shared" si="220"/>
        <v>-</v>
      </c>
      <c r="HD143" s="14" t="s">
        <v>68</v>
      </c>
      <c r="HE143" s="14" t="s">
        <v>68</v>
      </c>
      <c r="HF143" s="14" t="s">
        <v>68</v>
      </c>
      <c r="HG143" s="14" t="s">
        <v>68</v>
      </c>
      <c r="HH143" s="14" t="s">
        <v>68</v>
      </c>
      <c r="HI143" s="14" t="s">
        <v>68</v>
      </c>
      <c r="HJ143" s="44" t="str">
        <f t="shared" si="193"/>
        <v>-</v>
      </c>
      <c r="HK143" s="13" t="s">
        <v>68</v>
      </c>
      <c r="HL143" s="13" t="s">
        <v>68</v>
      </c>
      <c r="HM143" s="13" t="s">
        <v>68</v>
      </c>
      <c r="HN143" s="13" t="s">
        <v>68</v>
      </c>
      <c r="HO143" s="13" t="s">
        <v>68</v>
      </c>
      <c r="HP143" s="13" t="s">
        <v>68</v>
      </c>
      <c r="HQ143" s="44" t="str">
        <f t="shared" si="226"/>
        <v>-</v>
      </c>
      <c r="HR143" s="14" t="s">
        <v>68</v>
      </c>
      <c r="HS143" s="14" t="s">
        <v>68</v>
      </c>
      <c r="HT143" s="14" t="s">
        <v>68</v>
      </c>
      <c r="HU143" s="14" t="s">
        <v>68</v>
      </c>
      <c r="HV143" s="14" t="s">
        <v>68</v>
      </c>
      <c r="HW143" s="14" t="s">
        <v>68</v>
      </c>
      <c r="HX143" s="14" t="str">
        <f t="shared" si="182"/>
        <v>-</v>
      </c>
    </row>
    <row r="144" spans="1:232" ht="27.95" customHeight="1" x14ac:dyDescent="0.2">
      <c r="A144" s="16">
        <v>8145</v>
      </c>
      <c r="B144" s="9" t="s">
        <v>79</v>
      </c>
      <c r="C144" s="51" t="s">
        <v>1908</v>
      </c>
      <c r="D144" s="11" t="s">
        <v>96</v>
      </c>
      <c r="E144" s="11" t="s">
        <v>240</v>
      </c>
      <c r="F144" s="11">
        <v>75018</v>
      </c>
      <c r="G144" s="11" t="s">
        <v>29</v>
      </c>
      <c r="H144" s="12">
        <v>4</v>
      </c>
      <c r="I144" s="13" t="s">
        <v>69</v>
      </c>
      <c r="J144" s="13" t="s">
        <v>68</v>
      </c>
      <c r="K144" s="13" t="s">
        <v>68</v>
      </c>
      <c r="L144" s="13" t="s">
        <v>69</v>
      </c>
      <c r="M144" s="13" t="s">
        <v>68</v>
      </c>
      <c r="N144" s="13" t="s">
        <v>68</v>
      </c>
      <c r="O144" s="13" t="str">
        <f t="shared" si="194"/>
        <v>2 fois par semaine</v>
      </c>
      <c r="P144" s="14" t="s">
        <v>69</v>
      </c>
      <c r="Q144" s="14" t="s">
        <v>68</v>
      </c>
      <c r="R144" s="14" t="s">
        <v>68</v>
      </c>
      <c r="S144" s="14" t="s">
        <v>69</v>
      </c>
      <c r="T144" s="14" t="s">
        <v>68</v>
      </c>
      <c r="U144" s="14" t="s">
        <v>68</v>
      </c>
      <c r="V144" s="44" t="str">
        <f t="shared" si="195"/>
        <v>2 fois par semaine</v>
      </c>
      <c r="W144" s="13" t="s">
        <v>69</v>
      </c>
      <c r="X144" s="13" t="s">
        <v>68</v>
      </c>
      <c r="Y144" s="13" t="s">
        <v>68</v>
      </c>
      <c r="Z144" s="13" t="s">
        <v>69</v>
      </c>
      <c r="AA144" s="13" t="s">
        <v>68</v>
      </c>
      <c r="AB144" s="13" t="s">
        <v>68</v>
      </c>
      <c r="AC144" s="13" t="str">
        <f t="shared" si="196"/>
        <v>2 fois par semaine</v>
      </c>
      <c r="AD144" s="14" t="s">
        <v>69</v>
      </c>
      <c r="AE144" s="14" t="s">
        <v>68</v>
      </c>
      <c r="AF144" s="14" t="s">
        <v>68</v>
      </c>
      <c r="AG144" s="14" t="s">
        <v>69</v>
      </c>
      <c r="AH144" s="14" t="s">
        <v>68</v>
      </c>
      <c r="AI144" s="14" t="s">
        <v>68</v>
      </c>
      <c r="AJ144" s="44" t="str">
        <f t="shared" si="197"/>
        <v>2 fois par semaine</v>
      </c>
      <c r="AK144" s="13" t="s">
        <v>69</v>
      </c>
      <c r="AL144" s="13" t="s">
        <v>68</v>
      </c>
      <c r="AM144" s="13" t="s">
        <v>68</v>
      </c>
      <c r="AN144" s="13" t="s">
        <v>69</v>
      </c>
      <c r="AO144" s="13" t="s">
        <v>68</v>
      </c>
      <c r="AP144" s="13" t="s">
        <v>68</v>
      </c>
      <c r="AQ144" s="13" t="str">
        <f t="shared" si="198"/>
        <v>2 fois par semaine</v>
      </c>
      <c r="AR144" s="14" t="s">
        <v>69</v>
      </c>
      <c r="AS144" s="14" t="s">
        <v>68</v>
      </c>
      <c r="AT144" s="14" t="s">
        <v>68</v>
      </c>
      <c r="AU144" s="14" t="s">
        <v>69</v>
      </c>
      <c r="AV144" s="14" t="s">
        <v>68</v>
      </c>
      <c r="AW144" s="14" t="s">
        <v>68</v>
      </c>
      <c r="AX144" s="14" t="str">
        <f t="shared" si="199"/>
        <v>2 fois par semaine</v>
      </c>
      <c r="AY144" s="13" t="s">
        <v>69</v>
      </c>
      <c r="AZ144" s="13" t="s">
        <v>68</v>
      </c>
      <c r="BA144" s="13" t="s">
        <v>68</v>
      </c>
      <c r="BB144" s="13" t="s">
        <v>69</v>
      </c>
      <c r="BC144" s="13" t="s">
        <v>68</v>
      </c>
      <c r="BD144" s="13" t="s">
        <v>68</v>
      </c>
      <c r="BE144" s="13" t="str">
        <f t="shared" si="200"/>
        <v>2 fois par semaine</v>
      </c>
      <c r="BF144" s="14" t="s">
        <v>69</v>
      </c>
      <c r="BG144" s="14" t="s">
        <v>68</v>
      </c>
      <c r="BH144" s="14" t="s">
        <v>68</v>
      </c>
      <c r="BI144" s="14" t="s">
        <v>69</v>
      </c>
      <c r="BJ144" s="14" t="s">
        <v>68</v>
      </c>
      <c r="BK144" s="14" t="s">
        <v>68</v>
      </c>
      <c r="BL144" s="14" t="str">
        <f t="shared" si="201"/>
        <v>2 fois par semaine</v>
      </c>
      <c r="BM144" s="13" t="s">
        <v>69</v>
      </c>
      <c r="BN144" s="13" t="s">
        <v>68</v>
      </c>
      <c r="BO144" s="13" t="s">
        <v>68</v>
      </c>
      <c r="BP144" s="13" t="s">
        <v>69</v>
      </c>
      <c r="BQ144" s="13" t="s">
        <v>68</v>
      </c>
      <c r="BR144" s="13" t="s">
        <v>68</v>
      </c>
      <c r="BS144" s="13" t="str">
        <f t="shared" si="202"/>
        <v>2 fois par semaine</v>
      </c>
      <c r="BT144" s="14" t="s">
        <v>68</v>
      </c>
      <c r="BU144" s="14" t="s">
        <v>68</v>
      </c>
      <c r="BV144" s="14" t="s">
        <v>68</v>
      </c>
      <c r="BW144" s="14" t="s">
        <v>68</v>
      </c>
      <c r="BX144" s="14" t="s">
        <v>68</v>
      </c>
      <c r="BY144" s="14" t="s">
        <v>68</v>
      </c>
      <c r="BZ144" s="14" t="str">
        <f t="shared" si="203"/>
        <v>-</v>
      </c>
      <c r="CA144" s="13" t="s">
        <v>69</v>
      </c>
      <c r="CB144" s="13" t="s">
        <v>68</v>
      </c>
      <c r="CC144" s="13" t="s">
        <v>68</v>
      </c>
      <c r="CD144" s="13" t="s">
        <v>68</v>
      </c>
      <c r="CE144" s="13" t="s">
        <v>68</v>
      </c>
      <c r="CF144" s="13" t="s">
        <v>68</v>
      </c>
      <c r="CG144" s="44" t="str">
        <f t="shared" si="204"/>
        <v>1 fois par mois</v>
      </c>
      <c r="CH144" s="14" t="s">
        <v>69</v>
      </c>
      <c r="CI144" s="14" t="s">
        <v>68</v>
      </c>
      <c r="CJ144" s="14" t="s">
        <v>68</v>
      </c>
      <c r="CK144" s="14" t="s">
        <v>68</v>
      </c>
      <c r="CL144" s="14" t="s">
        <v>68</v>
      </c>
      <c r="CM144" s="14" t="s">
        <v>68</v>
      </c>
      <c r="CN144" s="44" t="str">
        <f t="shared" si="205"/>
        <v>1 fois par semaine</v>
      </c>
      <c r="CO144" s="13" t="s">
        <v>69</v>
      </c>
      <c r="CP144" s="13" t="s">
        <v>68</v>
      </c>
      <c r="CQ144" s="13" t="s">
        <v>68</v>
      </c>
      <c r="CR144" s="13" t="s">
        <v>68</v>
      </c>
      <c r="CS144" s="13" t="s">
        <v>68</v>
      </c>
      <c r="CT144" s="13" t="s">
        <v>68</v>
      </c>
      <c r="CU144" s="13" t="str">
        <f t="shared" si="180"/>
        <v>1 fois par semaine</v>
      </c>
      <c r="CV144" s="14" t="s">
        <v>69</v>
      </c>
      <c r="CW144" s="14" t="s">
        <v>68</v>
      </c>
      <c r="CX144" s="14" t="s">
        <v>68</v>
      </c>
      <c r="CY144" s="14" t="s">
        <v>68</v>
      </c>
      <c r="CZ144" s="14" t="s">
        <v>68</v>
      </c>
      <c r="DA144" s="14" t="s">
        <v>68</v>
      </c>
      <c r="DB144" s="14" t="str">
        <f t="shared" si="206"/>
        <v>1 fois par semaine</v>
      </c>
      <c r="DC144" s="13" t="s">
        <v>69</v>
      </c>
      <c r="DD144" s="13" t="s">
        <v>68</v>
      </c>
      <c r="DE144" s="13" t="s">
        <v>68</v>
      </c>
      <c r="DF144" s="13" t="s">
        <v>68</v>
      </c>
      <c r="DG144" s="13" t="s">
        <v>68</v>
      </c>
      <c r="DH144" s="13" t="s">
        <v>68</v>
      </c>
      <c r="DI144" s="13" t="str">
        <f t="shared" si="181"/>
        <v>1 fois par semaine</v>
      </c>
      <c r="DJ144" s="14" t="s">
        <v>68</v>
      </c>
      <c r="DK144" s="14" t="s">
        <v>68</v>
      </c>
      <c r="DL144" s="14" t="s">
        <v>68</v>
      </c>
      <c r="DM144" s="14" t="s">
        <v>68</v>
      </c>
      <c r="DN144" s="14" t="s">
        <v>68</v>
      </c>
      <c r="DO144" s="14" t="s">
        <v>68</v>
      </c>
      <c r="DP144" s="44" t="str">
        <f t="shared" si="207"/>
        <v>-</v>
      </c>
      <c r="DQ144" s="13" t="s">
        <v>68</v>
      </c>
      <c r="DR144" s="13" t="s">
        <v>68</v>
      </c>
      <c r="DS144" s="13" t="s">
        <v>68</v>
      </c>
      <c r="DT144" s="13" t="s">
        <v>68</v>
      </c>
      <c r="DU144" s="13" t="s">
        <v>68</v>
      </c>
      <c r="DV144" s="13" t="s">
        <v>68</v>
      </c>
      <c r="DW144" s="13" t="str">
        <f t="shared" si="208"/>
        <v>-</v>
      </c>
      <c r="DX144" s="14" t="s">
        <v>68</v>
      </c>
      <c r="DY144" s="14" t="s">
        <v>68</v>
      </c>
      <c r="DZ144" s="14" t="s">
        <v>68</v>
      </c>
      <c r="EA144" s="14" t="s">
        <v>68</v>
      </c>
      <c r="EB144" s="14" t="s">
        <v>68</v>
      </c>
      <c r="EC144" s="14" t="s">
        <v>68</v>
      </c>
      <c r="ED144" s="14" t="str">
        <f t="shared" si="209"/>
        <v>-</v>
      </c>
      <c r="EE144" s="13" t="s">
        <v>68</v>
      </c>
      <c r="EF144" s="13" t="s">
        <v>68</v>
      </c>
      <c r="EG144" s="13" t="s">
        <v>68</v>
      </c>
      <c r="EH144" s="13" t="s">
        <v>68</v>
      </c>
      <c r="EI144" s="13" t="s">
        <v>68</v>
      </c>
      <c r="EJ144" s="13" t="s">
        <v>68</v>
      </c>
      <c r="EK144" s="13" t="str">
        <f t="shared" si="210"/>
        <v>-</v>
      </c>
      <c r="EL144" s="14" t="s">
        <v>69</v>
      </c>
      <c r="EM144" s="14" t="s">
        <v>68</v>
      </c>
      <c r="EN144" s="14" t="s">
        <v>68</v>
      </c>
      <c r="EO144" s="14" t="s">
        <v>68</v>
      </c>
      <c r="EP144" s="14" t="s">
        <v>68</v>
      </c>
      <c r="EQ144" s="14" t="s">
        <v>68</v>
      </c>
      <c r="ER144" s="44" t="str">
        <f t="shared" ref="ER144:ER149" si="228">IF(COUNTIF(EL144:EQ144,"X")&gt;0,COUNTIF(EL144:EQ144,"X")&amp;" fois par mois","-")</f>
        <v>1 fois par mois</v>
      </c>
      <c r="ES144" s="13" t="s">
        <v>68</v>
      </c>
      <c r="ET144" s="13" t="s">
        <v>68</v>
      </c>
      <c r="EU144" s="13" t="s">
        <v>68</v>
      </c>
      <c r="EV144" s="13" t="s">
        <v>68</v>
      </c>
      <c r="EW144" s="13" t="s">
        <v>68</v>
      </c>
      <c r="EX144" s="13" t="s">
        <v>68</v>
      </c>
      <c r="EY144" s="44" t="str">
        <f t="shared" si="223"/>
        <v>-</v>
      </c>
      <c r="EZ144" s="14" t="s">
        <v>68</v>
      </c>
      <c r="FA144" s="14" t="s">
        <v>68</v>
      </c>
      <c r="FB144" s="14" t="s">
        <v>68</v>
      </c>
      <c r="FC144" s="14" t="s">
        <v>68</v>
      </c>
      <c r="FD144" s="14" t="s">
        <v>68</v>
      </c>
      <c r="FE144" s="14" t="s">
        <v>68</v>
      </c>
      <c r="FF144" s="44" t="str">
        <f t="shared" si="175"/>
        <v>-</v>
      </c>
      <c r="FG144" s="13" t="s">
        <v>68</v>
      </c>
      <c r="FH144" s="13" t="s">
        <v>68</v>
      </c>
      <c r="FI144" s="13" t="s">
        <v>68</v>
      </c>
      <c r="FJ144" s="13" t="s">
        <v>68</v>
      </c>
      <c r="FK144" s="13" t="s">
        <v>68</v>
      </c>
      <c r="FL144" s="13" t="s">
        <v>68</v>
      </c>
      <c r="FM144" s="13" t="str">
        <f t="shared" si="216"/>
        <v>-</v>
      </c>
      <c r="FN144" s="14" t="s">
        <v>69</v>
      </c>
      <c r="FO144" s="14" t="s">
        <v>68</v>
      </c>
      <c r="FP144" s="14" t="s">
        <v>68</v>
      </c>
      <c r="FQ144" s="14" t="s">
        <v>69</v>
      </c>
      <c r="FR144" s="14" t="s">
        <v>68</v>
      </c>
      <c r="FS144" s="14" t="s">
        <v>68</v>
      </c>
      <c r="FT144" s="44" t="str">
        <f t="shared" si="219"/>
        <v>2 fois par semaine</v>
      </c>
      <c r="FU144" s="13" t="s">
        <v>69</v>
      </c>
      <c r="FV144" s="13" t="s">
        <v>68</v>
      </c>
      <c r="FW144" s="13" t="s">
        <v>68</v>
      </c>
      <c r="FX144" s="13" t="s">
        <v>68</v>
      </c>
      <c r="FY144" s="13" t="s">
        <v>68</v>
      </c>
      <c r="FZ144" s="13" t="s">
        <v>68</v>
      </c>
      <c r="GA144" s="44" t="str">
        <f t="shared" si="177"/>
        <v>1 fois par semaine</v>
      </c>
      <c r="GB144" s="14" t="s">
        <v>69</v>
      </c>
      <c r="GC144" s="14" t="s">
        <v>68</v>
      </c>
      <c r="GD144" s="14" t="s">
        <v>68</v>
      </c>
      <c r="GE144" s="14" t="s">
        <v>68</v>
      </c>
      <c r="GF144" s="14" t="s">
        <v>68</v>
      </c>
      <c r="GG144" s="14" t="s">
        <v>68</v>
      </c>
      <c r="GH144" s="14" t="str">
        <f t="shared" si="217"/>
        <v>1 fois par semaine</v>
      </c>
      <c r="GI144" s="13" t="s">
        <v>68</v>
      </c>
      <c r="GJ144" s="13" t="s">
        <v>68</v>
      </c>
      <c r="GK144" s="13" t="s">
        <v>68</v>
      </c>
      <c r="GL144" s="13" t="s">
        <v>68</v>
      </c>
      <c r="GM144" s="13" t="s">
        <v>68</v>
      </c>
      <c r="GN144" s="13" t="s">
        <v>68</v>
      </c>
      <c r="GO144" s="13" t="str">
        <f t="shared" si="227"/>
        <v>-</v>
      </c>
      <c r="GP144" s="14" t="s">
        <v>68</v>
      </c>
      <c r="GQ144" s="14" t="s">
        <v>68</v>
      </c>
      <c r="GR144" s="14" t="s">
        <v>68</v>
      </c>
      <c r="GS144" s="14" t="s">
        <v>68</v>
      </c>
      <c r="GT144" s="14" t="s">
        <v>68</v>
      </c>
      <c r="GU144" s="14" t="s">
        <v>68</v>
      </c>
      <c r="GV144" s="14" t="str">
        <f t="shared" si="224"/>
        <v>-</v>
      </c>
      <c r="GW144" s="13" t="s">
        <v>68</v>
      </c>
      <c r="GX144" s="13" t="s">
        <v>68</v>
      </c>
      <c r="GY144" s="13" t="s">
        <v>68</v>
      </c>
      <c r="GZ144" s="13" t="s">
        <v>68</v>
      </c>
      <c r="HA144" s="13" t="s">
        <v>68</v>
      </c>
      <c r="HB144" s="13" t="s">
        <v>68</v>
      </c>
      <c r="HC144" s="44" t="str">
        <f t="shared" si="220"/>
        <v>-</v>
      </c>
      <c r="HD144" s="14" t="s">
        <v>68</v>
      </c>
      <c r="HE144" s="14" t="s">
        <v>68</v>
      </c>
      <c r="HF144" s="14" t="s">
        <v>68</v>
      </c>
      <c r="HG144" s="14" t="s">
        <v>68</v>
      </c>
      <c r="HH144" s="14" t="s">
        <v>68</v>
      </c>
      <c r="HI144" s="14" t="s">
        <v>68</v>
      </c>
      <c r="HJ144" s="44" t="str">
        <f t="shared" si="193"/>
        <v>-</v>
      </c>
      <c r="HK144" s="13" t="s">
        <v>68</v>
      </c>
      <c r="HL144" s="13" t="s">
        <v>68</v>
      </c>
      <c r="HM144" s="13" t="s">
        <v>68</v>
      </c>
      <c r="HN144" s="13" t="s">
        <v>68</v>
      </c>
      <c r="HO144" s="13" t="s">
        <v>68</v>
      </c>
      <c r="HP144" s="13" t="s">
        <v>68</v>
      </c>
      <c r="HQ144" s="44" t="str">
        <f t="shared" si="226"/>
        <v>-</v>
      </c>
      <c r="HR144" s="14" t="s">
        <v>68</v>
      </c>
      <c r="HS144" s="14" t="s">
        <v>68</v>
      </c>
      <c r="HT144" s="14" t="s">
        <v>68</v>
      </c>
      <c r="HU144" s="14" t="s">
        <v>68</v>
      </c>
      <c r="HV144" s="14" t="s">
        <v>68</v>
      </c>
      <c r="HW144" s="14" t="s">
        <v>68</v>
      </c>
      <c r="HX144" s="14" t="str">
        <f t="shared" si="182"/>
        <v>-</v>
      </c>
    </row>
    <row r="145" spans="1:232" ht="27.95" customHeight="1" x14ac:dyDescent="0.2">
      <c r="A145" s="8">
        <v>8147</v>
      </c>
      <c r="B145" s="9" t="s">
        <v>66</v>
      </c>
      <c r="C145" s="50" t="s">
        <v>1906</v>
      </c>
      <c r="D145" s="11" t="s">
        <v>96</v>
      </c>
      <c r="E145" s="11" t="s">
        <v>242</v>
      </c>
      <c r="F145" s="11">
        <v>75010</v>
      </c>
      <c r="G145" s="11" t="s">
        <v>29</v>
      </c>
      <c r="H145" s="12">
        <v>15</v>
      </c>
      <c r="I145" s="13" t="s">
        <v>69</v>
      </c>
      <c r="J145" s="13" t="s">
        <v>68</v>
      </c>
      <c r="K145" s="13" t="s">
        <v>69</v>
      </c>
      <c r="L145" s="13" t="s">
        <v>68</v>
      </c>
      <c r="M145" s="13" t="s">
        <v>69</v>
      </c>
      <c r="N145" s="13" t="s">
        <v>68</v>
      </c>
      <c r="O145" s="13" t="str">
        <f t="shared" si="194"/>
        <v>3 fois par semaine</v>
      </c>
      <c r="P145" s="14" t="s">
        <v>69</v>
      </c>
      <c r="Q145" s="14" t="s">
        <v>68</v>
      </c>
      <c r="R145" s="14" t="s">
        <v>69</v>
      </c>
      <c r="S145" s="14" t="s">
        <v>68</v>
      </c>
      <c r="T145" s="14" t="s">
        <v>69</v>
      </c>
      <c r="U145" s="14" t="s">
        <v>68</v>
      </c>
      <c r="V145" s="44" t="str">
        <f t="shared" si="195"/>
        <v>3 fois par semaine</v>
      </c>
      <c r="W145" s="13" t="s">
        <v>69</v>
      </c>
      <c r="X145" s="13" t="s">
        <v>68</v>
      </c>
      <c r="Y145" s="13" t="s">
        <v>69</v>
      </c>
      <c r="Z145" s="13" t="s">
        <v>68</v>
      </c>
      <c r="AA145" s="13" t="s">
        <v>69</v>
      </c>
      <c r="AB145" s="13" t="s">
        <v>68</v>
      </c>
      <c r="AC145" s="13" t="str">
        <f t="shared" si="196"/>
        <v>3 fois par semaine</v>
      </c>
      <c r="AD145" s="14" t="s">
        <v>69</v>
      </c>
      <c r="AE145" s="14" t="s">
        <v>68</v>
      </c>
      <c r="AF145" s="14" t="s">
        <v>69</v>
      </c>
      <c r="AG145" s="14" t="s">
        <v>68</v>
      </c>
      <c r="AH145" s="14" t="s">
        <v>69</v>
      </c>
      <c r="AI145" s="14" t="s">
        <v>68</v>
      </c>
      <c r="AJ145" s="44" t="str">
        <f t="shared" si="197"/>
        <v>3 fois par semaine</v>
      </c>
      <c r="AK145" s="13" t="s">
        <v>69</v>
      </c>
      <c r="AL145" s="13" t="s">
        <v>68</v>
      </c>
      <c r="AM145" s="13" t="s">
        <v>69</v>
      </c>
      <c r="AN145" s="13" t="s">
        <v>68</v>
      </c>
      <c r="AO145" s="13" t="s">
        <v>69</v>
      </c>
      <c r="AP145" s="13" t="s">
        <v>68</v>
      </c>
      <c r="AQ145" s="13" t="str">
        <f t="shared" si="198"/>
        <v>3 fois par semaine</v>
      </c>
      <c r="AR145" s="14" t="s">
        <v>69</v>
      </c>
      <c r="AS145" s="14" t="s">
        <v>68</v>
      </c>
      <c r="AT145" s="14" t="s">
        <v>69</v>
      </c>
      <c r="AU145" s="14" t="s">
        <v>68</v>
      </c>
      <c r="AV145" s="14" t="s">
        <v>69</v>
      </c>
      <c r="AW145" s="14" t="s">
        <v>68</v>
      </c>
      <c r="AX145" s="14" t="str">
        <f t="shared" si="199"/>
        <v>3 fois par semaine</v>
      </c>
      <c r="AY145" s="13" t="s">
        <v>69</v>
      </c>
      <c r="AZ145" s="13" t="s">
        <v>68</v>
      </c>
      <c r="BA145" s="13" t="s">
        <v>69</v>
      </c>
      <c r="BB145" s="13" t="s">
        <v>68</v>
      </c>
      <c r="BC145" s="13" t="s">
        <v>69</v>
      </c>
      <c r="BD145" s="13" t="s">
        <v>68</v>
      </c>
      <c r="BE145" s="13" t="str">
        <f t="shared" si="200"/>
        <v>3 fois par semaine</v>
      </c>
      <c r="BF145" s="14" t="s">
        <v>69</v>
      </c>
      <c r="BG145" s="14" t="s">
        <v>68</v>
      </c>
      <c r="BH145" s="14" t="s">
        <v>69</v>
      </c>
      <c r="BI145" s="14" t="s">
        <v>68</v>
      </c>
      <c r="BJ145" s="14" t="s">
        <v>69</v>
      </c>
      <c r="BK145" s="14" t="s">
        <v>68</v>
      </c>
      <c r="BL145" s="14" t="str">
        <f t="shared" si="201"/>
        <v>3 fois par semaine</v>
      </c>
      <c r="BM145" s="13" t="s">
        <v>69</v>
      </c>
      <c r="BN145" s="13" t="s">
        <v>68</v>
      </c>
      <c r="BO145" s="13" t="s">
        <v>69</v>
      </c>
      <c r="BP145" s="13" t="s">
        <v>68</v>
      </c>
      <c r="BQ145" s="13" t="s">
        <v>69</v>
      </c>
      <c r="BR145" s="13" t="s">
        <v>68</v>
      </c>
      <c r="BS145" s="13" t="str">
        <f t="shared" si="202"/>
        <v>3 fois par semaine</v>
      </c>
      <c r="BT145" s="14" t="s">
        <v>68</v>
      </c>
      <c r="BU145" s="14" t="s">
        <v>68</v>
      </c>
      <c r="BV145" s="14" t="s">
        <v>68</v>
      </c>
      <c r="BW145" s="14" t="s">
        <v>68</v>
      </c>
      <c r="BX145" s="14" t="s">
        <v>68</v>
      </c>
      <c r="BY145" s="14" t="s">
        <v>68</v>
      </c>
      <c r="BZ145" s="14" t="str">
        <f t="shared" si="203"/>
        <v>-</v>
      </c>
      <c r="CA145" s="13" t="s">
        <v>69</v>
      </c>
      <c r="CB145" s="13" t="s">
        <v>68</v>
      </c>
      <c r="CC145" s="13" t="s">
        <v>68</v>
      </c>
      <c r="CD145" s="13" t="s">
        <v>68</v>
      </c>
      <c r="CE145" s="13" t="s">
        <v>68</v>
      </c>
      <c r="CF145" s="13" t="s">
        <v>68</v>
      </c>
      <c r="CG145" s="44" t="str">
        <f t="shared" si="204"/>
        <v>1 fois par mois</v>
      </c>
      <c r="CH145" s="14" t="s">
        <v>68</v>
      </c>
      <c r="CI145" s="14" t="s">
        <v>68</v>
      </c>
      <c r="CJ145" s="14" t="s">
        <v>68</v>
      </c>
      <c r="CK145" s="14" t="s">
        <v>68</v>
      </c>
      <c r="CL145" s="14" t="s">
        <v>68</v>
      </c>
      <c r="CM145" s="14" t="s">
        <v>68</v>
      </c>
      <c r="CN145" s="44" t="str">
        <f t="shared" si="205"/>
        <v>-</v>
      </c>
      <c r="CO145" s="13" t="s">
        <v>68</v>
      </c>
      <c r="CP145" s="13" t="s">
        <v>68</v>
      </c>
      <c r="CQ145" s="13" t="s">
        <v>68</v>
      </c>
      <c r="CR145" s="13" t="s">
        <v>68</v>
      </c>
      <c r="CS145" s="13" t="s">
        <v>68</v>
      </c>
      <c r="CT145" s="13" t="s">
        <v>68</v>
      </c>
      <c r="CU145" s="13" t="str">
        <f t="shared" si="180"/>
        <v>-</v>
      </c>
      <c r="CV145" s="14" t="s">
        <v>68</v>
      </c>
      <c r="CW145" s="14" t="s">
        <v>68</v>
      </c>
      <c r="CX145" s="14" t="s">
        <v>68</v>
      </c>
      <c r="CY145" s="14" t="s">
        <v>68</v>
      </c>
      <c r="CZ145" s="14" t="s">
        <v>68</v>
      </c>
      <c r="DA145" s="14" t="s">
        <v>68</v>
      </c>
      <c r="DB145" s="14" t="str">
        <f t="shared" si="206"/>
        <v>-</v>
      </c>
      <c r="DC145" s="13" t="s">
        <v>68</v>
      </c>
      <c r="DD145" s="13" t="s">
        <v>68</v>
      </c>
      <c r="DE145" s="13" t="s">
        <v>68</v>
      </c>
      <c r="DF145" s="13" t="s">
        <v>68</v>
      </c>
      <c r="DG145" s="13" t="s">
        <v>68</v>
      </c>
      <c r="DH145" s="13" t="s">
        <v>68</v>
      </c>
      <c r="DI145" s="13" t="str">
        <f t="shared" si="181"/>
        <v>-</v>
      </c>
      <c r="DJ145" s="14" t="s">
        <v>69</v>
      </c>
      <c r="DK145" s="14" t="s">
        <v>68</v>
      </c>
      <c r="DL145" s="14" t="s">
        <v>69</v>
      </c>
      <c r="DM145" s="14" t="s">
        <v>68</v>
      </c>
      <c r="DN145" s="14" t="s">
        <v>69</v>
      </c>
      <c r="DO145" s="14" t="s">
        <v>68</v>
      </c>
      <c r="DP145" s="44" t="str">
        <f t="shared" si="207"/>
        <v>3 fois par semaine</v>
      </c>
      <c r="DQ145" s="13" t="s">
        <v>69</v>
      </c>
      <c r="DR145" s="13" t="s">
        <v>68</v>
      </c>
      <c r="DS145" s="13" t="s">
        <v>69</v>
      </c>
      <c r="DT145" s="13" t="s">
        <v>68</v>
      </c>
      <c r="DU145" s="13" t="s">
        <v>69</v>
      </c>
      <c r="DV145" s="13" t="s">
        <v>68</v>
      </c>
      <c r="DW145" s="13" t="str">
        <f t="shared" si="208"/>
        <v>3 fois par semaine</v>
      </c>
      <c r="DX145" s="14" t="s">
        <v>69</v>
      </c>
      <c r="DY145" s="14" t="s">
        <v>68</v>
      </c>
      <c r="DZ145" s="14" t="s">
        <v>69</v>
      </c>
      <c r="EA145" s="14" t="s">
        <v>68</v>
      </c>
      <c r="EB145" s="14" t="s">
        <v>69</v>
      </c>
      <c r="EC145" s="14" t="s">
        <v>68</v>
      </c>
      <c r="ED145" s="14" t="str">
        <f t="shared" si="209"/>
        <v>3 fois par semaine</v>
      </c>
      <c r="EE145" s="13" t="s">
        <v>69</v>
      </c>
      <c r="EF145" s="13" t="s">
        <v>68</v>
      </c>
      <c r="EG145" s="13" t="s">
        <v>69</v>
      </c>
      <c r="EH145" s="13" t="s">
        <v>68</v>
      </c>
      <c r="EI145" s="13" t="s">
        <v>69</v>
      </c>
      <c r="EJ145" s="13" t="s">
        <v>68</v>
      </c>
      <c r="EK145" s="13" t="str">
        <f t="shared" si="210"/>
        <v>3 fois par semaine</v>
      </c>
      <c r="EL145" s="14" t="s">
        <v>69</v>
      </c>
      <c r="EM145" s="14" t="s">
        <v>68</v>
      </c>
      <c r="EN145" s="14" t="s">
        <v>68</v>
      </c>
      <c r="EO145" s="14" t="s">
        <v>68</v>
      </c>
      <c r="EP145" s="14" t="s">
        <v>68</v>
      </c>
      <c r="EQ145" s="14" t="s">
        <v>68</v>
      </c>
      <c r="ER145" s="44" t="str">
        <f t="shared" si="228"/>
        <v>1 fois par mois</v>
      </c>
      <c r="ES145" s="13" t="s">
        <v>69</v>
      </c>
      <c r="ET145" s="13" t="s">
        <v>68</v>
      </c>
      <c r="EU145" s="13" t="s">
        <v>68</v>
      </c>
      <c r="EV145" s="13" t="s">
        <v>68</v>
      </c>
      <c r="EW145" s="13" t="s">
        <v>68</v>
      </c>
      <c r="EX145" s="13" t="s">
        <v>68</v>
      </c>
      <c r="EY145" s="44" t="str">
        <f t="shared" ref="EY145:EY146" si="229">IF(COUNTIF(ES145:EX145,"X")&gt;0,COUNTIF(ES145:EX145,"X")&amp;" fois par mois","-")</f>
        <v>1 fois par mois</v>
      </c>
      <c r="EZ145" s="14" t="s">
        <v>68</v>
      </c>
      <c r="FA145" s="14" t="s">
        <v>68</v>
      </c>
      <c r="FB145" s="14" t="s">
        <v>68</v>
      </c>
      <c r="FC145" s="14" t="s">
        <v>68</v>
      </c>
      <c r="FD145" s="14" t="s">
        <v>68</v>
      </c>
      <c r="FE145" s="14" t="s">
        <v>68</v>
      </c>
      <c r="FF145" s="44" t="str">
        <f t="shared" si="175"/>
        <v>-</v>
      </c>
      <c r="FG145" s="13" t="s">
        <v>68</v>
      </c>
      <c r="FH145" s="13" t="s">
        <v>68</v>
      </c>
      <c r="FI145" s="13" t="s">
        <v>68</v>
      </c>
      <c r="FJ145" s="13" t="s">
        <v>68</v>
      </c>
      <c r="FK145" s="13" t="s">
        <v>68</v>
      </c>
      <c r="FL145" s="13" t="s">
        <v>68</v>
      </c>
      <c r="FM145" s="13" t="str">
        <f t="shared" si="216"/>
        <v>-</v>
      </c>
      <c r="FN145" s="14" t="s">
        <v>69</v>
      </c>
      <c r="FO145" s="14" t="s">
        <v>68</v>
      </c>
      <c r="FP145" s="14" t="s">
        <v>69</v>
      </c>
      <c r="FQ145" s="14" t="s">
        <v>68</v>
      </c>
      <c r="FR145" s="14" t="s">
        <v>69</v>
      </c>
      <c r="FS145" s="14" t="s">
        <v>68</v>
      </c>
      <c r="FT145" s="44" t="str">
        <f t="shared" si="219"/>
        <v>3 fois par semaine</v>
      </c>
      <c r="FU145" s="13" t="s">
        <v>69</v>
      </c>
      <c r="FV145" s="13" t="s">
        <v>68</v>
      </c>
      <c r="FW145" s="13" t="s">
        <v>68</v>
      </c>
      <c r="FX145" s="13" t="s">
        <v>68</v>
      </c>
      <c r="FY145" s="13" t="s">
        <v>68</v>
      </c>
      <c r="FZ145" s="13" t="s">
        <v>68</v>
      </c>
      <c r="GA145" s="44" t="str">
        <f t="shared" si="177"/>
        <v>1 fois par semaine</v>
      </c>
      <c r="GB145" s="14" t="s">
        <v>69</v>
      </c>
      <c r="GC145" s="14" t="s">
        <v>68</v>
      </c>
      <c r="GD145" s="14" t="s">
        <v>68</v>
      </c>
      <c r="GE145" s="14" t="s">
        <v>68</v>
      </c>
      <c r="GF145" s="14" t="s">
        <v>68</v>
      </c>
      <c r="GG145" s="14" t="s">
        <v>68</v>
      </c>
      <c r="GH145" s="14" t="str">
        <f t="shared" si="217"/>
        <v>1 fois par semaine</v>
      </c>
      <c r="GI145" s="13" t="s">
        <v>68</v>
      </c>
      <c r="GJ145" s="13" t="s">
        <v>68</v>
      </c>
      <c r="GK145" s="13" t="s">
        <v>68</v>
      </c>
      <c r="GL145" s="13" t="s">
        <v>68</v>
      </c>
      <c r="GM145" s="13" t="s">
        <v>68</v>
      </c>
      <c r="GN145" s="13" t="s">
        <v>68</v>
      </c>
      <c r="GO145" s="13" t="str">
        <f t="shared" si="227"/>
        <v>-</v>
      </c>
      <c r="GP145" s="14" t="s">
        <v>68</v>
      </c>
      <c r="GQ145" s="14" t="s">
        <v>68</v>
      </c>
      <c r="GR145" s="14" t="s">
        <v>68</v>
      </c>
      <c r="GS145" s="14" t="s">
        <v>68</v>
      </c>
      <c r="GT145" s="14" t="s">
        <v>68</v>
      </c>
      <c r="GU145" s="14" t="s">
        <v>68</v>
      </c>
      <c r="GV145" s="14" t="str">
        <f t="shared" si="224"/>
        <v>-</v>
      </c>
      <c r="GW145" s="13" t="s">
        <v>68</v>
      </c>
      <c r="GX145" s="13" t="s">
        <v>68</v>
      </c>
      <c r="GY145" s="13" t="s">
        <v>69</v>
      </c>
      <c r="GZ145" s="13" t="s">
        <v>68</v>
      </c>
      <c r="HA145" s="13" t="s">
        <v>68</v>
      </c>
      <c r="HB145" s="13" t="s">
        <v>68</v>
      </c>
      <c r="HC145" s="44" t="str">
        <f>IF(COUNTIF(GW145:HB145,"X")&gt;0,COUNTIF(GW145:HB145,"X")&amp;" fois par mois","-")</f>
        <v>1 fois par mois</v>
      </c>
      <c r="HD145" s="14" t="s">
        <v>68</v>
      </c>
      <c r="HE145" s="14" t="s">
        <v>68</v>
      </c>
      <c r="HF145" s="14" t="s">
        <v>69</v>
      </c>
      <c r="HG145" s="14" t="s">
        <v>68</v>
      </c>
      <c r="HH145" s="14" t="s">
        <v>68</v>
      </c>
      <c r="HI145" s="14" t="s">
        <v>68</v>
      </c>
      <c r="HJ145" s="44" t="str">
        <f t="shared" si="193"/>
        <v>1 fois par semestre</v>
      </c>
      <c r="HK145" s="13" t="s">
        <v>68</v>
      </c>
      <c r="HL145" s="13" t="s">
        <v>68</v>
      </c>
      <c r="HM145" s="13" t="s">
        <v>68</v>
      </c>
      <c r="HN145" s="13" t="s">
        <v>68</v>
      </c>
      <c r="HO145" s="13" t="s">
        <v>68</v>
      </c>
      <c r="HP145" s="13" t="s">
        <v>68</v>
      </c>
      <c r="HQ145" s="44" t="str">
        <f t="shared" si="226"/>
        <v>-</v>
      </c>
      <c r="HR145" s="14" t="s">
        <v>68</v>
      </c>
      <c r="HS145" s="14" t="s">
        <v>68</v>
      </c>
      <c r="HT145" s="14" t="s">
        <v>68</v>
      </c>
      <c r="HU145" s="14" t="s">
        <v>68</v>
      </c>
      <c r="HV145" s="14" t="s">
        <v>68</v>
      </c>
      <c r="HW145" s="14" t="s">
        <v>68</v>
      </c>
      <c r="HX145" s="14" t="str">
        <f t="shared" si="182"/>
        <v>-</v>
      </c>
    </row>
    <row r="146" spans="1:232" ht="27.95" customHeight="1" x14ac:dyDescent="0.2">
      <c r="A146" s="16">
        <v>8148</v>
      </c>
      <c r="B146" s="9" t="s">
        <v>79</v>
      </c>
      <c r="C146" s="51" t="s">
        <v>1908</v>
      </c>
      <c r="D146" s="11" t="s">
        <v>96</v>
      </c>
      <c r="E146" s="11" t="s">
        <v>243</v>
      </c>
      <c r="F146" s="11">
        <v>75018</v>
      </c>
      <c r="G146" s="11" t="s">
        <v>29</v>
      </c>
      <c r="H146" s="12">
        <v>8</v>
      </c>
      <c r="I146" s="13" t="s">
        <v>69</v>
      </c>
      <c r="J146" s="13" t="s">
        <v>68</v>
      </c>
      <c r="K146" s="13" t="s">
        <v>68</v>
      </c>
      <c r="L146" s="13" t="s">
        <v>69</v>
      </c>
      <c r="M146" s="13" t="s">
        <v>68</v>
      </c>
      <c r="N146" s="13" t="s">
        <v>68</v>
      </c>
      <c r="O146" s="13" t="str">
        <f t="shared" si="194"/>
        <v>2 fois par semaine</v>
      </c>
      <c r="P146" s="14" t="s">
        <v>69</v>
      </c>
      <c r="Q146" s="14" t="s">
        <v>68</v>
      </c>
      <c r="R146" s="14" t="s">
        <v>68</v>
      </c>
      <c r="S146" s="14" t="s">
        <v>69</v>
      </c>
      <c r="T146" s="14" t="s">
        <v>68</v>
      </c>
      <c r="U146" s="14" t="s">
        <v>68</v>
      </c>
      <c r="V146" s="44" t="str">
        <f t="shared" si="195"/>
        <v>2 fois par semaine</v>
      </c>
      <c r="W146" s="13" t="s">
        <v>69</v>
      </c>
      <c r="X146" s="13" t="s">
        <v>68</v>
      </c>
      <c r="Y146" s="13" t="s">
        <v>68</v>
      </c>
      <c r="Z146" s="13" t="s">
        <v>69</v>
      </c>
      <c r="AA146" s="13" t="s">
        <v>68</v>
      </c>
      <c r="AB146" s="13" t="s">
        <v>68</v>
      </c>
      <c r="AC146" s="13" t="str">
        <f t="shared" si="196"/>
        <v>2 fois par semaine</v>
      </c>
      <c r="AD146" s="14" t="s">
        <v>69</v>
      </c>
      <c r="AE146" s="14" t="s">
        <v>68</v>
      </c>
      <c r="AF146" s="14" t="s">
        <v>68</v>
      </c>
      <c r="AG146" s="14" t="s">
        <v>69</v>
      </c>
      <c r="AH146" s="14" t="s">
        <v>68</v>
      </c>
      <c r="AI146" s="14" t="s">
        <v>68</v>
      </c>
      <c r="AJ146" s="44" t="str">
        <f t="shared" si="197"/>
        <v>2 fois par semaine</v>
      </c>
      <c r="AK146" s="13" t="s">
        <v>69</v>
      </c>
      <c r="AL146" s="13" t="s">
        <v>68</v>
      </c>
      <c r="AM146" s="13" t="s">
        <v>68</v>
      </c>
      <c r="AN146" s="13" t="s">
        <v>69</v>
      </c>
      <c r="AO146" s="13" t="s">
        <v>68</v>
      </c>
      <c r="AP146" s="13" t="s">
        <v>68</v>
      </c>
      <c r="AQ146" s="13" t="str">
        <f t="shared" si="198"/>
        <v>2 fois par semaine</v>
      </c>
      <c r="AR146" s="14" t="s">
        <v>69</v>
      </c>
      <c r="AS146" s="14" t="s">
        <v>68</v>
      </c>
      <c r="AT146" s="14" t="s">
        <v>68</v>
      </c>
      <c r="AU146" s="14" t="s">
        <v>69</v>
      </c>
      <c r="AV146" s="14" t="s">
        <v>68</v>
      </c>
      <c r="AW146" s="14" t="s">
        <v>68</v>
      </c>
      <c r="AX146" s="14" t="str">
        <f t="shared" si="199"/>
        <v>2 fois par semaine</v>
      </c>
      <c r="AY146" s="13" t="s">
        <v>69</v>
      </c>
      <c r="AZ146" s="13" t="s">
        <v>68</v>
      </c>
      <c r="BA146" s="13" t="s">
        <v>68</v>
      </c>
      <c r="BB146" s="13" t="s">
        <v>69</v>
      </c>
      <c r="BC146" s="13" t="s">
        <v>68</v>
      </c>
      <c r="BD146" s="13" t="s">
        <v>68</v>
      </c>
      <c r="BE146" s="13" t="str">
        <f t="shared" si="200"/>
        <v>2 fois par semaine</v>
      </c>
      <c r="BF146" s="14" t="s">
        <v>69</v>
      </c>
      <c r="BG146" s="14" t="s">
        <v>68</v>
      </c>
      <c r="BH146" s="14" t="s">
        <v>68</v>
      </c>
      <c r="BI146" s="14" t="s">
        <v>69</v>
      </c>
      <c r="BJ146" s="14" t="s">
        <v>68</v>
      </c>
      <c r="BK146" s="14" t="s">
        <v>68</v>
      </c>
      <c r="BL146" s="14" t="str">
        <f t="shared" si="201"/>
        <v>2 fois par semaine</v>
      </c>
      <c r="BM146" s="13" t="s">
        <v>69</v>
      </c>
      <c r="BN146" s="13" t="s">
        <v>68</v>
      </c>
      <c r="BO146" s="13" t="s">
        <v>68</v>
      </c>
      <c r="BP146" s="13" t="s">
        <v>69</v>
      </c>
      <c r="BQ146" s="13" t="s">
        <v>68</v>
      </c>
      <c r="BR146" s="13" t="s">
        <v>68</v>
      </c>
      <c r="BS146" s="13" t="str">
        <f t="shared" si="202"/>
        <v>2 fois par semaine</v>
      </c>
      <c r="BT146" s="14" t="s">
        <v>68</v>
      </c>
      <c r="BU146" s="14" t="s">
        <v>68</v>
      </c>
      <c r="BV146" s="14" t="s">
        <v>68</v>
      </c>
      <c r="BW146" s="14" t="s">
        <v>68</v>
      </c>
      <c r="BX146" s="14" t="s">
        <v>68</v>
      </c>
      <c r="BY146" s="14" t="s">
        <v>68</v>
      </c>
      <c r="BZ146" s="14" t="str">
        <f t="shared" si="203"/>
        <v>-</v>
      </c>
      <c r="CA146" s="13" t="s">
        <v>69</v>
      </c>
      <c r="CB146" s="13" t="s">
        <v>68</v>
      </c>
      <c r="CC146" s="13" t="s">
        <v>68</v>
      </c>
      <c r="CD146" s="13" t="s">
        <v>68</v>
      </c>
      <c r="CE146" s="13" t="s">
        <v>68</v>
      </c>
      <c r="CF146" s="13" t="s">
        <v>68</v>
      </c>
      <c r="CG146" s="44" t="str">
        <f t="shared" si="204"/>
        <v>1 fois par mois</v>
      </c>
      <c r="CH146" s="14" t="s">
        <v>69</v>
      </c>
      <c r="CI146" s="14" t="s">
        <v>68</v>
      </c>
      <c r="CJ146" s="14" t="s">
        <v>68</v>
      </c>
      <c r="CK146" s="14" t="s">
        <v>68</v>
      </c>
      <c r="CL146" s="14" t="s">
        <v>68</v>
      </c>
      <c r="CM146" s="14" t="s">
        <v>68</v>
      </c>
      <c r="CN146" s="44" t="str">
        <f t="shared" si="205"/>
        <v>1 fois par semaine</v>
      </c>
      <c r="CO146" s="13" t="s">
        <v>69</v>
      </c>
      <c r="CP146" s="13" t="s">
        <v>68</v>
      </c>
      <c r="CQ146" s="13" t="s">
        <v>68</v>
      </c>
      <c r="CR146" s="13" t="s">
        <v>68</v>
      </c>
      <c r="CS146" s="13" t="s">
        <v>68</v>
      </c>
      <c r="CT146" s="13" t="s">
        <v>68</v>
      </c>
      <c r="CU146" s="13" t="str">
        <f t="shared" si="180"/>
        <v>1 fois par semaine</v>
      </c>
      <c r="CV146" s="14" t="s">
        <v>69</v>
      </c>
      <c r="CW146" s="14" t="s">
        <v>68</v>
      </c>
      <c r="CX146" s="14" t="s">
        <v>68</v>
      </c>
      <c r="CY146" s="14" t="s">
        <v>68</v>
      </c>
      <c r="CZ146" s="14" t="s">
        <v>68</v>
      </c>
      <c r="DA146" s="14" t="s">
        <v>68</v>
      </c>
      <c r="DB146" s="14" t="str">
        <f t="shared" si="206"/>
        <v>1 fois par semaine</v>
      </c>
      <c r="DC146" s="13" t="s">
        <v>69</v>
      </c>
      <c r="DD146" s="13" t="s">
        <v>68</v>
      </c>
      <c r="DE146" s="13" t="s">
        <v>68</v>
      </c>
      <c r="DF146" s="13" t="s">
        <v>68</v>
      </c>
      <c r="DG146" s="13" t="s">
        <v>68</v>
      </c>
      <c r="DH146" s="13" t="s">
        <v>68</v>
      </c>
      <c r="DI146" s="13" t="str">
        <f t="shared" si="181"/>
        <v>1 fois par semaine</v>
      </c>
      <c r="DJ146" s="14" t="s">
        <v>68</v>
      </c>
      <c r="DK146" s="14" t="s">
        <v>68</v>
      </c>
      <c r="DL146" s="14" t="s">
        <v>68</v>
      </c>
      <c r="DM146" s="14" t="s">
        <v>68</v>
      </c>
      <c r="DN146" s="14" t="s">
        <v>68</v>
      </c>
      <c r="DO146" s="14" t="s">
        <v>68</v>
      </c>
      <c r="DP146" s="44" t="str">
        <f t="shared" si="207"/>
        <v>-</v>
      </c>
      <c r="DQ146" s="13" t="s">
        <v>68</v>
      </c>
      <c r="DR146" s="13" t="s">
        <v>68</v>
      </c>
      <c r="DS146" s="13" t="s">
        <v>68</v>
      </c>
      <c r="DT146" s="13" t="s">
        <v>68</v>
      </c>
      <c r="DU146" s="13" t="s">
        <v>68</v>
      </c>
      <c r="DV146" s="13" t="s">
        <v>68</v>
      </c>
      <c r="DW146" s="13" t="str">
        <f t="shared" si="208"/>
        <v>-</v>
      </c>
      <c r="DX146" s="14" t="s">
        <v>68</v>
      </c>
      <c r="DY146" s="14" t="s">
        <v>68</v>
      </c>
      <c r="DZ146" s="14" t="s">
        <v>68</v>
      </c>
      <c r="EA146" s="14" t="s">
        <v>68</v>
      </c>
      <c r="EB146" s="14" t="s">
        <v>68</v>
      </c>
      <c r="EC146" s="14" t="s">
        <v>68</v>
      </c>
      <c r="ED146" s="14" t="str">
        <f t="shared" si="209"/>
        <v>-</v>
      </c>
      <c r="EE146" s="13" t="s">
        <v>68</v>
      </c>
      <c r="EF146" s="13" t="s">
        <v>68</v>
      </c>
      <c r="EG146" s="13" t="s">
        <v>68</v>
      </c>
      <c r="EH146" s="13" t="s">
        <v>68</v>
      </c>
      <c r="EI146" s="13" t="s">
        <v>68</v>
      </c>
      <c r="EJ146" s="13" t="s">
        <v>68</v>
      </c>
      <c r="EK146" s="13" t="str">
        <f t="shared" si="210"/>
        <v>-</v>
      </c>
      <c r="EL146" s="14" t="s">
        <v>69</v>
      </c>
      <c r="EM146" s="14" t="s">
        <v>68</v>
      </c>
      <c r="EN146" s="14" t="s">
        <v>68</v>
      </c>
      <c r="EO146" s="14" t="s">
        <v>68</v>
      </c>
      <c r="EP146" s="14" t="s">
        <v>68</v>
      </c>
      <c r="EQ146" s="14" t="s">
        <v>68</v>
      </c>
      <c r="ER146" s="44" t="str">
        <f t="shared" si="228"/>
        <v>1 fois par mois</v>
      </c>
      <c r="ES146" s="13" t="s">
        <v>69</v>
      </c>
      <c r="ET146" s="13" t="s">
        <v>68</v>
      </c>
      <c r="EU146" s="13" t="s">
        <v>68</v>
      </c>
      <c r="EV146" s="13" t="s">
        <v>68</v>
      </c>
      <c r="EW146" s="13" t="s">
        <v>68</v>
      </c>
      <c r="EX146" s="13" t="s">
        <v>68</v>
      </c>
      <c r="EY146" s="44" t="str">
        <f t="shared" si="229"/>
        <v>1 fois par mois</v>
      </c>
      <c r="EZ146" s="14" t="s">
        <v>68</v>
      </c>
      <c r="FA146" s="14" t="s">
        <v>68</v>
      </c>
      <c r="FB146" s="14" t="s">
        <v>68</v>
      </c>
      <c r="FC146" s="14" t="s">
        <v>68</v>
      </c>
      <c r="FD146" s="14" t="s">
        <v>68</v>
      </c>
      <c r="FE146" s="14" t="s">
        <v>68</v>
      </c>
      <c r="FF146" s="44" t="str">
        <f t="shared" si="175"/>
        <v>-</v>
      </c>
      <c r="FG146" s="13" t="s">
        <v>68</v>
      </c>
      <c r="FH146" s="13" t="s">
        <v>68</v>
      </c>
      <c r="FI146" s="13" t="s">
        <v>68</v>
      </c>
      <c r="FJ146" s="13" t="s">
        <v>68</v>
      </c>
      <c r="FK146" s="13" t="s">
        <v>68</v>
      </c>
      <c r="FL146" s="13" t="s">
        <v>68</v>
      </c>
      <c r="FM146" s="13" t="str">
        <f t="shared" si="216"/>
        <v>-</v>
      </c>
      <c r="FN146" s="14" t="s">
        <v>69</v>
      </c>
      <c r="FO146" s="14" t="s">
        <v>68</v>
      </c>
      <c r="FP146" s="14" t="s">
        <v>68</v>
      </c>
      <c r="FQ146" s="14" t="s">
        <v>69</v>
      </c>
      <c r="FR146" s="14" t="s">
        <v>68</v>
      </c>
      <c r="FS146" s="14" t="s">
        <v>68</v>
      </c>
      <c r="FT146" s="44" t="str">
        <f t="shared" si="219"/>
        <v>2 fois par semaine</v>
      </c>
      <c r="FU146" s="13" t="s">
        <v>69</v>
      </c>
      <c r="FV146" s="13" t="s">
        <v>68</v>
      </c>
      <c r="FW146" s="13" t="s">
        <v>68</v>
      </c>
      <c r="FX146" s="13" t="s">
        <v>68</v>
      </c>
      <c r="FY146" s="13" t="s">
        <v>68</v>
      </c>
      <c r="FZ146" s="13" t="s">
        <v>68</v>
      </c>
      <c r="GA146" s="44" t="str">
        <f t="shared" si="177"/>
        <v>1 fois par semaine</v>
      </c>
      <c r="GB146" s="14" t="s">
        <v>69</v>
      </c>
      <c r="GC146" s="14" t="s">
        <v>68</v>
      </c>
      <c r="GD146" s="14" t="s">
        <v>68</v>
      </c>
      <c r="GE146" s="14" t="s">
        <v>68</v>
      </c>
      <c r="GF146" s="14" t="s">
        <v>68</v>
      </c>
      <c r="GG146" s="14" t="s">
        <v>68</v>
      </c>
      <c r="GH146" s="14" t="str">
        <f t="shared" si="217"/>
        <v>1 fois par semaine</v>
      </c>
      <c r="GI146" s="13" t="s">
        <v>68</v>
      </c>
      <c r="GJ146" s="13" t="s">
        <v>68</v>
      </c>
      <c r="GK146" s="13" t="s">
        <v>68</v>
      </c>
      <c r="GL146" s="13" t="s">
        <v>68</v>
      </c>
      <c r="GM146" s="13" t="s">
        <v>68</v>
      </c>
      <c r="GN146" s="13" t="s">
        <v>68</v>
      </c>
      <c r="GO146" s="13" t="str">
        <f t="shared" si="227"/>
        <v>-</v>
      </c>
      <c r="GP146" s="14" t="s">
        <v>68</v>
      </c>
      <c r="GQ146" s="14" t="s">
        <v>68</v>
      </c>
      <c r="GR146" s="14" t="s">
        <v>68</v>
      </c>
      <c r="GS146" s="14" t="s">
        <v>68</v>
      </c>
      <c r="GT146" s="14" t="s">
        <v>68</v>
      </c>
      <c r="GU146" s="14" t="s">
        <v>68</v>
      </c>
      <c r="GV146" s="14" t="str">
        <f t="shared" si="224"/>
        <v>-</v>
      </c>
      <c r="GW146" s="13" t="s">
        <v>68</v>
      </c>
      <c r="GX146" s="13" t="s">
        <v>68</v>
      </c>
      <c r="GY146" s="13" t="s">
        <v>68</v>
      </c>
      <c r="GZ146" s="13" t="s">
        <v>68</v>
      </c>
      <c r="HA146" s="13" t="s">
        <v>68</v>
      </c>
      <c r="HB146" s="13" t="s">
        <v>68</v>
      </c>
      <c r="HC146" s="44" t="str">
        <f t="shared" ref="HC146:HC162" si="230">IF(COUNTIF(GW146:HB146,"X")&gt;0,COUNTIF(GW146:HB146,"X")&amp;" fois par semaine","-")</f>
        <v>-</v>
      </c>
      <c r="HD146" s="14" t="s">
        <v>68</v>
      </c>
      <c r="HE146" s="14" t="s">
        <v>68</v>
      </c>
      <c r="HF146" s="14" t="s">
        <v>68</v>
      </c>
      <c r="HG146" s="14" t="s">
        <v>68</v>
      </c>
      <c r="HH146" s="14" t="s">
        <v>68</v>
      </c>
      <c r="HI146" s="14" t="s">
        <v>68</v>
      </c>
      <c r="HJ146" s="44" t="str">
        <f t="shared" si="193"/>
        <v>-</v>
      </c>
      <c r="HK146" s="13" t="s">
        <v>68</v>
      </c>
      <c r="HL146" s="13" t="s">
        <v>68</v>
      </c>
      <c r="HM146" s="13" t="s">
        <v>68</v>
      </c>
      <c r="HN146" s="13" t="s">
        <v>68</v>
      </c>
      <c r="HO146" s="13" t="s">
        <v>68</v>
      </c>
      <c r="HP146" s="13" t="s">
        <v>68</v>
      </c>
      <c r="HQ146" s="44" t="str">
        <f t="shared" si="226"/>
        <v>-</v>
      </c>
      <c r="HR146" s="14" t="s">
        <v>68</v>
      </c>
      <c r="HS146" s="14" t="s">
        <v>68</v>
      </c>
      <c r="HT146" s="14" t="s">
        <v>68</v>
      </c>
      <c r="HU146" s="14" t="s">
        <v>68</v>
      </c>
      <c r="HV146" s="14" t="s">
        <v>68</v>
      </c>
      <c r="HW146" s="14" t="s">
        <v>68</v>
      </c>
      <c r="HX146" s="14" t="str">
        <f t="shared" si="182"/>
        <v>-</v>
      </c>
    </row>
    <row r="147" spans="1:232" ht="27.95" customHeight="1" x14ac:dyDescent="0.2">
      <c r="A147" s="16">
        <v>8149</v>
      </c>
      <c r="B147" s="9" t="s">
        <v>79</v>
      </c>
      <c r="C147" s="51" t="s">
        <v>1908</v>
      </c>
      <c r="D147" s="11" t="s">
        <v>96</v>
      </c>
      <c r="E147" s="11" t="s">
        <v>244</v>
      </c>
      <c r="F147" s="11">
        <v>75018</v>
      </c>
      <c r="G147" s="11" t="s">
        <v>29</v>
      </c>
      <c r="H147" s="12">
        <v>4</v>
      </c>
      <c r="I147" s="13" t="s">
        <v>69</v>
      </c>
      <c r="J147" s="13" t="s">
        <v>68</v>
      </c>
      <c r="K147" s="13" t="s">
        <v>68</v>
      </c>
      <c r="L147" s="13" t="s">
        <v>69</v>
      </c>
      <c r="M147" s="13" t="s">
        <v>68</v>
      </c>
      <c r="N147" s="13" t="s">
        <v>68</v>
      </c>
      <c r="O147" s="13" t="str">
        <f t="shared" si="194"/>
        <v>2 fois par semaine</v>
      </c>
      <c r="P147" s="14" t="s">
        <v>69</v>
      </c>
      <c r="Q147" s="14" t="s">
        <v>68</v>
      </c>
      <c r="R147" s="14" t="s">
        <v>68</v>
      </c>
      <c r="S147" s="14" t="s">
        <v>69</v>
      </c>
      <c r="T147" s="14" t="s">
        <v>68</v>
      </c>
      <c r="U147" s="14" t="s">
        <v>68</v>
      </c>
      <c r="V147" s="44" t="str">
        <f t="shared" si="195"/>
        <v>2 fois par semaine</v>
      </c>
      <c r="W147" s="13" t="s">
        <v>69</v>
      </c>
      <c r="X147" s="13" t="s">
        <v>68</v>
      </c>
      <c r="Y147" s="13" t="s">
        <v>68</v>
      </c>
      <c r="Z147" s="13" t="s">
        <v>69</v>
      </c>
      <c r="AA147" s="13" t="s">
        <v>68</v>
      </c>
      <c r="AB147" s="13" t="s">
        <v>68</v>
      </c>
      <c r="AC147" s="13" t="str">
        <f t="shared" si="196"/>
        <v>2 fois par semaine</v>
      </c>
      <c r="AD147" s="14" t="s">
        <v>69</v>
      </c>
      <c r="AE147" s="14" t="s">
        <v>68</v>
      </c>
      <c r="AF147" s="14" t="s">
        <v>68</v>
      </c>
      <c r="AG147" s="14" t="s">
        <v>69</v>
      </c>
      <c r="AH147" s="14" t="s">
        <v>68</v>
      </c>
      <c r="AI147" s="14" t="s">
        <v>68</v>
      </c>
      <c r="AJ147" s="44" t="str">
        <f t="shared" si="197"/>
        <v>2 fois par semaine</v>
      </c>
      <c r="AK147" s="13" t="s">
        <v>69</v>
      </c>
      <c r="AL147" s="13" t="s">
        <v>68</v>
      </c>
      <c r="AM147" s="13" t="s">
        <v>68</v>
      </c>
      <c r="AN147" s="13" t="s">
        <v>69</v>
      </c>
      <c r="AO147" s="13" t="s">
        <v>68</v>
      </c>
      <c r="AP147" s="13" t="s">
        <v>68</v>
      </c>
      <c r="AQ147" s="13" t="str">
        <f t="shared" si="198"/>
        <v>2 fois par semaine</v>
      </c>
      <c r="AR147" s="14" t="s">
        <v>69</v>
      </c>
      <c r="AS147" s="14" t="s">
        <v>68</v>
      </c>
      <c r="AT147" s="14" t="s">
        <v>68</v>
      </c>
      <c r="AU147" s="14" t="s">
        <v>69</v>
      </c>
      <c r="AV147" s="14" t="s">
        <v>68</v>
      </c>
      <c r="AW147" s="14" t="s">
        <v>68</v>
      </c>
      <c r="AX147" s="14" t="str">
        <f t="shared" si="199"/>
        <v>2 fois par semaine</v>
      </c>
      <c r="AY147" s="13" t="s">
        <v>69</v>
      </c>
      <c r="AZ147" s="13" t="s">
        <v>68</v>
      </c>
      <c r="BA147" s="13" t="s">
        <v>68</v>
      </c>
      <c r="BB147" s="13" t="s">
        <v>69</v>
      </c>
      <c r="BC147" s="13" t="s">
        <v>68</v>
      </c>
      <c r="BD147" s="13" t="s">
        <v>68</v>
      </c>
      <c r="BE147" s="13" t="str">
        <f t="shared" si="200"/>
        <v>2 fois par semaine</v>
      </c>
      <c r="BF147" s="14" t="s">
        <v>69</v>
      </c>
      <c r="BG147" s="14" t="s">
        <v>68</v>
      </c>
      <c r="BH147" s="14" t="s">
        <v>68</v>
      </c>
      <c r="BI147" s="14" t="s">
        <v>69</v>
      </c>
      <c r="BJ147" s="14" t="s">
        <v>68</v>
      </c>
      <c r="BK147" s="14" t="s">
        <v>68</v>
      </c>
      <c r="BL147" s="14" t="str">
        <f t="shared" si="201"/>
        <v>2 fois par semaine</v>
      </c>
      <c r="BM147" s="13" t="s">
        <v>69</v>
      </c>
      <c r="BN147" s="13" t="s">
        <v>68</v>
      </c>
      <c r="BO147" s="13" t="s">
        <v>68</v>
      </c>
      <c r="BP147" s="13" t="s">
        <v>69</v>
      </c>
      <c r="BQ147" s="13" t="s">
        <v>68</v>
      </c>
      <c r="BR147" s="13" t="s">
        <v>68</v>
      </c>
      <c r="BS147" s="13" t="str">
        <f t="shared" si="202"/>
        <v>2 fois par semaine</v>
      </c>
      <c r="BT147" s="14" t="s">
        <v>68</v>
      </c>
      <c r="BU147" s="14" t="s">
        <v>68</v>
      </c>
      <c r="BV147" s="14" t="s">
        <v>68</v>
      </c>
      <c r="BW147" s="14" t="s">
        <v>68</v>
      </c>
      <c r="BX147" s="14" t="s">
        <v>68</v>
      </c>
      <c r="BY147" s="14" t="s">
        <v>68</v>
      </c>
      <c r="BZ147" s="14" t="str">
        <f t="shared" si="203"/>
        <v>-</v>
      </c>
      <c r="CA147" s="13" t="s">
        <v>69</v>
      </c>
      <c r="CB147" s="13" t="s">
        <v>68</v>
      </c>
      <c r="CC147" s="13" t="s">
        <v>68</v>
      </c>
      <c r="CD147" s="13" t="s">
        <v>68</v>
      </c>
      <c r="CE147" s="13" t="s">
        <v>68</v>
      </c>
      <c r="CF147" s="13" t="s">
        <v>68</v>
      </c>
      <c r="CG147" s="44" t="str">
        <f t="shared" si="204"/>
        <v>1 fois par mois</v>
      </c>
      <c r="CH147" s="14" t="s">
        <v>69</v>
      </c>
      <c r="CI147" s="14" t="s">
        <v>68</v>
      </c>
      <c r="CJ147" s="14" t="s">
        <v>68</v>
      </c>
      <c r="CK147" s="14" t="s">
        <v>68</v>
      </c>
      <c r="CL147" s="14" t="s">
        <v>68</v>
      </c>
      <c r="CM147" s="14" t="s">
        <v>68</v>
      </c>
      <c r="CN147" s="44" t="str">
        <f t="shared" si="205"/>
        <v>1 fois par semaine</v>
      </c>
      <c r="CO147" s="13" t="s">
        <v>69</v>
      </c>
      <c r="CP147" s="13" t="s">
        <v>68</v>
      </c>
      <c r="CQ147" s="13" t="s">
        <v>68</v>
      </c>
      <c r="CR147" s="13" t="s">
        <v>68</v>
      </c>
      <c r="CS147" s="13" t="s">
        <v>68</v>
      </c>
      <c r="CT147" s="13" t="s">
        <v>68</v>
      </c>
      <c r="CU147" s="13" t="str">
        <f t="shared" si="180"/>
        <v>1 fois par semaine</v>
      </c>
      <c r="CV147" s="14" t="s">
        <v>69</v>
      </c>
      <c r="CW147" s="14" t="s">
        <v>68</v>
      </c>
      <c r="CX147" s="14" t="s">
        <v>68</v>
      </c>
      <c r="CY147" s="14" t="s">
        <v>68</v>
      </c>
      <c r="CZ147" s="14" t="s">
        <v>68</v>
      </c>
      <c r="DA147" s="14" t="s">
        <v>68</v>
      </c>
      <c r="DB147" s="14" t="str">
        <f t="shared" si="206"/>
        <v>1 fois par semaine</v>
      </c>
      <c r="DC147" s="13" t="s">
        <v>69</v>
      </c>
      <c r="DD147" s="13" t="s">
        <v>68</v>
      </c>
      <c r="DE147" s="13" t="s">
        <v>68</v>
      </c>
      <c r="DF147" s="13" t="s">
        <v>68</v>
      </c>
      <c r="DG147" s="13" t="s">
        <v>68</v>
      </c>
      <c r="DH147" s="13" t="s">
        <v>68</v>
      </c>
      <c r="DI147" s="13" t="str">
        <f t="shared" si="181"/>
        <v>1 fois par semaine</v>
      </c>
      <c r="DJ147" s="14" t="s">
        <v>68</v>
      </c>
      <c r="DK147" s="14" t="s">
        <v>68</v>
      </c>
      <c r="DL147" s="14" t="s">
        <v>68</v>
      </c>
      <c r="DM147" s="14" t="s">
        <v>68</v>
      </c>
      <c r="DN147" s="14" t="s">
        <v>68</v>
      </c>
      <c r="DO147" s="14" t="s">
        <v>68</v>
      </c>
      <c r="DP147" s="44" t="str">
        <f t="shared" si="207"/>
        <v>-</v>
      </c>
      <c r="DQ147" s="13" t="s">
        <v>68</v>
      </c>
      <c r="DR147" s="13" t="s">
        <v>68</v>
      </c>
      <c r="DS147" s="13" t="s">
        <v>68</v>
      </c>
      <c r="DT147" s="13" t="s">
        <v>68</v>
      </c>
      <c r="DU147" s="13" t="s">
        <v>68</v>
      </c>
      <c r="DV147" s="13" t="s">
        <v>68</v>
      </c>
      <c r="DW147" s="13" t="str">
        <f t="shared" si="208"/>
        <v>-</v>
      </c>
      <c r="DX147" s="14" t="s">
        <v>68</v>
      </c>
      <c r="DY147" s="14" t="s">
        <v>68</v>
      </c>
      <c r="DZ147" s="14" t="s">
        <v>68</v>
      </c>
      <c r="EA147" s="14" t="s">
        <v>68</v>
      </c>
      <c r="EB147" s="14" t="s">
        <v>68</v>
      </c>
      <c r="EC147" s="14" t="s">
        <v>68</v>
      </c>
      <c r="ED147" s="14" t="str">
        <f t="shared" si="209"/>
        <v>-</v>
      </c>
      <c r="EE147" s="13" t="s">
        <v>68</v>
      </c>
      <c r="EF147" s="13" t="s">
        <v>68</v>
      </c>
      <c r="EG147" s="13" t="s">
        <v>68</v>
      </c>
      <c r="EH147" s="13" t="s">
        <v>68</v>
      </c>
      <c r="EI147" s="13" t="s">
        <v>68</v>
      </c>
      <c r="EJ147" s="13" t="s">
        <v>68</v>
      </c>
      <c r="EK147" s="13" t="str">
        <f t="shared" si="210"/>
        <v>-</v>
      </c>
      <c r="EL147" s="14" t="s">
        <v>69</v>
      </c>
      <c r="EM147" s="14" t="s">
        <v>68</v>
      </c>
      <c r="EN147" s="14" t="s">
        <v>68</v>
      </c>
      <c r="EO147" s="14" t="s">
        <v>68</v>
      </c>
      <c r="EP147" s="14" t="s">
        <v>68</v>
      </c>
      <c r="EQ147" s="14" t="s">
        <v>68</v>
      </c>
      <c r="ER147" s="44" t="str">
        <f t="shared" si="228"/>
        <v>1 fois par mois</v>
      </c>
      <c r="ES147" s="13" t="s">
        <v>68</v>
      </c>
      <c r="ET147" s="13" t="s">
        <v>68</v>
      </c>
      <c r="EU147" s="13" t="s">
        <v>68</v>
      </c>
      <c r="EV147" s="13" t="s">
        <v>68</v>
      </c>
      <c r="EW147" s="13" t="s">
        <v>68</v>
      </c>
      <c r="EX147" s="13" t="s">
        <v>68</v>
      </c>
      <c r="EY147" s="44" t="str">
        <f>IF(COUNTIF(ES147:EX147,"X")&gt;0,COUNTIF(ES147:EX147,"X")&amp;" fois par mois","-")</f>
        <v>-</v>
      </c>
      <c r="EZ147" s="14" t="s">
        <v>68</v>
      </c>
      <c r="FA147" s="14" t="s">
        <v>68</v>
      </c>
      <c r="FB147" s="14" t="s">
        <v>68</v>
      </c>
      <c r="FC147" s="14" t="s">
        <v>68</v>
      </c>
      <c r="FD147" s="14" t="s">
        <v>68</v>
      </c>
      <c r="FE147" s="14" t="s">
        <v>68</v>
      </c>
      <c r="FF147" s="44" t="str">
        <f t="shared" si="175"/>
        <v>-</v>
      </c>
      <c r="FG147" s="13" t="s">
        <v>68</v>
      </c>
      <c r="FH147" s="13" t="s">
        <v>68</v>
      </c>
      <c r="FI147" s="13" t="s">
        <v>68</v>
      </c>
      <c r="FJ147" s="13" t="s">
        <v>68</v>
      </c>
      <c r="FK147" s="13" t="s">
        <v>68</v>
      </c>
      <c r="FL147" s="13" t="s">
        <v>68</v>
      </c>
      <c r="FM147" s="13" t="str">
        <f t="shared" si="216"/>
        <v>-</v>
      </c>
      <c r="FN147" s="14" t="s">
        <v>69</v>
      </c>
      <c r="FO147" s="14" t="s">
        <v>68</v>
      </c>
      <c r="FP147" s="14" t="s">
        <v>68</v>
      </c>
      <c r="FQ147" s="14" t="s">
        <v>69</v>
      </c>
      <c r="FR147" s="14" t="s">
        <v>68</v>
      </c>
      <c r="FS147" s="14" t="s">
        <v>68</v>
      </c>
      <c r="FT147" s="44" t="str">
        <f t="shared" si="219"/>
        <v>2 fois par semaine</v>
      </c>
      <c r="FU147" s="13" t="s">
        <v>69</v>
      </c>
      <c r="FV147" s="13" t="s">
        <v>68</v>
      </c>
      <c r="FW147" s="13" t="s">
        <v>68</v>
      </c>
      <c r="FX147" s="13" t="s">
        <v>68</v>
      </c>
      <c r="FY147" s="13" t="s">
        <v>68</v>
      </c>
      <c r="FZ147" s="13" t="s">
        <v>68</v>
      </c>
      <c r="GA147" s="44" t="str">
        <f t="shared" si="177"/>
        <v>1 fois par semaine</v>
      </c>
      <c r="GB147" s="14" t="s">
        <v>69</v>
      </c>
      <c r="GC147" s="14" t="s">
        <v>68</v>
      </c>
      <c r="GD147" s="14" t="s">
        <v>68</v>
      </c>
      <c r="GE147" s="14" t="s">
        <v>68</v>
      </c>
      <c r="GF147" s="14" t="s">
        <v>68</v>
      </c>
      <c r="GG147" s="14" t="s">
        <v>68</v>
      </c>
      <c r="GH147" s="14" t="str">
        <f t="shared" si="217"/>
        <v>1 fois par semaine</v>
      </c>
      <c r="GI147" s="13" t="s">
        <v>68</v>
      </c>
      <c r="GJ147" s="13" t="s">
        <v>68</v>
      </c>
      <c r="GK147" s="13" t="s">
        <v>68</v>
      </c>
      <c r="GL147" s="13" t="s">
        <v>68</v>
      </c>
      <c r="GM147" s="13" t="s">
        <v>68</v>
      </c>
      <c r="GN147" s="13" t="s">
        <v>68</v>
      </c>
      <c r="GO147" s="13" t="str">
        <f t="shared" si="227"/>
        <v>-</v>
      </c>
      <c r="GP147" s="14" t="s">
        <v>68</v>
      </c>
      <c r="GQ147" s="14" t="s">
        <v>68</v>
      </c>
      <c r="GR147" s="14" t="s">
        <v>68</v>
      </c>
      <c r="GS147" s="14" t="s">
        <v>68</v>
      </c>
      <c r="GT147" s="14" t="s">
        <v>68</v>
      </c>
      <c r="GU147" s="14" t="s">
        <v>68</v>
      </c>
      <c r="GV147" s="14" t="str">
        <f t="shared" si="224"/>
        <v>-</v>
      </c>
      <c r="GW147" s="13" t="s">
        <v>68</v>
      </c>
      <c r="GX147" s="13" t="s">
        <v>68</v>
      </c>
      <c r="GY147" s="13" t="s">
        <v>68</v>
      </c>
      <c r="GZ147" s="13" t="s">
        <v>68</v>
      </c>
      <c r="HA147" s="13" t="s">
        <v>68</v>
      </c>
      <c r="HB147" s="13" t="s">
        <v>68</v>
      </c>
      <c r="HC147" s="44" t="str">
        <f t="shared" si="230"/>
        <v>-</v>
      </c>
      <c r="HD147" s="14" t="s">
        <v>68</v>
      </c>
      <c r="HE147" s="14" t="s">
        <v>68</v>
      </c>
      <c r="HF147" s="14" t="s">
        <v>68</v>
      </c>
      <c r="HG147" s="14" t="s">
        <v>68</v>
      </c>
      <c r="HH147" s="14" t="s">
        <v>68</v>
      </c>
      <c r="HI147" s="14" t="s">
        <v>68</v>
      </c>
      <c r="HJ147" s="44" t="str">
        <f t="shared" si="193"/>
        <v>-</v>
      </c>
      <c r="HK147" s="13" t="s">
        <v>68</v>
      </c>
      <c r="HL147" s="13" t="s">
        <v>68</v>
      </c>
      <c r="HM147" s="13" t="s">
        <v>68</v>
      </c>
      <c r="HN147" s="13" t="s">
        <v>68</v>
      </c>
      <c r="HO147" s="13" t="s">
        <v>68</v>
      </c>
      <c r="HP147" s="13" t="s">
        <v>68</v>
      </c>
      <c r="HQ147" s="44" t="str">
        <f t="shared" si="226"/>
        <v>-</v>
      </c>
      <c r="HR147" s="14" t="s">
        <v>68</v>
      </c>
      <c r="HS147" s="14" t="s">
        <v>68</v>
      </c>
      <c r="HT147" s="14" t="s">
        <v>68</v>
      </c>
      <c r="HU147" s="14" t="s">
        <v>68</v>
      </c>
      <c r="HV147" s="14" t="s">
        <v>68</v>
      </c>
      <c r="HW147" s="14" t="s">
        <v>68</v>
      </c>
      <c r="HX147" s="14" t="str">
        <f t="shared" si="182"/>
        <v>-</v>
      </c>
    </row>
    <row r="148" spans="1:232" ht="27.95" customHeight="1" x14ac:dyDescent="0.2">
      <c r="A148" s="16">
        <v>8158</v>
      </c>
      <c r="B148" s="9" t="s">
        <v>79</v>
      </c>
      <c r="C148" s="51" t="s">
        <v>1908</v>
      </c>
      <c r="D148" s="11" t="s">
        <v>96</v>
      </c>
      <c r="E148" s="11" t="s">
        <v>250</v>
      </c>
      <c r="F148" s="11">
        <v>75018</v>
      </c>
      <c r="G148" s="11" t="s">
        <v>29</v>
      </c>
      <c r="H148" s="12">
        <v>18</v>
      </c>
      <c r="I148" s="13" t="s">
        <v>69</v>
      </c>
      <c r="J148" s="13" t="s">
        <v>68</v>
      </c>
      <c r="K148" s="13" t="s">
        <v>69</v>
      </c>
      <c r="L148" s="13" t="s">
        <v>68</v>
      </c>
      <c r="M148" s="13" t="s">
        <v>69</v>
      </c>
      <c r="N148" s="13" t="s">
        <v>68</v>
      </c>
      <c r="O148" s="13" t="str">
        <f t="shared" si="194"/>
        <v>3 fois par semaine</v>
      </c>
      <c r="P148" s="14" t="s">
        <v>69</v>
      </c>
      <c r="Q148" s="14" t="s">
        <v>68</v>
      </c>
      <c r="R148" s="14" t="s">
        <v>69</v>
      </c>
      <c r="S148" s="14" t="s">
        <v>68</v>
      </c>
      <c r="T148" s="14" t="s">
        <v>69</v>
      </c>
      <c r="U148" s="14" t="s">
        <v>68</v>
      </c>
      <c r="V148" s="44" t="str">
        <f t="shared" si="195"/>
        <v>3 fois par semaine</v>
      </c>
      <c r="W148" s="13" t="s">
        <v>69</v>
      </c>
      <c r="X148" s="13" t="s">
        <v>68</v>
      </c>
      <c r="Y148" s="13" t="s">
        <v>69</v>
      </c>
      <c r="Z148" s="13" t="s">
        <v>68</v>
      </c>
      <c r="AA148" s="13" t="s">
        <v>69</v>
      </c>
      <c r="AB148" s="13" t="s">
        <v>68</v>
      </c>
      <c r="AC148" s="13" t="str">
        <f t="shared" si="196"/>
        <v>3 fois par semaine</v>
      </c>
      <c r="AD148" s="14" t="s">
        <v>69</v>
      </c>
      <c r="AE148" s="14" t="s">
        <v>68</v>
      </c>
      <c r="AF148" s="14" t="s">
        <v>69</v>
      </c>
      <c r="AG148" s="14" t="s">
        <v>68</v>
      </c>
      <c r="AH148" s="14" t="s">
        <v>69</v>
      </c>
      <c r="AI148" s="14" t="s">
        <v>68</v>
      </c>
      <c r="AJ148" s="44" t="str">
        <f t="shared" si="197"/>
        <v>3 fois par semaine</v>
      </c>
      <c r="AK148" s="13" t="s">
        <v>69</v>
      </c>
      <c r="AL148" s="13" t="s">
        <v>68</v>
      </c>
      <c r="AM148" s="13" t="s">
        <v>69</v>
      </c>
      <c r="AN148" s="13" t="s">
        <v>68</v>
      </c>
      <c r="AO148" s="13" t="s">
        <v>69</v>
      </c>
      <c r="AP148" s="13" t="s">
        <v>68</v>
      </c>
      <c r="AQ148" s="13" t="str">
        <f t="shared" si="198"/>
        <v>3 fois par semaine</v>
      </c>
      <c r="AR148" s="14" t="s">
        <v>69</v>
      </c>
      <c r="AS148" s="14" t="s">
        <v>68</v>
      </c>
      <c r="AT148" s="14" t="s">
        <v>69</v>
      </c>
      <c r="AU148" s="14" t="s">
        <v>68</v>
      </c>
      <c r="AV148" s="14" t="s">
        <v>69</v>
      </c>
      <c r="AW148" s="14" t="s">
        <v>68</v>
      </c>
      <c r="AX148" s="14" t="str">
        <f t="shared" si="199"/>
        <v>3 fois par semaine</v>
      </c>
      <c r="AY148" s="13" t="s">
        <v>69</v>
      </c>
      <c r="AZ148" s="13" t="s">
        <v>68</v>
      </c>
      <c r="BA148" s="13" t="s">
        <v>69</v>
      </c>
      <c r="BB148" s="13" t="s">
        <v>68</v>
      </c>
      <c r="BC148" s="13" t="s">
        <v>69</v>
      </c>
      <c r="BD148" s="13" t="s">
        <v>68</v>
      </c>
      <c r="BE148" s="13" t="str">
        <f t="shared" si="200"/>
        <v>3 fois par semaine</v>
      </c>
      <c r="BF148" s="14" t="s">
        <v>69</v>
      </c>
      <c r="BG148" s="14" t="s">
        <v>68</v>
      </c>
      <c r="BH148" s="14" t="s">
        <v>69</v>
      </c>
      <c r="BI148" s="14" t="s">
        <v>68</v>
      </c>
      <c r="BJ148" s="14" t="s">
        <v>69</v>
      </c>
      <c r="BK148" s="14" t="s">
        <v>68</v>
      </c>
      <c r="BL148" s="14" t="str">
        <f t="shared" si="201"/>
        <v>3 fois par semaine</v>
      </c>
      <c r="BM148" s="13" t="s">
        <v>69</v>
      </c>
      <c r="BN148" s="13" t="s">
        <v>68</v>
      </c>
      <c r="BO148" s="13" t="s">
        <v>69</v>
      </c>
      <c r="BP148" s="13" t="s">
        <v>68</v>
      </c>
      <c r="BQ148" s="13" t="s">
        <v>69</v>
      </c>
      <c r="BR148" s="13" t="s">
        <v>68</v>
      </c>
      <c r="BS148" s="13" t="str">
        <f t="shared" si="202"/>
        <v>3 fois par semaine</v>
      </c>
      <c r="BT148" s="14" t="s">
        <v>68</v>
      </c>
      <c r="BU148" s="14" t="s">
        <v>68</v>
      </c>
      <c r="BV148" s="14" t="s">
        <v>68</v>
      </c>
      <c r="BW148" s="14" t="s">
        <v>68</v>
      </c>
      <c r="BX148" s="14" t="s">
        <v>68</v>
      </c>
      <c r="BY148" s="14" t="s">
        <v>68</v>
      </c>
      <c r="BZ148" s="14" t="str">
        <f t="shared" si="203"/>
        <v>-</v>
      </c>
      <c r="CA148" s="13" t="s">
        <v>69</v>
      </c>
      <c r="CB148" s="13" t="s">
        <v>68</v>
      </c>
      <c r="CC148" s="13" t="s">
        <v>68</v>
      </c>
      <c r="CD148" s="13" t="s">
        <v>68</v>
      </c>
      <c r="CE148" s="13" t="s">
        <v>68</v>
      </c>
      <c r="CF148" s="13" t="s">
        <v>68</v>
      </c>
      <c r="CG148" s="44" t="str">
        <f t="shared" si="204"/>
        <v>1 fois par mois</v>
      </c>
      <c r="CH148" s="14" t="s">
        <v>68</v>
      </c>
      <c r="CI148" s="14" t="s">
        <v>68</v>
      </c>
      <c r="CJ148" s="14" t="s">
        <v>68</v>
      </c>
      <c r="CK148" s="14" t="s">
        <v>68</v>
      </c>
      <c r="CL148" s="14" t="s">
        <v>68</v>
      </c>
      <c r="CM148" s="14" t="s">
        <v>68</v>
      </c>
      <c r="CN148" s="44" t="str">
        <f t="shared" si="205"/>
        <v>-</v>
      </c>
      <c r="CO148" s="13" t="s">
        <v>68</v>
      </c>
      <c r="CP148" s="13" t="s">
        <v>68</v>
      </c>
      <c r="CQ148" s="13" t="s">
        <v>68</v>
      </c>
      <c r="CR148" s="13" t="s">
        <v>68</v>
      </c>
      <c r="CS148" s="13" t="s">
        <v>68</v>
      </c>
      <c r="CT148" s="13" t="s">
        <v>68</v>
      </c>
      <c r="CU148" s="13" t="str">
        <f t="shared" ref="CU148:CU191" si="231">IF(COUNTIF(CO148:CT148,"X")&gt;0,COUNTIF(CO148:CT148,"X")&amp;" fois par semaine","-")</f>
        <v>-</v>
      </c>
      <c r="CV148" s="14" t="s">
        <v>68</v>
      </c>
      <c r="CW148" s="14" t="s">
        <v>68</v>
      </c>
      <c r="CX148" s="14" t="s">
        <v>68</v>
      </c>
      <c r="CY148" s="14" t="s">
        <v>68</v>
      </c>
      <c r="CZ148" s="14" t="s">
        <v>68</v>
      </c>
      <c r="DA148" s="14" t="s">
        <v>68</v>
      </c>
      <c r="DB148" s="14" t="str">
        <f t="shared" si="206"/>
        <v>-</v>
      </c>
      <c r="DC148" s="13" t="s">
        <v>68</v>
      </c>
      <c r="DD148" s="13" t="s">
        <v>68</v>
      </c>
      <c r="DE148" s="13" t="s">
        <v>68</v>
      </c>
      <c r="DF148" s="13" t="s">
        <v>68</v>
      </c>
      <c r="DG148" s="13" t="s">
        <v>68</v>
      </c>
      <c r="DH148" s="13" t="s">
        <v>68</v>
      </c>
      <c r="DI148" s="13" t="str">
        <f t="shared" ref="DI148:DI191" si="232">IF(COUNTIF(DC148:DH148,"X")&gt;0,COUNTIF(DC148:DH148,"X")&amp;" fois par semaine","-")</f>
        <v>-</v>
      </c>
      <c r="DJ148" s="14" t="s">
        <v>69</v>
      </c>
      <c r="DK148" s="14" t="s">
        <v>68</v>
      </c>
      <c r="DL148" s="14" t="s">
        <v>69</v>
      </c>
      <c r="DM148" s="14" t="s">
        <v>68</v>
      </c>
      <c r="DN148" s="14" t="s">
        <v>69</v>
      </c>
      <c r="DO148" s="14" t="s">
        <v>68</v>
      </c>
      <c r="DP148" s="44" t="str">
        <f t="shared" si="207"/>
        <v>3 fois par semaine</v>
      </c>
      <c r="DQ148" s="13" t="s">
        <v>69</v>
      </c>
      <c r="DR148" s="13" t="s">
        <v>68</v>
      </c>
      <c r="DS148" s="13" t="s">
        <v>69</v>
      </c>
      <c r="DT148" s="13" t="s">
        <v>68</v>
      </c>
      <c r="DU148" s="13" t="s">
        <v>69</v>
      </c>
      <c r="DV148" s="13" t="s">
        <v>68</v>
      </c>
      <c r="DW148" s="13" t="str">
        <f t="shared" si="208"/>
        <v>3 fois par semaine</v>
      </c>
      <c r="DX148" s="14" t="s">
        <v>69</v>
      </c>
      <c r="DY148" s="14" t="s">
        <v>68</v>
      </c>
      <c r="DZ148" s="14" t="s">
        <v>69</v>
      </c>
      <c r="EA148" s="14" t="s">
        <v>68</v>
      </c>
      <c r="EB148" s="14" t="s">
        <v>69</v>
      </c>
      <c r="EC148" s="14" t="s">
        <v>68</v>
      </c>
      <c r="ED148" s="14" t="str">
        <f t="shared" si="209"/>
        <v>3 fois par semaine</v>
      </c>
      <c r="EE148" s="13" t="s">
        <v>69</v>
      </c>
      <c r="EF148" s="13" t="s">
        <v>68</v>
      </c>
      <c r="EG148" s="13" t="s">
        <v>69</v>
      </c>
      <c r="EH148" s="13" t="s">
        <v>68</v>
      </c>
      <c r="EI148" s="13" t="s">
        <v>69</v>
      </c>
      <c r="EJ148" s="13" t="s">
        <v>68</v>
      </c>
      <c r="EK148" s="13" t="str">
        <f t="shared" si="210"/>
        <v>3 fois par semaine</v>
      </c>
      <c r="EL148" s="14" t="s">
        <v>69</v>
      </c>
      <c r="EM148" s="14" t="s">
        <v>68</v>
      </c>
      <c r="EN148" s="14" t="s">
        <v>68</v>
      </c>
      <c r="EO148" s="14" t="s">
        <v>68</v>
      </c>
      <c r="EP148" s="14" t="s">
        <v>68</v>
      </c>
      <c r="EQ148" s="14" t="s">
        <v>68</v>
      </c>
      <c r="ER148" s="44" t="str">
        <f t="shared" si="228"/>
        <v>1 fois par mois</v>
      </c>
      <c r="ES148" s="13" t="s">
        <v>68</v>
      </c>
      <c r="ET148" s="13" t="s">
        <v>68</v>
      </c>
      <c r="EU148" s="13" t="s">
        <v>68</v>
      </c>
      <c r="EV148" s="13" t="s">
        <v>68</v>
      </c>
      <c r="EW148" s="13" t="s">
        <v>68</v>
      </c>
      <c r="EX148" s="13" t="s">
        <v>68</v>
      </c>
      <c r="EY148" s="44" t="str">
        <f>IF(COUNTIF(ES148:EX148,"X")&gt;0,COUNTIF(ES148:EX148,"X")&amp;" fois par mois","-")</f>
        <v>-</v>
      </c>
      <c r="EZ148" s="14" t="s">
        <v>68</v>
      </c>
      <c r="FA148" s="14" t="s">
        <v>68</v>
      </c>
      <c r="FB148" s="14" t="s">
        <v>68</v>
      </c>
      <c r="FC148" s="14" t="s">
        <v>68</v>
      </c>
      <c r="FD148" s="14" t="s">
        <v>68</v>
      </c>
      <c r="FE148" s="14" t="s">
        <v>68</v>
      </c>
      <c r="FF148" s="44" t="str">
        <f t="shared" ref="FF148:FF179" si="233">IF(COUNTIF(EZ148:FE148,"X")&gt;0,COUNTIF(EZ148:FE148,"X")&amp;" fois par semaine","-")</f>
        <v>-</v>
      </c>
      <c r="FG148" s="13" t="s">
        <v>68</v>
      </c>
      <c r="FH148" s="13" t="s">
        <v>68</v>
      </c>
      <c r="FI148" s="13" t="s">
        <v>68</v>
      </c>
      <c r="FJ148" s="13" t="s">
        <v>68</v>
      </c>
      <c r="FK148" s="13" t="s">
        <v>68</v>
      </c>
      <c r="FL148" s="13" t="s">
        <v>68</v>
      </c>
      <c r="FM148" s="13" t="str">
        <f t="shared" si="216"/>
        <v>-</v>
      </c>
      <c r="FN148" s="14" t="s">
        <v>69</v>
      </c>
      <c r="FO148" s="14" t="s">
        <v>68</v>
      </c>
      <c r="FP148" s="14" t="s">
        <v>69</v>
      </c>
      <c r="FQ148" s="14" t="s">
        <v>68</v>
      </c>
      <c r="FR148" s="14" t="s">
        <v>69</v>
      </c>
      <c r="FS148" s="14" t="s">
        <v>68</v>
      </c>
      <c r="FT148" s="44" t="str">
        <f t="shared" si="219"/>
        <v>3 fois par semaine</v>
      </c>
      <c r="FU148" s="13" t="s">
        <v>69</v>
      </c>
      <c r="FV148" s="13" t="s">
        <v>68</v>
      </c>
      <c r="FW148" s="13" t="s">
        <v>68</v>
      </c>
      <c r="FX148" s="13" t="s">
        <v>68</v>
      </c>
      <c r="FY148" s="13" t="s">
        <v>68</v>
      </c>
      <c r="FZ148" s="13" t="s">
        <v>68</v>
      </c>
      <c r="GA148" s="44" t="str">
        <f t="shared" ref="GA148:GA166" si="234">IF(COUNTIF(FU148:FZ148,"X")&gt;0,COUNTIF(FU148:FZ148,"X")&amp;" fois par semaine","-")</f>
        <v>1 fois par semaine</v>
      </c>
      <c r="GB148" s="14" t="s">
        <v>69</v>
      </c>
      <c r="GC148" s="14" t="s">
        <v>68</v>
      </c>
      <c r="GD148" s="14" t="s">
        <v>68</v>
      </c>
      <c r="GE148" s="14" t="s">
        <v>68</v>
      </c>
      <c r="GF148" s="14" t="s">
        <v>68</v>
      </c>
      <c r="GG148" s="14" t="s">
        <v>68</v>
      </c>
      <c r="GH148" s="14" t="str">
        <f t="shared" si="217"/>
        <v>1 fois par semaine</v>
      </c>
      <c r="GI148" s="13" t="s">
        <v>68</v>
      </c>
      <c r="GJ148" s="13" t="s">
        <v>68</v>
      </c>
      <c r="GK148" s="13" t="s">
        <v>68</v>
      </c>
      <c r="GL148" s="13" t="s">
        <v>68</v>
      </c>
      <c r="GM148" s="13" t="s">
        <v>68</v>
      </c>
      <c r="GN148" s="13" t="s">
        <v>68</v>
      </c>
      <c r="GO148" s="13" t="str">
        <f t="shared" si="227"/>
        <v>-</v>
      </c>
      <c r="GP148" s="14" t="s">
        <v>68</v>
      </c>
      <c r="GQ148" s="14" t="s">
        <v>68</v>
      </c>
      <c r="GR148" s="14" t="s">
        <v>68</v>
      </c>
      <c r="GS148" s="14" t="s">
        <v>68</v>
      </c>
      <c r="GT148" s="14" t="s">
        <v>68</v>
      </c>
      <c r="GU148" s="14" t="s">
        <v>68</v>
      </c>
      <c r="GV148" s="14" t="str">
        <f t="shared" si="224"/>
        <v>-</v>
      </c>
      <c r="GW148" s="13" t="s">
        <v>68</v>
      </c>
      <c r="GX148" s="13" t="s">
        <v>68</v>
      </c>
      <c r="GY148" s="13" t="s">
        <v>68</v>
      </c>
      <c r="GZ148" s="13" t="s">
        <v>68</v>
      </c>
      <c r="HA148" s="13" t="s">
        <v>68</v>
      </c>
      <c r="HB148" s="13" t="s">
        <v>68</v>
      </c>
      <c r="HC148" s="44" t="str">
        <f t="shared" si="230"/>
        <v>-</v>
      </c>
      <c r="HD148" s="14" t="s">
        <v>68</v>
      </c>
      <c r="HE148" s="14" t="s">
        <v>68</v>
      </c>
      <c r="HF148" s="14" t="s">
        <v>68</v>
      </c>
      <c r="HG148" s="14" t="s">
        <v>68</v>
      </c>
      <c r="HH148" s="14" t="s">
        <v>68</v>
      </c>
      <c r="HI148" s="14" t="s">
        <v>68</v>
      </c>
      <c r="HJ148" s="44" t="str">
        <f t="shared" si="193"/>
        <v>-</v>
      </c>
      <c r="HK148" s="13" t="s">
        <v>68</v>
      </c>
      <c r="HL148" s="13" t="s">
        <v>68</v>
      </c>
      <c r="HM148" s="13" t="s">
        <v>68</v>
      </c>
      <c r="HN148" s="13" t="s">
        <v>68</v>
      </c>
      <c r="HO148" s="13" t="s">
        <v>68</v>
      </c>
      <c r="HP148" s="13" t="s">
        <v>68</v>
      </c>
      <c r="HQ148" s="44" t="str">
        <f t="shared" si="226"/>
        <v>-</v>
      </c>
      <c r="HR148" s="14" t="s">
        <v>68</v>
      </c>
      <c r="HS148" s="14" t="s">
        <v>68</v>
      </c>
      <c r="HT148" s="14" t="s">
        <v>68</v>
      </c>
      <c r="HU148" s="14" t="s">
        <v>68</v>
      </c>
      <c r="HV148" s="14" t="s">
        <v>68</v>
      </c>
      <c r="HW148" s="14" t="s">
        <v>68</v>
      </c>
      <c r="HX148" s="14" t="str">
        <f t="shared" ref="HX148:HX177" si="235">IF(COUNTIF(HR148:HW148,"X")&gt;0,COUNTIF(HR148:HW148,"X")&amp;" fois par semaine","-")</f>
        <v>-</v>
      </c>
    </row>
    <row r="149" spans="1:232" ht="27.95" customHeight="1" x14ac:dyDescent="0.2">
      <c r="A149" s="8">
        <v>8159</v>
      </c>
      <c r="B149" s="9" t="s">
        <v>76</v>
      </c>
      <c r="C149" s="10" t="s">
        <v>77</v>
      </c>
      <c r="D149" s="11" t="s">
        <v>96</v>
      </c>
      <c r="E149" s="11" t="s">
        <v>251</v>
      </c>
      <c r="F149" s="11">
        <v>75013</v>
      </c>
      <c r="G149" s="11" t="s">
        <v>29</v>
      </c>
      <c r="H149" s="12">
        <v>9</v>
      </c>
      <c r="I149" s="13" t="s">
        <v>69</v>
      </c>
      <c r="J149" s="13" t="s">
        <v>68</v>
      </c>
      <c r="K149" s="13" t="s">
        <v>68</v>
      </c>
      <c r="L149" s="13" t="s">
        <v>69</v>
      </c>
      <c r="M149" s="13" t="s">
        <v>68</v>
      </c>
      <c r="N149" s="13" t="s">
        <v>68</v>
      </c>
      <c r="O149" s="13" t="str">
        <f t="shared" si="194"/>
        <v>2 fois par semaine</v>
      </c>
      <c r="P149" s="14" t="s">
        <v>69</v>
      </c>
      <c r="Q149" s="14" t="s">
        <v>68</v>
      </c>
      <c r="R149" s="14" t="s">
        <v>68</v>
      </c>
      <c r="S149" s="14" t="s">
        <v>69</v>
      </c>
      <c r="T149" s="14" t="s">
        <v>68</v>
      </c>
      <c r="U149" s="14" t="s">
        <v>68</v>
      </c>
      <c r="V149" s="44" t="str">
        <f t="shared" si="195"/>
        <v>2 fois par semaine</v>
      </c>
      <c r="W149" s="13" t="s">
        <v>69</v>
      </c>
      <c r="X149" s="13" t="s">
        <v>68</v>
      </c>
      <c r="Y149" s="13" t="s">
        <v>68</v>
      </c>
      <c r="Z149" s="13" t="s">
        <v>69</v>
      </c>
      <c r="AA149" s="13" t="s">
        <v>68</v>
      </c>
      <c r="AB149" s="13" t="s">
        <v>68</v>
      </c>
      <c r="AC149" s="13" t="str">
        <f t="shared" si="196"/>
        <v>2 fois par semaine</v>
      </c>
      <c r="AD149" s="14" t="s">
        <v>69</v>
      </c>
      <c r="AE149" s="14" t="s">
        <v>68</v>
      </c>
      <c r="AF149" s="14" t="s">
        <v>68</v>
      </c>
      <c r="AG149" s="14" t="s">
        <v>69</v>
      </c>
      <c r="AH149" s="14" t="s">
        <v>68</v>
      </c>
      <c r="AI149" s="14" t="s">
        <v>68</v>
      </c>
      <c r="AJ149" s="44" t="str">
        <f t="shared" si="197"/>
        <v>2 fois par semaine</v>
      </c>
      <c r="AK149" s="13" t="s">
        <v>69</v>
      </c>
      <c r="AL149" s="13" t="s">
        <v>68</v>
      </c>
      <c r="AM149" s="13" t="s">
        <v>68</v>
      </c>
      <c r="AN149" s="13" t="s">
        <v>69</v>
      </c>
      <c r="AO149" s="13" t="s">
        <v>68</v>
      </c>
      <c r="AP149" s="13" t="s">
        <v>68</v>
      </c>
      <c r="AQ149" s="13" t="str">
        <f t="shared" si="198"/>
        <v>2 fois par semaine</v>
      </c>
      <c r="AR149" s="14" t="s">
        <v>69</v>
      </c>
      <c r="AS149" s="14" t="s">
        <v>68</v>
      </c>
      <c r="AT149" s="14" t="s">
        <v>68</v>
      </c>
      <c r="AU149" s="14" t="s">
        <v>69</v>
      </c>
      <c r="AV149" s="14" t="s">
        <v>68</v>
      </c>
      <c r="AW149" s="14" t="s">
        <v>68</v>
      </c>
      <c r="AX149" s="14" t="str">
        <f t="shared" si="199"/>
        <v>2 fois par semaine</v>
      </c>
      <c r="AY149" s="13" t="s">
        <v>69</v>
      </c>
      <c r="AZ149" s="13" t="s">
        <v>68</v>
      </c>
      <c r="BA149" s="13" t="s">
        <v>68</v>
      </c>
      <c r="BB149" s="13" t="s">
        <v>69</v>
      </c>
      <c r="BC149" s="13" t="s">
        <v>68</v>
      </c>
      <c r="BD149" s="13" t="s">
        <v>68</v>
      </c>
      <c r="BE149" s="13" t="str">
        <f t="shared" si="200"/>
        <v>2 fois par semaine</v>
      </c>
      <c r="BF149" s="14" t="s">
        <v>69</v>
      </c>
      <c r="BG149" s="14" t="s">
        <v>68</v>
      </c>
      <c r="BH149" s="14" t="s">
        <v>68</v>
      </c>
      <c r="BI149" s="14" t="s">
        <v>69</v>
      </c>
      <c r="BJ149" s="14" t="s">
        <v>68</v>
      </c>
      <c r="BK149" s="14" t="s">
        <v>68</v>
      </c>
      <c r="BL149" s="14" t="str">
        <f t="shared" si="201"/>
        <v>2 fois par semaine</v>
      </c>
      <c r="BM149" s="13" t="s">
        <v>69</v>
      </c>
      <c r="BN149" s="13" t="s">
        <v>68</v>
      </c>
      <c r="BO149" s="13" t="s">
        <v>68</v>
      </c>
      <c r="BP149" s="13" t="s">
        <v>69</v>
      </c>
      <c r="BQ149" s="13" t="s">
        <v>68</v>
      </c>
      <c r="BR149" s="13" t="s">
        <v>68</v>
      </c>
      <c r="BS149" s="13" t="str">
        <f t="shared" si="202"/>
        <v>2 fois par semaine</v>
      </c>
      <c r="BT149" s="14" t="s">
        <v>68</v>
      </c>
      <c r="BU149" s="14" t="s">
        <v>68</v>
      </c>
      <c r="BV149" s="14" t="s">
        <v>68</v>
      </c>
      <c r="BW149" s="14" t="s">
        <v>68</v>
      </c>
      <c r="BX149" s="14" t="s">
        <v>68</v>
      </c>
      <c r="BY149" s="14" t="s">
        <v>68</v>
      </c>
      <c r="BZ149" s="14" t="str">
        <f t="shared" si="203"/>
        <v>-</v>
      </c>
      <c r="CA149" s="13" t="s">
        <v>69</v>
      </c>
      <c r="CB149" s="13" t="s">
        <v>68</v>
      </c>
      <c r="CC149" s="13" t="s">
        <v>68</v>
      </c>
      <c r="CD149" s="13" t="s">
        <v>68</v>
      </c>
      <c r="CE149" s="13" t="s">
        <v>68</v>
      </c>
      <c r="CF149" s="13" t="s">
        <v>68</v>
      </c>
      <c r="CG149" s="44" t="str">
        <f t="shared" si="204"/>
        <v>1 fois par mois</v>
      </c>
      <c r="CH149" s="14" t="s">
        <v>69</v>
      </c>
      <c r="CI149" s="14" t="s">
        <v>68</v>
      </c>
      <c r="CJ149" s="14" t="s">
        <v>68</v>
      </c>
      <c r="CK149" s="14" t="s">
        <v>68</v>
      </c>
      <c r="CL149" s="14" t="s">
        <v>68</v>
      </c>
      <c r="CM149" s="14" t="s">
        <v>68</v>
      </c>
      <c r="CN149" s="44" t="str">
        <f t="shared" si="205"/>
        <v>1 fois par semaine</v>
      </c>
      <c r="CO149" s="13" t="s">
        <v>69</v>
      </c>
      <c r="CP149" s="13" t="s">
        <v>68</v>
      </c>
      <c r="CQ149" s="13" t="s">
        <v>68</v>
      </c>
      <c r="CR149" s="13" t="s">
        <v>68</v>
      </c>
      <c r="CS149" s="13" t="s">
        <v>68</v>
      </c>
      <c r="CT149" s="13" t="s">
        <v>68</v>
      </c>
      <c r="CU149" s="13" t="str">
        <f t="shared" si="231"/>
        <v>1 fois par semaine</v>
      </c>
      <c r="CV149" s="14" t="s">
        <v>69</v>
      </c>
      <c r="CW149" s="14" t="s">
        <v>68</v>
      </c>
      <c r="CX149" s="14" t="s">
        <v>68</v>
      </c>
      <c r="CY149" s="14" t="s">
        <v>68</v>
      </c>
      <c r="CZ149" s="14" t="s">
        <v>68</v>
      </c>
      <c r="DA149" s="14" t="s">
        <v>68</v>
      </c>
      <c r="DB149" s="14" t="str">
        <f t="shared" si="206"/>
        <v>1 fois par semaine</v>
      </c>
      <c r="DC149" s="13" t="s">
        <v>69</v>
      </c>
      <c r="DD149" s="13" t="s">
        <v>68</v>
      </c>
      <c r="DE149" s="13" t="s">
        <v>68</v>
      </c>
      <c r="DF149" s="13" t="s">
        <v>68</v>
      </c>
      <c r="DG149" s="13" t="s">
        <v>68</v>
      </c>
      <c r="DH149" s="13" t="s">
        <v>68</v>
      </c>
      <c r="DI149" s="13" t="str">
        <f t="shared" si="232"/>
        <v>1 fois par semaine</v>
      </c>
      <c r="DJ149" s="14" t="s">
        <v>68</v>
      </c>
      <c r="DK149" s="14" t="s">
        <v>68</v>
      </c>
      <c r="DL149" s="14" t="s">
        <v>68</v>
      </c>
      <c r="DM149" s="14" t="s">
        <v>68</v>
      </c>
      <c r="DN149" s="14" t="s">
        <v>68</v>
      </c>
      <c r="DO149" s="14" t="s">
        <v>68</v>
      </c>
      <c r="DP149" s="44" t="str">
        <f t="shared" si="207"/>
        <v>-</v>
      </c>
      <c r="DQ149" s="13" t="s">
        <v>68</v>
      </c>
      <c r="DR149" s="13" t="s">
        <v>68</v>
      </c>
      <c r="DS149" s="13" t="s">
        <v>68</v>
      </c>
      <c r="DT149" s="13" t="s">
        <v>68</v>
      </c>
      <c r="DU149" s="13" t="s">
        <v>68</v>
      </c>
      <c r="DV149" s="13" t="s">
        <v>68</v>
      </c>
      <c r="DW149" s="13" t="str">
        <f t="shared" si="208"/>
        <v>-</v>
      </c>
      <c r="DX149" s="14" t="s">
        <v>68</v>
      </c>
      <c r="DY149" s="14" t="s">
        <v>68</v>
      </c>
      <c r="DZ149" s="14" t="s">
        <v>68</v>
      </c>
      <c r="EA149" s="14" t="s">
        <v>68</v>
      </c>
      <c r="EB149" s="14" t="s">
        <v>68</v>
      </c>
      <c r="EC149" s="14" t="s">
        <v>68</v>
      </c>
      <c r="ED149" s="14" t="str">
        <f t="shared" si="209"/>
        <v>-</v>
      </c>
      <c r="EE149" s="13" t="s">
        <v>68</v>
      </c>
      <c r="EF149" s="13" t="s">
        <v>68</v>
      </c>
      <c r="EG149" s="13" t="s">
        <v>68</v>
      </c>
      <c r="EH149" s="13" t="s">
        <v>68</v>
      </c>
      <c r="EI149" s="13" t="s">
        <v>68</v>
      </c>
      <c r="EJ149" s="13" t="s">
        <v>68</v>
      </c>
      <c r="EK149" s="13" t="str">
        <f t="shared" si="210"/>
        <v>-</v>
      </c>
      <c r="EL149" s="14" t="s">
        <v>69</v>
      </c>
      <c r="EM149" s="14" t="s">
        <v>68</v>
      </c>
      <c r="EN149" s="14" t="s">
        <v>68</v>
      </c>
      <c r="EO149" s="14" t="s">
        <v>68</v>
      </c>
      <c r="EP149" s="14" t="s">
        <v>68</v>
      </c>
      <c r="EQ149" s="14" t="s">
        <v>68</v>
      </c>
      <c r="ER149" s="44" t="str">
        <f t="shared" si="228"/>
        <v>1 fois par mois</v>
      </c>
      <c r="ES149" s="13" t="s">
        <v>69</v>
      </c>
      <c r="ET149" s="13" t="s">
        <v>68</v>
      </c>
      <c r="EU149" s="13" t="s">
        <v>68</v>
      </c>
      <c r="EV149" s="13" t="s">
        <v>68</v>
      </c>
      <c r="EW149" s="13" t="s">
        <v>68</v>
      </c>
      <c r="EX149" s="13" t="s">
        <v>68</v>
      </c>
      <c r="EY149" s="44" t="str">
        <f t="shared" ref="EY149" si="236">IF(COUNTIF(ES149:EX149,"X")&gt;0,COUNTIF(ES149:EX149,"X")&amp;" fois par mois","-")</f>
        <v>1 fois par mois</v>
      </c>
      <c r="EZ149" s="14" t="s">
        <v>68</v>
      </c>
      <c r="FA149" s="14" t="s">
        <v>68</v>
      </c>
      <c r="FB149" s="14" t="s">
        <v>68</v>
      </c>
      <c r="FC149" s="14" t="s">
        <v>68</v>
      </c>
      <c r="FD149" s="14" t="s">
        <v>68</v>
      </c>
      <c r="FE149" s="14" t="s">
        <v>68</v>
      </c>
      <c r="FF149" s="44" t="str">
        <f t="shared" si="233"/>
        <v>-</v>
      </c>
      <c r="FG149" s="13" t="s">
        <v>68</v>
      </c>
      <c r="FH149" s="13" t="s">
        <v>68</v>
      </c>
      <c r="FI149" s="13" t="s">
        <v>68</v>
      </c>
      <c r="FJ149" s="13" t="s">
        <v>68</v>
      </c>
      <c r="FK149" s="13" t="s">
        <v>68</v>
      </c>
      <c r="FL149" s="13" t="s">
        <v>68</v>
      </c>
      <c r="FM149" s="13" t="str">
        <f t="shared" si="216"/>
        <v>-</v>
      </c>
      <c r="FN149" s="14" t="s">
        <v>69</v>
      </c>
      <c r="FO149" s="14" t="s">
        <v>68</v>
      </c>
      <c r="FP149" s="14" t="s">
        <v>68</v>
      </c>
      <c r="FQ149" s="14" t="s">
        <v>69</v>
      </c>
      <c r="FR149" s="14" t="s">
        <v>68</v>
      </c>
      <c r="FS149" s="14" t="s">
        <v>68</v>
      </c>
      <c r="FT149" s="44" t="str">
        <f t="shared" si="219"/>
        <v>2 fois par semaine</v>
      </c>
      <c r="FU149" s="13" t="s">
        <v>69</v>
      </c>
      <c r="FV149" s="13" t="s">
        <v>68</v>
      </c>
      <c r="FW149" s="13" t="s">
        <v>68</v>
      </c>
      <c r="FX149" s="13" t="s">
        <v>68</v>
      </c>
      <c r="FY149" s="13" t="s">
        <v>68</v>
      </c>
      <c r="FZ149" s="13" t="s">
        <v>68</v>
      </c>
      <c r="GA149" s="44" t="str">
        <f t="shared" si="234"/>
        <v>1 fois par semaine</v>
      </c>
      <c r="GB149" s="14" t="s">
        <v>69</v>
      </c>
      <c r="GC149" s="14" t="s">
        <v>68</v>
      </c>
      <c r="GD149" s="14" t="s">
        <v>68</v>
      </c>
      <c r="GE149" s="14" t="s">
        <v>68</v>
      </c>
      <c r="GF149" s="14" t="s">
        <v>68</v>
      </c>
      <c r="GG149" s="14" t="s">
        <v>68</v>
      </c>
      <c r="GH149" s="14" t="str">
        <f t="shared" si="217"/>
        <v>1 fois par semaine</v>
      </c>
      <c r="GI149" s="13" t="s">
        <v>68</v>
      </c>
      <c r="GJ149" s="13" t="s">
        <v>68</v>
      </c>
      <c r="GK149" s="13" t="s">
        <v>68</v>
      </c>
      <c r="GL149" s="13" t="s">
        <v>68</v>
      </c>
      <c r="GM149" s="13" t="s">
        <v>68</v>
      </c>
      <c r="GN149" s="13" t="s">
        <v>68</v>
      </c>
      <c r="GO149" s="13" t="str">
        <f t="shared" si="227"/>
        <v>-</v>
      </c>
      <c r="GP149" s="14" t="s">
        <v>68</v>
      </c>
      <c r="GQ149" s="14" t="s">
        <v>68</v>
      </c>
      <c r="GR149" s="14" t="s">
        <v>68</v>
      </c>
      <c r="GS149" s="14" t="s">
        <v>68</v>
      </c>
      <c r="GT149" s="14" t="s">
        <v>68</v>
      </c>
      <c r="GU149" s="14" t="s">
        <v>68</v>
      </c>
      <c r="GV149" s="14" t="str">
        <f t="shared" si="224"/>
        <v>-</v>
      </c>
      <c r="GW149" s="13" t="s">
        <v>68</v>
      </c>
      <c r="GX149" s="13" t="s">
        <v>68</v>
      </c>
      <c r="GY149" s="13" t="s">
        <v>68</v>
      </c>
      <c r="GZ149" s="13" t="s">
        <v>68</v>
      </c>
      <c r="HA149" s="13" t="s">
        <v>68</v>
      </c>
      <c r="HB149" s="13" t="s">
        <v>68</v>
      </c>
      <c r="HC149" s="44" t="str">
        <f t="shared" si="230"/>
        <v>-</v>
      </c>
      <c r="HD149" s="14" t="s">
        <v>68</v>
      </c>
      <c r="HE149" s="14" t="s">
        <v>68</v>
      </c>
      <c r="HF149" s="14" t="s">
        <v>68</v>
      </c>
      <c r="HG149" s="14" t="s">
        <v>68</v>
      </c>
      <c r="HH149" s="14" t="s">
        <v>68</v>
      </c>
      <c r="HI149" s="14" t="s">
        <v>68</v>
      </c>
      <c r="HJ149" s="44" t="str">
        <f t="shared" si="193"/>
        <v>-</v>
      </c>
      <c r="HK149" s="13" t="s">
        <v>68</v>
      </c>
      <c r="HL149" s="13" t="s">
        <v>68</v>
      </c>
      <c r="HM149" s="13" t="s">
        <v>68</v>
      </c>
      <c r="HN149" s="13" t="s">
        <v>68</v>
      </c>
      <c r="HO149" s="13" t="s">
        <v>68</v>
      </c>
      <c r="HP149" s="13" t="s">
        <v>68</v>
      </c>
      <c r="HQ149" s="44" t="str">
        <f t="shared" si="226"/>
        <v>-</v>
      </c>
      <c r="HR149" s="14" t="s">
        <v>68</v>
      </c>
      <c r="HS149" s="14" t="s">
        <v>68</v>
      </c>
      <c r="HT149" s="14" t="s">
        <v>68</v>
      </c>
      <c r="HU149" s="14" t="s">
        <v>68</v>
      </c>
      <c r="HV149" s="14" t="s">
        <v>68</v>
      </c>
      <c r="HW149" s="14" t="s">
        <v>68</v>
      </c>
      <c r="HX149" s="14" t="str">
        <f t="shared" si="235"/>
        <v>-</v>
      </c>
    </row>
    <row r="150" spans="1:232" ht="27.95" customHeight="1" x14ac:dyDescent="0.2">
      <c r="A150" s="8">
        <v>8161</v>
      </c>
      <c r="B150" s="9" t="s">
        <v>66</v>
      </c>
      <c r="C150" s="50" t="s">
        <v>1906</v>
      </c>
      <c r="D150" s="11" t="s">
        <v>96</v>
      </c>
      <c r="E150" s="11" t="s">
        <v>253</v>
      </c>
      <c r="F150" s="11">
        <v>75010</v>
      </c>
      <c r="G150" s="11" t="s">
        <v>29</v>
      </c>
      <c r="H150" s="12">
        <v>8</v>
      </c>
      <c r="I150" s="13" t="s">
        <v>69</v>
      </c>
      <c r="J150" s="13" t="s">
        <v>68</v>
      </c>
      <c r="K150" s="13" t="s">
        <v>68</v>
      </c>
      <c r="L150" s="13" t="s">
        <v>69</v>
      </c>
      <c r="M150" s="13" t="s">
        <v>68</v>
      </c>
      <c r="N150" s="13" t="s">
        <v>68</v>
      </c>
      <c r="O150" s="13" t="str">
        <f t="shared" si="194"/>
        <v>2 fois par semaine</v>
      </c>
      <c r="P150" s="14" t="s">
        <v>69</v>
      </c>
      <c r="Q150" s="14" t="s">
        <v>68</v>
      </c>
      <c r="R150" s="14" t="s">
        <v>68</v>
      </c>
      <c r="S150" s="14" t="s">
        <v>69</v>
      </c>
      <c r="T150" s="14" t="s">
        <v>68</v>
      </c>
      <c r="U150" s="14" t="s">
        <v>68</v>
      </c>
      <c r="V150" s="44" t="str">
        <f t="shared" si="195"/>
        <v>2 fois par semaine</v>
      </c>
      <c r="W150" s="13" t="s">
        <v>69</v>
      </c>
      <c r="X150" s="13" t="s">
        <v>68</v>
      </c>
      <c r="Y150" s="13" t="s">
        <v>68</v>
      </c>
      <c r="Z150" s="13" t="s">
        <v>69</v>
      </c>
      <c r="AA150" s="13" t="s">
        <v>68</v>
      </c>
      <c r="AB150" s="13" t="s">
        <v>68</v>
      </c>
      <c r="AC150" s="13" t="str">
        <f t="shared" si="196"/>
        <v>2 fois par semaine</v>
      </c>
      <c r="AD150" s="14" t="s">
        <v>69</v>
      </c>
      <c r="AE150" s="14" t="s">
        <v>68</v>
      </c>
      <c r="AF150" s="14" t="s">
        <v>68</v>
      </c>
      <c r="AG150" s="14" t="s">
        <v>69</v>
      </c>
      <c r="AH150" s="14" t="s">
        <v>68</v>
      </c>
      <c r="AI150" s="14" t="s">
        <v>68</v>
      </c>
      <c r="AJ150" s="44" t="str">
        <f t="shared" si="197"/>
        <v>2 fois par semaine</v>
      </c>
      <c r="AK150" s="13" t="s">
        <v>69</v>
      </c>
      <c r="AL150" s="13" t="s">
        <v>68</v>
      </c>
      <c r="AM150" s="13" t="s">
        <v>68</v>
      </c>
      <c r="AN150" s="13" t="s">
        <v>69</v>
      </c>
      <c r="AO150" s="13" t="s">
        <v>68</v>
      </c>
      <c r="AP150" s="13" t="s">
        <v>68</v>
      </c>
      <c r="AQ150" s="13" t="str">
        <f t="shared" si="198"/>
        <v>2 fois par semaine</v>
      </c>
      <c r="AR150" s="14" t="s">
        <v>69</v>
      </c>
      <c r="AS150" s="14" t="s">
        <v>68</v>
      </c>
      <c r="AT150" s="14" t="s">
        <v>68</v>
      </c>
      <c r="AU150" s="14" t="s">
        <v>69</v>
      </c>
      <c r="AV150" s="14" t="s">
        <v>68</v>
      </c>
      <c r="AW150" s="14" t="s">
        <v>68</v>
      </c>
      <c r="AX150" s="14" t="str">
        <f t="shared" si="199"/>
        <v>2 fois par semaine</v>
      </c>
      <c r="AY150" s="13" t="s">
        <v>69</v>
      </c>
      <c r="AZ150" s="13" t="s">
        <v>68</v>
      </c>
      <c r="BA150" s="13" t="s">
        <v>68</v>
      </c>
      <c r="BB150" s="13" t="s">
        <v>69</v>
      </c>
      <c r="BC150" s="13" t="s">
        <v>68</v>
      </c>
      <c r="BD150" s="13" t="s">
        <v>68</v>
      </c>
      <c r="BE150" s="13" t="str">
        <f t="shared" si="200"/>
        <v>2 fois par semaine</v>
      </c>
      <c r="BF150" s="14" t="s">
        <v>69</v>
      </c>
      <c r="BG150" s="14" t="s">
        <v>68</v>
      </c>
      <c r="BH150" s="14" t="s">
        <v>68</v>
      </c>
      <c r="BI150" s="14" t="s">
        <v>69</v>
      </c>
      <c r="BJ150" s="14" t="s">
        <v>68</v>
      </c>
      <c r="BK150" s="14" t="s">
        <v>68</v>
      </c>
      <c r="BL150" s="14" t="str">
        <f t="shared" si="201"/>
        <v>2 fois par semaine</v>
      </c>
      <c r="BM150" s="13" t="s">
        <v>69</v>
      </c>
      <c r="BN150" s="13" t="s">
        <v>68</v>
      </c>
      <c r="BO150" s="13" t="s">
        <v>68</v>
      </c>
      <c r="BP150" s="13" t="s">
        <v>69</v>
      </c>
      <c r="BQ150" s="13" t="s">
        <v>68</v>
      </c>
      <c r="BR150" s="13" t="s">
        <v>68</v>
      </c>
      <c r="BS150" s="13" t="str">
        <f t="shared" si="202"/>
        <v>2 fois par semaine</v>
      </c>
      <c r="BT150" s="14" t="s">
        <v>68</v>
      </c>
      <c r="BU150" s="14" t="s">
        <v>68</v>
      </c>
      <c r="BV150" s="14" t="s">
        <v>68</v>
      </c>
      <c r="BW150" s="14" t="s">
        <v>68</v>
      </c>
      <c r="BX150" s="14" t="s">
        <v>68</v>
      </c>
      <c r="BY150" s="14" t="s">
        <v>68</v>
      </c>
      <c r="BZ150" s="14" t="str">
        <f t="shared" si="203"/>
        <v>-</v>
      </c>
      <c r="CA150" s="13" t="s">
        <v>69</v>
      </c>
      <c r="CB150" s="13" t="s">
        <v>68</v>
      </c>
      <c r="CC150" s="13" t="s">
        <v>68</v>
      </c>
      <c r="CD150" s="13" t="s">
        <v>68</v>
      </c>
      <c r="CE150" s="13" t="s">
        <v>68</v>
      </c>
      <c r="CF150" s="13" t="s">
        <v>68</v>
      </c>
      <c r="CG150" s="44" t="str">
        <f t="shared" ref="CG150:CG155" si="237">IF(COUNTIF(CA150:CF150,"X")&gt;0,COUNTIF(CA150:CF150,"X")&amp;" fois par mois","-")</f>
        <v>1 fois par mois</v>
      </c>
      <c r="CH150" s="14" t="s">
        <v>69</v>
      </c>
      <c r="CI150" s="14" t="s">
        <v>68</v>
      </c>
      <c r="CJ150" s="14" t="s">
        <v>68</v>
      </c>
      <c r="CK150" s="14" t="s">
        <v>68</v>
      </c>
      <c r="CL150" s="14" t="s">
        <v>68</v>
      </c>
      <c r="CM150" s="14" t="s">
        <v>68</v>
      </c>
      <c r="CN150" s="44" t="str">
        <f t="shared" si="205"/>
        <v>1 fois par semaine</v>
      </c>
      <c r="CO150" s="13" t="s">
        <v>69</v>
      </c>
      <c r="CP150" s="13" t="s">
        <v>68</v>
      </c>
      <c r="CQ150" s="13" t="s">
        <v>68</v>
      </c>
      <c r="CR150" s="13" t="s">
        <v>68</v>
      </c>
      <c r="CS150" s="13" t="s">
        <v>68</v>
      </c>
      <c r="CT150" s="13" t="s">
        <v>68</v>
      </c>
      <c r="CU150" s="13" t="str">
        <f t="shared" si="231"/>
        <v>1 fois par semaine</v>
      </c>
      <c r="CV150" s="14" t="s">
        <v>69</v>
      </c>
      <c r="CW150" s="14" t="s">
        <v>68</v>
      </c>
      <c r="CX150" s="14" t="s">
        <v>68</v>
      </c>
      <c r="CY150" s="14" t="s">
        <v>68</v>
      </c>
      <c r="CZ150" s="14" t="s">
        <v>68</v>
      </c>
      <c r="DA150" s="14" t="s">
        <v>68</v>
      </c>
      <c r="DB150" s="14" t="str">
        <f t="shared" si="206"/>
        <v>1 fois par semaine</v>
      </c>
      <c r="DC150" s="13" t="s">
        <v>69</v>
      </c>
      <c r="DD150" s="13" t="s">
        <v>68</v>
      </c>
      <c r="DE150" s="13" t="s">
        <v>68</v>
      </c>
      <c r="DF150" s="13" t="s">
        <v>68</v>
      </c>
      <c r="DG150" s="13" t="s">
        <v>68</v>
      </c>
      <c r="DH150" s="13" t="s">
        <v>68</v>
      </c>
      <c r="DI150" s="13" t="str">
        <f t="shared" si="232"/>
        <v>1 fois par semaine</v>
      </c>
      <c r="DJ150" s="14" t="s">
        <v>68</v>
      </c>
      <c r="DK150" s="14" t="s">
        <v>68</v>
      </c>
      <c r="DL150" s="14" t="s">
        <v>68</v>
      </c>
      <c r="DM150" s="14" t="s">
        <v>68</v>
      </c>
      <c r="DN150" s="14" t="s">
        <v>68</v>
      </c>
      <c r="DO150" s="14" t="s">
        <v>68</v>
      </c>
      <c r="DP150" s="44" t="str">
        <f t="shared" si="207"/>
        <v>-</v>
      </c>
      <c r="DQ150" s="13" t="s">
        <v>68</v>
      </c>
      <c r="DR150" s="13" t="s">
        <v>68</v>
      </c>
      <c r="DS150" s="13" t="s">
        <v>68</v>
      </c>
      <c r="DT150" s="13" t="s">
        <v>68</v>
      </c>
      <c r="DU150" s="13" t="s">
        <v>68</v>
      </c>
      <c r="DV150" s="13" t="s">
        <v>68</v>
      </c>
      <c r="DW150" s="13" t="str">
        <f t="shared" si="208"/>
        <v>-</v>
      </c>
      <c r="DX150" s="14" t="s">
        <v>68</v>
      </c>
      <c r="DY150" s="14" t="s">
        <v>68</v>
      </c>
      <c r="DZ150" s="14" t="s">
        <v>68</v>
      </c>
      <c r="EA150" s="14" t="s">
        <v>68</v>
      </c>
      <c r="EB150" s="14" t="s">
        <v>68</v>
      </c>
      <c r="EC150" s="14" t="s">
        <v>68</v>
      </c>
      <c r="ED150" s="14" t="str">
        <f t="shared" si="209"/>
        <v>-</v>
      </c>
      <c r="EE150" s="13" t="s">
        <v>68</v>
      </c>
      <c r="EF150" s="13" t="s">
        <v>68</v>
      </c>
      <c r="EG150" s="13" t="s">
        <v>68</v>
      </c>
      <c r="EH150" s="13" t="s">
        <v>68</v>
      </c>
      <c r="EI150" s="13" t="s">
        <v>68</v>
      </c>
      <c r="EJ150" s="13" t="s">
        <v>68</v>
      </c>
      <c r="EK150" s="13" t="str">
        <f t="shared" si="210"/>
        <v>-</v>
      </c>
      <c r="EL150" s="14" t="s">
        <v>69</v>
      </c>
      <c r="EM150" s="14" t="s">
        <v>68</v>
      </c>
      <c r="EN150" s="14" t="s">
        <v>68</v>
      </c>
      <c r="EO150" s="14" t="s">
        <v>68</v>
      </c>
      <c r="EP150" s="14" t="s">
        <v>68</v>
      </c>
      <c r="EQ150" s="14" t="s">
        <v>68</v>
      </c>
      <c r="ER150" s="44" t="str">
        <f t="shared" ref="ER150:ER155" si="238">IF(COUNTIF(EL150:EQ150,"X")&gt;0,COUNTIF(EL150:EQ150,"X")&amp;" fois par mois","-")</f>
        <v>1 fois par mois</v>
      </c>
      <c r="ES150" s="13" t="s">
        <v>68</v>
      </c>
      <c r="ET150" s="13" t="s">
        <v>68</v>
      </c>
      <c r="EU150" s="13" t="s">
        <v>68</v>
      </c>
      <c r="EV150" s="13" t="s">
        <v>68</v>
      </c>
      <c r="EW150" s="13" t="s">
        <v>68</v>
      </c>
      <c r="EX150" s="13" t="s">
        <v>68</v>
      </c>
      <c r="EY150" s="44" t="str">
        <f t="shared" ref="EY150:EY155" si="239">IF(COUNTIF(ES150:EX150,"X")&gt;0,COUNTIF(ES150:EX150,"X")&amp;" fois par mois","-")</f>
        <v>-</v>
      </c>
      <c r="EZ150" s="14" t="s">
        <v>68</v>
      </c>
      <c r="FA150" s="14" t="s">
        <v>68</v>
      </c>
      <c r="FB150" s="14" t="s">
        <v>68</v>
      </c>
      <c r="FC150" s="14" t="s">
        <v>68</v>
      </c>
      <c r="FD150" s="14" t="s">
        <v>68</v>
      </c>
      <c r="FE150" s="14" t="s">
        <v>68</v>
      </c>
      <c r="FF150" s="44" t="str">
        <f t="shared" si="233"/>
        <v>-</v>
      </c>
      <c r="FG150" s="13" t="s">
        <v>68</v>
      </c>
      <c r="FH150" s="13" t="s">
        <v>68</v>
      </c>
      <c r="FI150" s="13" t="s">
        <v>68</v>
      </c>
      <c r="FJ150" s="13" t="s">
        <v>68</v>
      </c>
      <c r="FK150" s="13" t="s">
        <v>68</v>
      </c>
      <c r="FL150" s="13" t="s">
        <v>68</v>
      </c>
      <c r="FM150" s="13" t="str">
        <f t="shared" ref="FM150:FM155" si="240">IF(COUNTIF(FG150:FL150,"X")&gt;0,COUNTIF(FG150:FL150,"X")&amp;" fois par mois","-")</f>
        <v>-</v>
      </c>
      <c r="FN150" s="14" t="s">
        <v>69</v>
      </c>
      <c r="FO150" s="14" t="s">
        <v>68</v>
      </c>
      <c r="FP150" s="14" t="s">
        <v>69</v>
      </c>
      <c r="FQ150" s="14" t="s">
        <v>68</v>
      </c>
      <c r="FR150" s="14" t="s">
        <v>69</v>
      </c>
      <c r="FS150" s="14" t="s">
        <v>68</v>
      </c>
      <c r="FT150" s="44" t="str">
        <f t="shared" si="219"/>
        <v>3 fois par semaine</v>
      </c>
      <c r="FU150" s="13" t="s">
        <v>69</v>
      </c>
      <c r="FV150" s="13" t="s">
        <v>68</v>
      </c>
      <c r="FW150" s="13" t="s">
        <v>68</v>
      </c>
      <c r="FX150" s="13" t="s">
        <v>68</v>
      </c>
      <c r="FY150" s="13" t="s">
        <v>68</v>
      </c>
      <c r="FZ150" s="13" t="s">
        <v>68</v>
      </c>
      <c r="GA150" s="44" t="str">
        <f t="shared" si="234"/>
        <v>1 fois par semaine</v>
      </c>
      <c r="GB150" s="14" t="s">
        <v>69</v>
      </c>
      <c r="GC150" s="14" t="s">
        <v>68</v>
      </c>
      <c r="GD150" s="14" t="s">
        <v>68</v>
      </c>
      <c r="GE150" s="14" t="s">
        <v>68</v>
      </c>
      <c r="GF150" s="14" t="s">
        <v>68</v>
      </c>
      <c r="GG150" s="14" t="s">
        <v>68</v>
      </c>
      <c r="GH150" s="14" t="str">
        <f t="shared" si="217"/>
        <v>1 fois par semaine</v>
      </c>
      <c r="GI150" s="13" t="s">
        <v>68</v>
      </c>
      <c r="GJ150" s="13" t="s">
        <v>68</v>
      </c>
      <c r="GK150" s="13" t="s">
        <v>68</v>
      </c>
      <c r="GL150" s="13" t="s">
        <v>68</v>
      </c>
      <c r="GM150" s="13" t="s">
        <v>68</v>
      </c>
      <c r="GN150" s="13" t="s">
        <v>68</v>
      </c>
      <c r="GO150" s="13" t="str">
        <f t="shared" si="227"/>
        <v>-</v>
      </c>
      <c r="GP150" s="14" t="s">
        <v>68</v>
      </c>
      <c r="GQ150" s="14" t="s">
        <v>68</v>
      </c>
      <c r="GR150" s="14" t="s">
        <v>68</v>
      </c>
      <c r="GS150" s="14" t="s">
        <v>68</v>
      </c>
      <c r="GT150" s="14" t="s">
        <v>68</v>
      </c>
      <c r="GU150" s="14" t="s">
        <v>68</v>
      </c>
      <c r="GV150" s="14" t="str">
        <f t="shared" si="224"/>
        <v>-</v>
      </c>
      <c r="GW150" s="13" t="s">
        <v>68</v>
      </c>
      <c r="GX150" s="13" t="s">
        <v>68</v>
      </c>
      <c r="GY150" s="13" t="s">
        <v>68</v>
      </c>
      <c r="GZ150" s="13" t="s">
        <v>68</v>
      </c>
      <c r="HA150" s="13" t="s">
        <v>68</v>
      </c>
      <c r="HB150" s="13" t="s">
        <v>68</v>
      </c>
      <c r="HC150" s="44" t="str">
        <f t="shared" si="230"/>
        <v>-</v>
      </c>
      <c r="HD150" s="14" t="s">
        <v>68</v>
      </c>
      <c r="HE150" s="14" t="s">
        <v>68</v>
      </c>
      <c r="HF150" s="14" t="s">
        <v>68</v>
      </c>
      <c r="HG150" s="14" t="s">
        <v>68</v>
      </c>
      <c r="HH150" s="14" t="s">
        <v>68</v>
      </c>
      <c r="HI150" s="14" t="s">
        <v>68</v>
      </c>
      <c r="HJ150" s="44" t="str">
        <f t="shared" si="193"/>
        <v>-</v>
      </c>
      <c r="HK150" s="13" t="s">
        <v>68</v>
      </c>
      <c r="HL150" s="13" t="s">
        <v>68</v>
      </c>
      <c r="HM150" s="13" t="s">
        <v>68</v>
      </c>
      <c r="HN150" s="13" t="s">
        <v>68</v>
      </c>
      <c r="HO150" s="13" t="s">
        <v>68</v>
      </c>
      <c r="HP150" s="13" t="s">
        <v>68</v>
      </c>
      <c r="HQ150" s="44" t="str">
        <f t="shared" si="226"/>
        <v>-</v>
      </c>
      <c r="HR150" s="14" t="s">
        <v>68</v>
      </c>
      <c r="HS150" s="14" t="s">
        <v>68</v>
      </c>
      <c r="HT150" s="14" t="s">
        <v>68</v>
      </c>
      <c r="HU150" s="14" t="s">
        <v>68</v>
      </c>
      <c r="HV150" s="14" t="s">
        <v>68</v>
      </c>
      <c r="HW150" s="14" t="s">
        <v>68</v>
      </c>
      <c r="HX150" s="14" t="str">
        <f t="shared" si="235"/>
        <v>-</v>
      </c>
    </row>
    <row r="151" spans="1:232" ht="27.95" customHeight="1" x14ac:dyDescent="0.2">
      <c r="A151" s="16">
        <v>8163</v>
      </c>
      <c r="B151" s="9" t="s">
        <v>79</v>
      </c>
      <c r="C151" s="51" t="s">
        <v>1908</v>
      </c>
      <c r="D151" s="11" t="s">
        <v>96</v>
      </c>
      <c r="E151" s="11" t="s">
        <v>254</v>
      </c>
      <c r="F151" s="11">
        <v>75018</v>
      </c>
      <c r="G151" s="11" t="s">
        <v>29</v>
      </c>
      <c r="H151" s="12">
        <v>10</v>
      </c>
      <c r="I151" s="13" t="s">
        <v>69</v>
      </c>
      <c r="J151" s="13" t="s">
        <v>68</v>
      </c>
      <c r="K151" s="13" t="s">
        <v>68</v>
      </c>
      <c r="L151" s="13" t="s">
        <v>69</v>
      </c>
      <c r="M151" s="13" t="s">
        <v>68</v>
      </c>
      <c r="N151" s="13" t="s">
        <v>68</v>
      </c>
      <c r="O151" s="13" t="str">
        <f t="shared" si="194"/>
        <v>2 fois par semaine</v>
      </c>
      <c r="P151" s="14" t="s">
        <v>69</v>
      </c>
      <c r="Q151" s="14" t="s">
        <v>68</v>
      </c>
      <c r="R151" s="14" t="s">
        <v>68</v>
      </c>
      <c r="S151" s="14" t="s">
        <v>69</v>
      </c>
      <c r="T151" s="14" t="s">
        <v>68</v>
      </c>
      <c r="U151" s="14" t="s">
        <v>68</v>
      </c>
      <c r="V151" s="44" t="str">
        <f t="shared" si="195"/>
        <v>2 fois par semaine</v>
      </c>
      <c r="W151" s="13" t="s">
        <v>69</v>
      </c>
      <c r="X151" s="13" t="s">
        <v>68</v>
      </c>
      <c r="Y151" s="13" t="s">
        <v>68</v>
      </c>
      <c r="Z151" s="13" t="s">
        <v>69</v>
      </c>
      <c r="AA151" s="13" t="s">
        <v>68</v>
      </c>
      <c r="AB151" s="13" t="s">
        <v>68</v>
      </c>
      <c r="AC151" s="13" t="str">
        <f t="shared" si="196"/>
        <v>2 fois par semaine</v>
      </c>
      <c r="AD151" s="14" t="s">
        <v>69</v>
      </c>
      <c r="AE151" s="14" t="s">
        <v>68</v>
      </c>
      <c r="AF151" s="14" t="s">
        <v>68</v>
      </c>
      <c r="AG151" s="14" t="s">
        <v>69</v>
      </c>
      <c r="AH151" s="14" t="s">
        <v>68</v>
      </c>
      <c r="AI151" s="14" t="s">
        <v>68</v>
      </c>
      <c r="AJ151" s="44" t="str">
        <f t="shared" si="197"/>
        <v>2 fois par semaine</v>
      </c>
      <c r="AK151" s="13" t="s">
        <v>69</v>
      </c>
      <c r="AL151" s="13" t="s">
        <v>68</v>
      </c>
      <c r="AM151" s="13" t="s">
        <v>68</v>
      </c>
      <c r="AN151" s="13" t="s">
        <v>69</v>
      </c>
      <c r="AO151" s="13" t="s">
        <v>68</v>
      </c>
      <c r="AP151" s="13" t="s">
        <v>68</v>
      </c>
      <c r="AQ151" s="13" t="str">
        <f t="shared" si="198"/>
        <v>2 fois par semaine</v>
      </c>
      <c r="AR151" s="14" t="s">
        <v>69</v>
      </c>
      <c r="AS151" s="14" t="s">
        <v>68</v>
      </c>
      <c r="AT151" s="14" t="s">
        <v>68</v>
      </c>
      <c r="AU151" s="14" t="s">
        <v>69</v>
      </c>
      <c r="AV151" s="14" t="s">
        <v>68</v>
      </c>
      <c r="AW151" s="14" t="s">
        <v>68</v>
      </c>
      <c r="AX151" s="14" t="str">
        <f t="shared" si="199"/>
        <v>2 fois par semaine</v>
      </c>
      <c r="AY151" s="13" t="s">
        <v>69</v>
      </c>
      <c r="AZ151" s="13" t="s">
        <v>68</v>
      </c>
      <c r="BA151" s="13" t="s">
        <v>68</v>
      </c>
      <c r="BB151" s="13" t="s">
        <v>69</v>
      </c>
      <c r="BC151" s="13" t="s">
        <v>68</v>
      </c>
      <c r="BD151" s="13" t="s">
        <v>68</v>
      </c>
      <c r="BE151" s="13" t="str">
        <f t="shared" si="200"/>
        <v>2 fois par semaine</v>
      </c>
      <c r="BF151" s="14" t="s">
        <v>69</v>
      </c>
      <c r="BG151" s="14" t="s">
        <v>68</v>
      </c>
      <c r="BH151" s="14" t="s">
        <v>68</v>
      </c>
      <c r="BI151" s="14" t="s">
        <v>69</v>
      </c>
      <c r="BJ151" s="14" t="s">
        <v>68</v>
      </c>
      <c r="BK151" s="14" t="s">
        <v>68</v>
      </c>
      <c r="BL151" s="14" t="str">
        <f t="shared" si="201"/>
        <v>2 fois par semaine</v>
      </c>
      <c r="BM151" s="13" t="s">
        <v>68</v>
      </c>
      <c r="BN151" s="13" t="s">
        <v>68</v>
      </c>
      <c r="BO151" s="13" t="s">
        <v>68</v>
      </c>
      <c r="BP151" s="13" t="s">
        <v>68</v>
      </c>
      <c r="BQ151" s="13" t="s">
        <v>68</v>
      </c>
      <c r="BR151" s="13" t="s">
        <v>68</v>
      </c>
      <c r="BS151" s="13" t="str">
        <f t="shared" si="202"/>
        <v>-</v>
      </c>
      <c r="BT151" s="14" t="s">
        <v>68</v>
      </c>
      <c r="BU151" s="14" t="s">
        <v>68</v>
      </c>
      <c r="BV151" s="14" t="s">
        <v>68</v>
      </c>
      <c r="BW151" s="14" t="s">
        <v>68</v>
      </c>
      <c r="BX151" s="14" t="s">
        <v>68</v>
      </c>
      <c r="BY151" s="14" t="s">
        <v>68</v>
      </c>
      <c r="BZ151" s="14" t="str">
        <f t="shared" si="203"/>
        <v>-</v>
      </c>
      <c r="CA151" s="13" t="s">
        <v>69</v>
      </c>
      <c r="CB151" s="13" t="s">
        <v>68</v>
      </c>
      <c r="CC151" s="13" t="s">
        <v>68</v>
      </c>
      <c r="CD151" s="13" t="s">
        <v>68</v>
      </c>
      <c r="CE151" s="13" t="s">
        <v>68</v>
      </c>
      <c r="CF151" s="13" t="s">
        <v>68</v>
      </c>
      <c r="CG151" s="44" t="str">
        <f t="shared" si="237"/>
        <v>1 fois par mois</v>
      </c>
      <c r="CH151" s="14" t="s">
        <v>69</v>
      </c>
      <c r="CI151" s="14" t="s">
        <v>68</v>
      </c>
      <c r="CJ151" s="14" t="s">
        <v>68</v>
      </c>
      <c r="CK151" s="14" t="s">
        <v>68</v>
      </c>
      <c r="CL151" s="14" t="s">
        <v>68</v>
      </c>
      <c r="CM151" s="14" t="s">
        <v>68</v>
      </c>
      <c r="CN151" s="44" t="str">
        <f t="shared" si="205"/>
        <v>1 fois par semaine</v>
      </c>
      <c r="CO151" s="13" t="s">
        <v>69</v>
      </c>
      <c r="CP151" s="13" t="s">
        <v>68</v>
      </c>
      <c r="CQ151" s="13" t="s">
        <v>68</v>
      </c>
      <c r="CR151" s="13" t="s">
        <v>68</v>
      </c>
      <c r="CS151" s="13" t="s">
        <v>68</v>
      </c>
      <c r="CT151" s="13" t="s">
        <v>68</v>
      </c>
      <c r="CU151" s="13" t="str">
        <f t="shared" si="231"/>
        <v>1 fois par semaine</v>
      </c>
      <c r="CV151" s="14" t="s">
        <v>69</v>
      </c>
      <c r="CW151" s="14" t="s">
        <v>68</v>
      </c>
      <c r="CX151" s="14" t="s">
        <v>68</v>
      </c>
      <c r="CY151" s="14" t="s">
        <v>68</v>
      </c>
      <c r="CZ151" s="14" t="s">
        <v>68</v>
      </c>
      <c r="DA151" s="14" t="s">
        <v>68</v>
      </c>
      <c r="DB151" s="14" t="str">
        <f t="shared" si="206"/>
        <v>1 fois par semaine</v>
      </c>
      <c r="DC151" s="13" t="s">
        <v>69</v>
      </c>
      <c r="DD151" s="13" t="s">
        <v>68</v>
      </c>
      <c r="DE151" s="13" t="s">
        <v>68</v>
      </c>
      <c r="DF151" s="13" t="s">
        <v>68</v>
      </c>
      <c r="DG151" s="13" t="s">
        <v>68</v>
      </c>
      <c r="DH151" s="13" t="s">
        <v>68</v>
      </c>
      <c r="DI151" s="13" t="str">
        <f t="shared" si="232"/>
        <v>1 fois par semaine</v>
      </c>
      <c r="DJ151" s="14" t="s">
        <v>68</v>
      </c>
      <c r="DK151" s="14" t="s">
        <v>68</v>
      </c>
      <c r="DL151" s="14" t="s">
        <v>68</v>
      </c>
      <c r="DM151" s="14" t="s">
        <v>68</v>
      </c>
      <c r="DN151" s="14" t="s">
        <v>68</v>
      </c>
      <c r="DO151" s="14" t="s">
        <v>68</v>
      </c>
      <c r="DP151" s="44" t="str">
        <f t="shared" si="207"/>
        <v>-</v>
      </c>
      <c r="DQ151" s="13" t="s">
        <v>68</v>
      </c>
      <c r="DR151" s="13" t="s">
        <v>68</v>
      </c>
      <c r="DS151" s="13" t="s">
        <v>68</v>
      </c>
      <c r="DT151" s="13" t="s">
        <v>68</v>
      </c>
      <c r="DU151" s="13" t="s">
        <v>68</v>
      </c>
      <c r="DV151" s="13" t="s">
        <v>68</v>
      </c>
      <c r="DW151" s="13" t="str">
        <f t="shared" si="208"/>
        <v>-</v>
      </c>
      <c r="DX151" s="14" t="s">
        <v>68</v>
      </c>
      <c r="DY151" s="14" t="s">
        <v>68</v>
      </c>
      <c r="DZ151" s="14" t="s">
        <v>68</v>
      </c>
      <c r="EA151" s="14" t="s">
        <v>68</v>
      </c>
      <c r="EB151" s="14" t="s">
        <v>68</v>
      </c>
      <c r="EC151" s="14" t="s">
        <v>68</v>
      </c>
      <c r="ED151" s="14" t="str">
        <f t="shared" si="209"/>
        <v>-</v>
      </c>
      <c r="EE151" s="13" t="s">
        <v>68</v>
      </c>
      <c r="EF151" s="13" t="s">
        <v>68</v>
      </c>
      <c r="EG151" s="13" t="s">
        <v>68</v>
      </c>
      <c r="EH151" s="13" t="s">
        <v>68</v>
      </c>
      <c r="EI151" s="13" t="s">
        <v>68</v>
      </c>
      <c r="EJ151" s="13" t="s">
        <v>68</v>
      </c>
      <c r="EK151" s="13" t="str">
        <f t="shared" si="210"/>
        <v>-</v>
      </c>
      <c r="EL151" s="14" t="s">
        <v>69</v>
      </c>
      <c r="EM151" s="14" t="s">
        <v>68</v>
      </c>
      <c r="EN151" s="14" t="s">
        <v>68</v>
      </c>
      <c r="EO151" s="14" t="s">
        <v>68</v>
      </c>
      <c r="EP151" s="14" t="s">
        <v>68</v>
      </c>
      <c r="EQ151" s="14" t="s">
        <v>68</v>
      </c>
      <c r="ER151" s="44" t="str">
        <f t="shared" si="238"/>
        <v>1 fois par mois</v>
      </c>
      <c r="ES151" s="13" t="s">
        <v>69</v>
      </c>
      <c r="ET151" s="13" t="s">
        <v>68</v>
      </c>
      <c r="EU151" s="13" t="s">
        <v>68</v>
      </c>
      <c r="EV151" s="13" t="s">
        <v>68</v>
      </c>
      <c r="EW151" s="13" t="s">
        <v>68</v>
      </c>
      <c r="EX151" s="13" t="s">
        <v>68</v>
      </c>
      <c r="EY151" s="44" t="str">
        <f t="shared" si="239"/>
        <v>1 fois par mois</v>
      </c>
      <c r="EZ151" s="14" t="s">
        <v>68</v>
      </c>
      <c r="FA151" s="14" t="s">
        <v>68</v>
      </c>
      <c r="FB151" s="14" t="s">
        <v>68</v>
      </c>
      <c r="FC151" s="14" t="s">
        <v>68</v>
      </c>
      <c r="FD151" s="14" t="s">
        <v>68</v>
      </c>
      <c r="FE151" s="14" t="s">
        <v>68</v>
      </c>
      <c r="FF151" s="44" t="str">
        <f t="shared" si="233"/>
        <v>-</v>
      </c>
      <c r="FG151" s="13" t="s">
        <v>68</v>
      </c>
      <c r="FH151" s="13" t="s">
        <v>68</v>
      </c>
      <c r="FI151" s="13" t="s">
        <v>68</v>
      </c>
      <c r="FJ151" s="13" t="s">
        <v>68</v>
      </c>
      <c r="FK151" s="13" t="s">
        <v>68</v>
      </c>
      <c r="FL151" s="13" t="s">
        <v>68</v>
      </c>
      <c r="FM151" s="13" t="str">
        <f t="shared" si="240"/>
        <v>-</v>
      </c>
      <c r="FN151" s="14" t="s">
        <v>69</v>
      </c>
      <c r="FO151" s="14" t="s">
        <v>68</v>
      </c>
      <c r="FP151" s="14" t="s">
        <v>68</v>
      </c>
      <c r="FQ151" s="14" t="s">
        <v>69</v>
      </c>
      <c r="FR151" s="14" t="s">
        <v>68</v>
      </c>
      <c r="FS151" s="14" t="s">
        <v>68</v>
      </c>
      <c r="FT151" s="44" t="str">
        <f t="shared" si="219"/>
        <v>2 fois par semaine</v>
      </c>
      <c r="FU151" s="13" t="s">
        <v>69</v>
      </c>
      <c r="FV151" s="13" t="s">
        <v>68</v>
      </c>
      <c r="FW151" s="13" t="s">
        <v>68</v>
      </c>
      <c r="FX151" s="13" t="s">
        <v>68</v>
      </c>
      <c r="FY151" s="13" t="s">
        <v>68</v>
      </c>
      <c r="FZ151" s="13" t="s">
        <v>68</v>
      </c>
      <c r="GA151" s="44" t="str">
        <f t="shared" si="234"/>
        <v>1 fois par semaine</v>
      </c>
      <c r="GB151" s="14" t="s">
        <v>69</v>
      </c>
      <c r="GC151" s="14" t="s">
        <v>68</v>
      </c>
      <c r="GD151" s="14" t="s">
        <v>68</v>
      </c>
      <c r="GE151" s="14" t="s">
        <v>68</v>
      </c>
      <c r="GF151" s="14" t="s">
        <v>68</v>
      </c>
      <c r="GG151" s="14" t="s">
        <v>68</v>
      </c>
      <c r="GH151" s="14" t="str">
        <f t="shared" si="217"/>
        <v>1 fois par semaine</v>
      </c>
      <c r="GI151" s="13" t="s">
        <v>68</v>
      </c>
      <c r="GJ151" s="13" t="s">
        <v>68</v>
      </c>
      <c r="GK151" s="13" t="s">
        <v>68</v>
      </c>
      <c r="GL151" s="13" t="s">
        <v>68</v>
      </c>
      <c r="GM151" s="13" t="s">
        <v>68</v>
      </c>
      <c r="GN151" s="13" t="s">
        <v>68</v>
      </c>
      <c r="GO151" s="13" t="str">
        <f t="shared" si="227"/>
        <v>-</v>
      </c>
      <c r="GP151" s="14" t="s">
        <v>68</v>
      </c>
      <c r="GQ151" s="14" t="s">
        <v>68</v>
      </c>
      <c r="GR151" s="14" t="s">
        <v>68</v>
      </c>
      <c r="GS151" s="14" t="s">
        <v>68</v>
      </c>
      <c r="GT151" s="14" t="s">
        <v>68</v>
      </c>
      <c r="GU151" s="14" t="s">
        <v>68</v>
      </c>
      <c r="GV151" s="14" t="str">
        <f t="shared" si="224"/>
        <v>-</v>
      </c>
      <c r="GW151" s="13" t="s">
        <v>68</v>
      </c>
      <c r="GX151" s="13" t="s">
        <v>68</v>
      </c>
      <c r="GY151" s="13" t="s">
        <v>68</v>
      </c>
      <c r="GZ151" s="13" t="s">
        <v>68</v>
      </c>
      <c r="HA151" s="13" t="s">
        <v>68</v>
      </c>
      <c r="HB151" s="13" t="s">
        <v>68</v>
      </c>
      <c r="HC151" s="44" t="str">
        <f t="shared" si="230"/>
        <v>-</v>
      </c>
      <c r="HD151" s="14" t="s">
        <v>68</v>
      </c>
      <c r="HE151" s="14" t="s">
        <v>68</v>
      </c>
      <c r="HF151" s="14" t="s">
        <v>68</v>
      </c>
      <c r="HG151" s="14" t="s">
        <v>68</v>
      </c>
      <c r="HH151" s="14" t="s">
        <v>68</v>
      </c>
      <c r="HI151" s="14" t="s">
        <v>68</v>
      </c>
      <c r="HJ151" s="44" t="str">
        <f t="shared" si="193"/>
        <v>-</v>
      </c>
      <c r="HK151" s="13" t="s">
        <v>68</v>
      </c>
      <c r="HL151" s="13" t="s">
        <v>68</v>
      </c>
      <c r="HM151" s="13" t="s">
        <v>68</v>
      </c>
      <c r="HN151" s="13" t="s">
        <v>68</v>
      </c>
      <c r="HO151" s="13" t="s">
        <v>68</v>
      </c>
      <c r="HP151" s="13" t="s">
        <v>68</v>
      </c>
      <c r="HQ151" s="44" t="str">
        <f t="shared" si="226"/>
        <v>-</v>
      </c>
      <c r="HR151" s="14" t="s">
        <v>68</v>
      </c>
      <c r="HS151" s="14" t="s">
        <v>68</v>
      </c>
      <c r="HT151" s="14" t="s">
        <v>68</v>
      </c>
      <c r="HU151" s="14" t="s">
        <v>68</v>
      </c>
      <c r="HV151" s="14" t="s">
        <v>68</v>
      </c>
      <c r="HW151" s="14" t="s">
        <v>68</v>
      </c>
      <c r="HX151" s="14" t="str">
        <f t="shared" si="235"/>
        <v>-</v>
      </c>
    </row>
    <row r="152" spans="1:232" ht="27.95" customHeight="1" x14ac:dyDescent="0.2">
      <c r="A152" s="16">
        <v>8164</v>
      </c>
      <c r="B152" s="9" t="s">
        <v>79</v>
      </c>
      <c r="C152" s="51" t="s">
        <v>1908</v>
      </c>
      <c r="D152" s="11" t="s">
        <v>96</v>
      </c>
      <c r="E152" s="18" t="s">
        <v>255</v>
      </c>
      <c r="F152" s="18">
        <v>75018</v>
      </c>
      <c r="G152" s="18" t="s">
        <v>29</v>
      </c>
      <c r="H152" s="12">
        <v>6</v>
      </c>
      <c r="I152" s="13" t="s">
        <v>69</v>
      </c>
      <c r="J152" s="13" t="s">
        <v>68</v>
      </c>
      <c r="K152" s="13" t="s">
        <v>68</v>
      </c>
      <c r="L152" s="13" t="s">
        <v>69</v>
      </c>
      <c r="M152" s="13" t="s">
        <v>68</v>
      </c>
      <c r="N152" s="13" t="s">
        <v>68</v>
      </c>
      <c r="O152" s="13" t="str">
        <f t="shared" si="194"/>
        <v>2 fois par semaine</v>
      </c>
      <c r="P152" s="14" t="s">
        <v>69</v>
      </c>
      <c r="Q152" s="14" t="s">
        <v>68</v>
      </c>
      <c r="R152" s="14" t="s">
        <v>68</v>
      </c>
      <c r="S152" s="14" t="s">
        <v>69</v>
      </c>
      <c r="T152" s="14" t="s">
        <v>68</v>
      </c>
      <c r="U152" s="14" t="s">
        <v>68</v>
      </c>
      <c r="V152" s="44" t="str">
        <f t="shared" si="195"/>
        <v>2 fois par semaine</v>
      </c>
      <c r="W152" s="13" t="s">
        <v>69</v>
      </c>
      <c r="X152" s="13" t="s">
        <v>68</v>
      </c>
      <c r="Y152" s="13" t="s">
        <v>68</v>
      </c>
      <c r="Z152" s="13" t="s">
        <v>69</v>
      </c>
      <c r="AA152" s="13" t="s">
        <v>68</v>
      </c>
      <c r="AB152" s="13" t="s">
        <v>68</v>
      </c>
      <c r="AC152" s="13" t="str">
        <f t="shared" si="196"/>
        <v>2 fois par semaine</v>
      </c>
      <c r="AD152" s="14" t="s">
        <v>69</v>
      </c>
      <c r="AE152" s="14" t="s">
        <v>68</v>
      </c>
      <c r="AF152" s="14" t="s">
        <v>68</v>
      </c>
      <c r="AG152" s="14" t="s">
        <v>69</v>
      </c>
      <c r="AH152" s="14" t="s">
        <v>68</v>
      </c>
      <c r="AI152" s="14" t="s">
        <v>68</v>
      </c>
      <c r="AJ152" s="44" t="str">
        <f t="shared" si="197"/>
        <v>2 fois par semaine</v>
      </c>
      <c r="AK152" s="13" t="s">
        <v>69</v>
      </c>
      <c r="AL152" s="13" t="s">
        <v>68</v>
      </c>
      <c r="AM152" s="13" t="s">
        <v>68</v>
      </c>
      <c r="AN152" s="13" t="s">
        <v>69</v>
      </c>
      <c r="AO152" s="13" t="s">
        <v>68</v>
      </c>
      <c r="AP152" s="13" t="s">
        <v>68</v>
      </c>
      <c r="AQ152" s="13" t="str">
        <f t="shared" si="198"/>
        <v>2 fois par semaine</v>
      </c>
      <c r="AR152" s="14" t="s">
        <v>69</v>
      </c>
      <c r="AS152" s="14" t="s">
        <v>68</v>
      </c>
      <c r="AT152" s="14" t="s">
        <v>68</v>
      </c>
      <c r="AU152" s="14" t="s">
        <v>69</v>
      </c>
      <c r="AV152" s="14" t="s">
        <v>68</v>
      </c>
      <c r="AW152" s="14" t="s">
        <v>68</v>
      </c>
      <c r="AX152" s="14" t="str">
        <f t="shared" si="199"/>
        <v>2 fois par semaine</v>
      </c>
      <c r="AY152" s="13" t="s">
        <v>69</v>
      </c>
      <c r="AZ152" s="13" t="s">
        <v>68</v>
      </c>
      <c r="BA152" s="13" t="s">
        <v>68</v>
      </c>
      <c r="BB152" s="13" t="s">
        <v>69</v>
      </c>
      <c r="BC152" s="13" t="s">
        <v>68</v>
      </c>
      <c r="BD152" s="13" t="s">
        <v>68</v>
      </c>
      <c r="BE152" s="13" t="str">
        <f t="shared" si="200"/>
        <v>2 fois par semaine</v>
      </c>
      <c r="BF152" s="14" t="s">
        <v>69</v>
      </c>
      <c r="BG152" s="14" t="s">
        <v>68</v>
      </c>
      <c r="BH152" s="14" t="s">
        <v>68</v>
      </c>
      <c r="BI152" s="14" t="s">
        <v>69</v>
      </c>
      <c r="BJ152" s="14" t="s">
        <v>68</v>
      </c>
      <c r="BK152" s="14" t="s">
        <v>68</v>
      </c>
      <c r="BL152" s="14" t="str">
        <f t="shared" si="201"/>
        <v>2 fois par semaine</v>
      </c>
      <c r="BM152" s="13" t="s">
        <v>69</v>
      </c>
      <c r="BN152" s="13" t="s">
        <v>68</v>
      </c>
      <c r="BO152" s="13" t="s">
        <v>68</v>
      </c>
      <c r="BP152" s="13" t="s">
        <v>69</v>
      </c>
      <c r="BQ152" s="13" t="s">
        <v>68</v>
      </c>
      <c r="BR152" s="13" t="s">
        <v>68</v>
      </c>
      <c r="BS152" s="13" t="str">
        <f t="shared" si="202"/>
        <v>2 fois par semaine</v>
      </c>
      <c r="BT152" s="14" t="s">
        <v>68</v>
      </c>
      <c r="BU152" s="14" t="s">
        <v>68</v>
      </c>
      <c r="BV152" s="14" t="s">
        <v>68</v>
      </c>
      <c r="BW152" s="14" t="s">
        <v>68</v>
      </c>
      <c r="BX152" s="14" t="s">
        <v>68</v>
      </c>
      <c r="BY152" s="14" t="s">
        <v>68</v>
      </c>
      <c r="BZ152" s="14" t="str">
        <f t="shared" si="203"/>
        <v>-</v>
      </c>
      <c r="CA152" s="13" t="s">
        <v>69</v>
      </c>
      <c r="CB152" s="13" t="s">
        <v>68</v>
      </c>
      <c r="CC152" s="13" t="s">
        <v>68</v>
      </c>
      <c r="CD152" s="13" t="s">
        <v>68</v>
      </c>
      <c r="CE152" s="13" t="s">
        <v>68</v>
      </c>
      <c r="CF152" s="13" t="s">
        <v>68</v>
      </c>
      <c r="CG152" s="44" t="str">
        <f t="shared" si="237"/>
        <v>1 fois par mois</v>
      </c>
      <c r="CH152" s="14" t="s">
        <v>69</v>
      </c>
      <c r="CI152" s="14" t="s">
        <v>68</v>
      </c>
      <c r="CJ152" s="14" t="s">
        <v>68</v>
      </c>
      <c r="CK152" s="14" t="s">
        <v>68</v>
      </c>
      <c r="CL152" s="14" t="s">
        <v>68</v>
      </c>
      <c r="CM152" s="14" t="s">
        <v>68</v>
      </c>
      <c r="CN152" s="44" t="str">
        <f t="shared" si="205"/>
        <v>1 fois par semaine</v>
      </c>
      <c r="CO152" s="13" t="s">
        <v>69</v>
      </c>
      <c r="CP152" s="13" t="s">
        <v>68</v>
      </c>
      <c r="CQ152" s="13" t="s">
        <v>68</v>
      </c>
      <c r="CR152" s="13" t="s">
        <v>68</v>
      </c>
      <c r="CS152" s="13" t="s">
        <v>68</v>
      </c>
      <c r="CT152" s="13" t="s">
        <v>68</v>
      </c>
      <c r="CU152" s="13" t="str">
        <f t="shared" si="231"/>
        <v>1 fois par semaine</v>
      </c>
      <c r="CV152" s="14" t="s">
        <v>69</v>
      </c>
      <c r="CW152" s="14" t="s">
        <v>68</v>
      </c>
      <c r="CX152" s="14" t="s">
        <v>68</v>
      </c>
      <c r="CY152" s="14" t="s">
        <v>68</v>
      </c>
      <c r="CZ152" s="14" t="s">
        <v>68</v>
      </c>
      <c r="DA152" s="14" t="s">
        <v>68</v>
      </c>
      <c r="DB152" s="14" t="str">
        <f t="shared" si="206"/>
        <v>1 fois par semaine</v>
      </c>
      <c r="DC152" s="13" t="s">
        <v>69</v>
      </c>
      <c r="DD152" s="13" t="s">
        <v>68</v>
      </c>
      <c r="DE152" s="13" t="s">
        <v>68</v>
      </c>
      <c r="DF152" s="13" t="s">
        <v>68</v>
      </c>
      <c r="DG152" s="13" t="s">
        <v>68</v>
      </c>
      <c r="DH152" s="13" t="s">
        <v>68</v>
      </c>
      <c r="DI152" s="13" t="str">
        <f t="shared" si="232"/>
        <v>1 fois par semaine</v>
      </c>
      <c r="DJ152" s="14" t="s">
        <v>69</v>
      </c>
      <c r="DK152" s="14" t="s">
        <v>68</v>
      </c>
      <c r="DL152" s="14" t="s">
        <v>68</v>
      </c>
      <c r="DM152" s="14" t="s">
        <v>69</v>
      </c>
      <c r="DN152" s="14" t="s">
        <v>68</v>
      </c>
      <c r="DO152" s="14" t="s">
        <v>68</v>
      </c>
      <c r="DP152" s="44" t="str">
        <f t="shared" si="207"/>
        <v>2 fois par semaine</v>
      </c>
      <c r="DQ152" s="13" t="s">
        <v>69</v>
      </c>
      <c r="DR152" s="13" t="s">
        <v>68</v>
      </c>
      <c r="DS152" s="13" t="s">
        <v>68</v>
      </c>
      <c r="DT152" s="13" t="s">
        <v>69</v>
      </c>
      <c r="DU152" s="13" t="s">
        <v>68</v>
      </c>
      <c r="DV152" s="13" t="s">
        <v>68</v>
      </c>
      <c r="DW152" s="13" t="str">
        <f t="shared" si="208"/>
        <v>2 fois par semaine</v>
      </c>
      <c r="DX152" s="14" t="s">
        <v>69</v>
      </c>
      <c r="DY152" s="14" t="s">
        <v>68</v>
      </c>
      <c r="DZ152" s="14" t="s">
        <v>68</v>
      </c>
      <c r="EA152" s="14" t="s">
        <v>69</v>
      </c>
      <c r="EB152" s="14" t="s">
        <v>68</v>
      </c>
      <c r="EC152" s="14" t="s">
        <v>68</v>
      </c>
      <c r="ED152" s="14" t="str">
        <f t="shared" si="209"/>
        <v>2 fois par semaine</v>
      </c>
      <c r="EE152" s="13" t="s">
        <v>69</v>
      </c>
      <c r="EF152" s="13" t="s">
        <v>68</v>
      </c>
      <c r="EG152" s="13" t="s">
        <v>68</v>
      </c>
      <c r="EH152" s="13" t="s">
        <v>69</v>
      </c>
      <c r="EI152" s="13" t="s">
        <v>68</v>
      </c>
      <c r="EJ152" s="13" t="s">
        <v>68</v>
      </c>
      <c r="EK152" s="13" t="str">
        <f t="shared" si="210"/>
        <v>2 fois par semaine</v>
      </c>
      <c r="EL152" s="14" t="s">
        <v>69</v>
      </c>
      <c r="EM152" s="14" t="s">
        <v>68</v>
      </c>
      <c r="EN152" s="14" t="s">
        <v>68</v>
      </c>
      <c r="EO152" s="14" t="s">
        <v>68</v>
      </c>
      <c r="EP152" s="14" t="s">
        <v>68</v>
      </c>
      <c r="EQ152" s="14" t="s">
        <v>68</v>
      </c>
      <c r="ER152" s="44" t="str">
        <f t="shared" si="238"/>
        <v>1 fois par mois</v>
      </c>
      <c r="ES152" s="13" t="s">
        <v>69</v>
      </c>
      <c r="ET152" s="13" t="s">
        <v>68</v>
      </c>
      <c r="EU152" s="13" t="s">
        <v>68</v>
      </c>
      <c r="EV152" s="13" t="s">
        <v>68</v>
      </c>
      <c r="EW152" s="13" t="s">
        <v>68</v>
      </c>
      <c r="EX152" s="13" t="s">
        <v>68</v>
      </c>
      <c r="EY152" s="44" t="str">
        <f t="shared" si="239"/>
        <v>1 fois par mois</v>
      </c>
      <c r="EZ152" s="14" t="s">
        <v>68</v>
      </c>
      <c r="FA152" s="14" t="s">
        <v>68</v>
      </c>
      <c r="FB152" s="14" t="s">
        <v>68</v>
      </c>
      <c r="FC152" s="14" t="s">
        <v>68</v>
      </c>
      <c r="FD152" s="14" t="s">
        <v>68</v>
      </c>
      <c r="FE152" s="14" t="s">
        <v>68</v>
      </c>
      <c r="FF152" s="44" t="str">
        <f t="shared" si="233"/>
        <v>-</v>
      </c>
      <c r="FG152" s="13" t="s">
        <v>68</v>
      </c>
      <c r="FH152" s="13" t="s">
        <v>68</v>
      </c>
      <c r="FI152" s="13" t="s">
        <v>68</v>
      </c>
      <c r="FJ152" s="13" t="s">
        <v>68</v>
      </c>
      <c r="FK152" s="13" t="s">
        <v>68</v>
      </c>
      <c r="FL152" s="13" t="s">
        <v>68</v>
      </c>
      <c r="FM152" s="13" t="str">
        <f t="shared" si="240"/>
        <v>-</v>
      </c>
      <c r="FN152" s="14" t="s">
        <v>69</v>
      </c>
      <c r="FO152" s="14" t="s">
        <v>68</v>
      </c>
      <c r="FP152" s="14" t="s">
        <v>68</v>
      </c>
      <c r="FQ152" s="14" t="s">
        <v>69</v>
      </c>
      <c r="FR152" s="14" t="s">
        <v>68</v>
      </c>
      <c r="FS152" s="14" t="s">
        <v>68</v>
      </c>
      <c r="FT152" s="44" t="str">
        <f t="shared" si="219"/>
        <v>2 fois par semaine</v>
      </c>
      <c r="FU152" s="13" t="s">
        <v>69</v>
      </c>
      <c r="FV152" s="13" t="s">
        <v>68</v>
      </c>
      <c r="FW152" s="13" t="s">
        <v>68</v>
      </c>
      <c r="FX152" s="13" t="s">
        <v>68</v>
      </c>
      <c r="FY152" s="13" t="s">
        <v>68</v>
      </c>
      <c r="FZ152" s="13" t="s">
        <v>68</v>
      </c>
      <c r="GA152" s="44" t="str">
        <f t="shared" si="234"/>
        <v>1 fois par semaine</v>
      </c>
      <c r="GB152" s="14" t="s">
        <v>69</v>
      </c>
      <c r="GC152" s="14" t="s">
        <v>68</v>
      </c>
      <c r="GD152" s="14" t="s">
        <v>68</v>
      </c>
      <c r="GE152" s="14" t="s">
        <v>68</v>
      </c>
      <c r="GF152" s="14" t="s">
        <v>68</v>
      </c>
      <c r="GG152" s="14" t="s">
        <v>68</v>
      </c>
      <c r="GH152" s="14" t="str">
        <f t="shared" si="217"/>
        <v>1 fois par semaine</v>
      </c>
      <c r="GI152" s="13" t="s">
        <v>68</v>
      </c>
      <c r="GJ152" s="13" t="s">
        <v>68</v>
      </c>
      <c r="GK152" s="13" t="s">
        <v>68</v>
      </c>
      <c r="GL152" s="13" t="s">
        <v>68</v>
      </c>
      <c r="GM152" s="13" t="s">
        <v>68</v>
      </c>
      <c r="GN152" s="13" t="s">
        <v>68</v>
      </c>
      <c r="GO152" s="13" t="str">
        <f t="shared" si="227"/>
        <v>-</v>
      </c>
      <c r="GP152" s="14" t="s">
        <v>68</v>
      </c>
      <c r="GQ152" s="14" t="s">
        <v>68</v>
      </c>
      <c r="GR152" s="14" t="s">
        <v>68</v>
      </c>
      <c r="GS152" s="14" t="s">
        <v>68</v>
      </c>
      <c r="GT152" s="14" t="s">
        <v>68</v>
      </c>
      <c r="GU152" s="14" t="s">
        <v>68</v>
      </c>
      <c r="GV152" s="14" t="str">
        <f t="shared" si="224"/>
        <v>-</v>
      </c>
      <c r="GW152" s="13" t="s">
        <v>68</v>
      </c>
      <c r="GX152" s="13" t="s">
        <v>68</v>
      </c>
      <c r="GY152" s="13" t="s">
        <v>68</v>
      </c>
      <c r="GZ152" s="13" t="s">
        <v>68</v>
      </c>
      <c r="HA152" s="13" t="s">
        <v>68</v>
      </c>
      <c r="HB152" s="13" t="s">
        <v>68</v>
      </c>
      <c r="HC152" s="44" t="str">
        <f t="shared" si="230"/>
        <v>-</v>
      </c>
      <c r="HD152" s="14" t="s">
        <v>68</v>
      </c>
      <c r="HE152" s="14" t="s">
        <v>68</v>
      </c>
      <c r="HF152" s="14" t="s">
        <v>68</v>
      </c>
      <c r="HG152" s="14" t="s">
        <v>68</v>
      </c>
      <c r="HH152" s="14" t="s">
        <v>68</v>
      </c>
      <c r="HI152" s="14" t="s">
        <v>68</v>
      </c>
      <c r="HJ152" s="44" t="str">
        <f t="shared" si="193"/>
        <v>-</v>
      </c>
      <c r="HK152" s="13" t="s">
        <v>68</v>
      </c>
      <c r="HL152" s="13" t="s">
        <v>68</v>
      </c>
      <c r="HM152" s="13" t="s">
        <v>68</v>
      </c>
      <c r="HN152" s="13" t="s">
        <v>68</v>
      </c>
      <c r="HO152" s="13" t="s">
        <v>68</v>
      </c>
      <c r="HP152" s="13" t="s">
        <v>68</v>
      </c>
      <c r="HQ152" s="44" t="str">
        <f t="shared" si="226"/>
        <v>-</v>
      </c>
      <c r="HR152" s="14" t="s">
        <v>68</v>
      </c>
      <c r="HS152" s="14" t="s">
        <v>68</v>
      </c>
      <c r="HT152" s="14" t="s">
        <v>68</v>
      </c>
      <c r="HU152" s="14" t="s">
        <v>68</v>
      </c>
      <c r="HV152" s="14" t="s">
        <v>68</v>
      </c>
      <c r="HW152" s="14" t="s">
        <v>68</v>
      </c>
      <c r="HX152" s="14" t="str">
        <f t="shared" si="235"/>
        <v>-</v>
      </c>
    </row>
    <row r="153" spans="1:232" ht="27.95" customHeight="1" x14ac:dyDescent="0.2">
      <c r="A153" s="8">
        <v>8165</v>
      </c>
      <c r="B153" s="9" t="s">
        <v>66</v>
      </c>
      <c r="C153" s="50" t="s">
        <v>1906</v>
      </c>
      <c r="D153" s="11" t="s">
        <v>96</v>
      </c>
      <c r="E153" s="11" t="s">
        <v>256</v>
      </c>
      <c r="F153" s="11">
        <v>75020</v>
      </c>
      <c r="G153" s="11" t="s">
        <v>29</v>
      </c>
      <c r="H153" s="12">
        <v>7</v>
      </c>
      <c r="I153" s="13" t="s">
        <v>69</v>
      </c>
      <c r="J153" s="13" t="s">
        <v>68</v>
      </c>
      <c r="K153" s="13" t="s">
        <v>68</v>
      </c>
      <c r="L153" s="13" t="s">
        <v>69</v>
      </c>
      <c r="M153" s="13" t="s">
        <v>68</v>
      </c>
      <c r="N153" s="13" t="s">
        <v>68</v>
      </c>
      <c r="O153" s="13" t="str">
        <f t="shared" si="194"/>
        <v>2 fois par semaine</v>
      </c>
      <c r="P153" s="14" t="s">
        <v>69</v>
      </c>
      <c r="Q153" s="14" t="s">
        <v>68</v>
      </c>
      <c r="R153" s="14" t="s">
        <v>68</v>
      </c>
      <c r="S153" s="14" t="s">
        <v>69</v>
      </c>
      <c r="T153" s="14" t="s">
        <v>68</v>
      </c>
      <c r="U153" s="14" t="s">
        <v>68</v>
      </c>
      <c r="V153" s="44" t="str">
        <f t="shared" si="195"/>
        <v>2 fois par semaine</v>
      </c>
      <c r="W153" s="13" t="s">
        <v>69</v>
      </c>
      <c r="X153" s="13" t="s">
        <v>68</v>
      </c>
      <c r="Y153" s="13" t="s">
        <v>68</v>
      </c>
      <c r="Z153" s="13" t="s">
        <v>69</v>
      </c>
      <c r="AA153" s="13" t="s">
        <v>68</v>
      </c>
      <c r="AB153" s="13" t="s">
        <v>68</v>
      </c>
      <c r="AC153" s="13" t="str">
        <f t="shared" si="196"/>
        <v>2 fois par semaine</v>
      </c>
      <c r="AD153" s="14" t="s">
        <v>69</v>
      </c>
      <c r="AE153" s="14" t="s">
        <v>68</v>
      </c>
      <c r="AF153" s="14" t="s">
        <v>68</v>
      </c>
      <c r="AG153" s="14" t="s">
        <v>69</v>
      </c>
      <c r="AH153" s="14" t="s">
        <v>68</v>
      </c>
      <c r="AI153" s="14" t="s">
        <v>68</v>
      </c>
      <c r="AJ153" s="44" t="str">
        <f t="shared" si="197"/>
        <v>2 fois par semaine</v>
      </c>
      <c r="AK153" s="13" t="s">
        <v>69</v>
      </c>
      <c r="AL153" s="13" t="s">
        <v>68</v>
      </c>
      <c r="AM153" s="13" t="s">
        <v>68</v>
      </c>
      <c r="AN153" s="13" t="s">
        <v>69</v>
      </c>
      <c r="AO153" s="13" t="s">
        <v>68</v>
      </c>
      <c r="AP153" s="13" t="s">
        <v>68</v>
      </c>
      <c r="AQ153" s="13" t="str">
        <f t="shared" si="198"/>
        <v>2 fois par semaine</v>
      </c>
      <c r="AR153" s="14" t="s">
        <v>69</v>
      </c>
      <c r="AS153" s="14" t="s">
        <v>68</v>
      </c>
      <c r="AT153" s="14" t="s">
        <v>68</v>
      </c>
      <c r="AU153" s="14" t="s">
        <v>69</v>
      </c>
      <c r="AV153" s="14" t="s">
        <v>68</v>
      </c>
      <c r="AW153" s="14" t="s">
        <v>68</v>
      </c>
      <c r="AX153" s="14" t="str">
        <f t="shared" si="199"/>
        <v>2 fois par semaine</v>
      </c>
      <c r="AY153" s="13" t="s">
        <v>69</v>
      </c>
      <c r="AZ153" s="13" t="s">
        <v>68</v>
      </c>
      <c r="BA153" s="13" t="s">
        <v>68</v>
      </c>
      <c r="BB153" s="13" t="s">
        <v>69</v>
      </c>
      <c r="BC153" s="13" t="s">
        <v>68</v>
      </c>
      <c r="BD153" s="13" t="s">
        <v>68</v>
      </c>
      <c r="BE153" s="13" t="str">
        <f t="shared" si="200"/>
        <v>2 fois par semaine</v>
      </c>
      <c r="BF153" s="14" t="s">
        <v>69</v>
      </c>
      <c r="BG153" s="14" t="s">
        <v>68</v>
      </c>
      <c r="BH153" s="14" t="s">
        <v>68</v>
      </c>
      <c r="BI153" s="14" t="s">
        <v>69</v>
      </c>
      <c r="BJ153" s="14" t="s">
        <v>68</v>
      </c>
      <c r="BK153" s="14" t="s">
        <v>68</v>
      </c>
      <c r="BL153" s="14" t="str">
        <f t="shared" si="201"/>
        <v>2 fois par semaine</v>
      </c>
      <c r="BM153" s="13" t="s">
        <v>69</v>
      </c>
      <c r="BN153" s="13" t="s">
        <v>68</v>
      </c>
      <c r="BO153" s="13" t="s">
        <v>68</v>
      </c>
      <c r="BP153" s="13" t="s">
        <v>69</v>
      </c>
      <c r="BQ153" s="13" t="s">
        <v>68</v>
      </c>
      <c r="BR153" s="13" t="s">
        <v>68</v>
      </c>
      <c r="BS153" s="13" t="str">
        <f t="shared" si="202"/>
        <v>2 fois par semaine</v>
      </c>
      <c r="BT153" s="14" t="s">
        <v>68</v>
      </c>
      <c r="BU153" s="14" t="s">
        <v>68</v>
      </c>
      <c r="BV153" s="14" t="s">
        <v>68</v>
      </c>
      <c r="BW153" s="14" t="s">
        <v>68</v>
      </c>
      <c r="BX153" s="14" t="s">
        <v>68</v>
      </c>
      <c r="BY153" s="14" t="s">
        <v>68</v>
      </c>
      <c r="BZ153" s="14" t="str">
        <f t="shared" si="203"/>
        <v>-</v>
      </c>
      <c r="CA153" s="13" t="s">
        <v>69</v>
      </c>
      <c r="CB153" s="13" t="s">
        <v>68</v>
      </c>
      <c r="CC153" s="13" t="s">
        <v>68</v>
      </c>
      <c r="CD153" s="13" t="s">
        <v>68</v>
      </c>
      <c r="CE153" s="13" t="s">
        <v>68</v>
      </c>
      <c r="CF153" s="13" t="s">
        <v>68</v>
      </c>
      <c r="CG153" s="44" t="str">
        <f t="shared" si="237"/>
        <v>1 fois par mois</v>
      </c>
      <c r="CH153" s="14" t="s">
        <v>69</v>
      </c>
      <c r="CI153" s="14" t="s">
        <v>68</v>
      </c>
      <c r="CJ153" s="14" t="s">
        <v>68</v>
      </c>
      <c r="CK153" s="14" t="s">
        <v>68</v>
      </c>
      <c r="CL153" s="14" t="s">
        <v>68</v>
      </c>
      <c r="CM153" s="14" t="s">
        <v>68</v>
      </c>
      <c r="CN153" s="44" t="str">
        <f t="shared" si="205"/>
        <v>1 fois par semaine</v>
      </c>
      <c r="CO153" s="13" t="s">
        <v>69</v>
      </c>
      <c r="CP153" s="13" t="s">
        <v>68</v>
      </c>
      <c r="CQ153" s="13" t="s">
        <v>68</v>
      </c>
      <c r="CR153" s="13" t="s">
        <v>68</v>
      </c>
      <c r="CS153" s="13" t="s">
        <v>68</v>
      </c>
      <c r="CT153" s="13" t="s">
        <v>68</v>
      </c>
      <c r="CU153" s="13" t="str">
        <f t="shared" si="231"/>
        <v>1 fois par semaine</v>
      </c>
      <c r="CV153" s="14" t="s">
        <v>69</v>
      </c>
      <c r="CW153" s="14" t="s">
        <v>68</v>
      </c>
      <c r="CX153" s="14" t="s">
        <v>68</v>
      </c>
      <c r="CY153" s="14" t="s">
        <v>68</v>
      </c>
      <c r="CZ153" s="14" t="s">
        <v>68</v>
      </c>
      <c r="DA153" s="14" t="s">
        <v>68</v>
      </c>
      <c r="DB153" s="14" t="str">
        <f t="shared" si="206"/>
        <v>1 fois par semaine</v>
      </c>
      <c r="DC153" s="13" t="s">
        <v>69</v>
      </c>
      <c r="DD153" s="13" t="s">
        <v>68</v>
      </c>
      <c r="DE153" s="13" t="s">
        <v>68</v>
      </c>
      <c r="DF153" s="13" t="s">
        <v>68</v>
      </c>
      <c r="DG153" s="13" t="s">
        <v>68</v>
      </c>
      <c r="DH153" s="13" t="s">
        <v>68</v>
      </c>
      <c r="DI153" s="13" t="str">
        <f t="shared" si="232"/>
        <v>1 fois par semaine</v>
      </c>
      <c r="DJ153" s="14" t="s">
        <v>68</v>
      </c>
      <c r="DK153" s="14" t="s">
        <v>68</v>
      </c>
      <c r="DL153" s="14" t="s">
        <v>68</v>
      </c>
      <c r="DM153" s="14" t="s">
        <v>68</v>
      </c>
      <c r="DN153" s="14" t="s">
        <v>68</v>
      </c>
      <c r="DO153" s="14" t="s">
        <v>68</v>
      </c>
      <c r="DP153" s="44" t="str">
        <f t="shared" si="207"/>
        <v>-</v>
      </c>
      <c r="DQ153" s="13" t="s">
        <v>68</v>
      </c>
      <c r="DR153" s="13" t="s">
        <v>68</v>
      </c>
      <c r="DS153" s="13" t="s">
        <v>68</v>
      </c>
      <c r="DT153" s="13" t="s">
        <v>68</v>
      </c>
      <c r="DU153" s="13" t="s">
        <v>68</v>
      </c>
      <c r="DV153" s="13" t="s">
        <v>68</v>
      </c>
      <c r="DW153" s="13" t="str">
        <f t="shared" si="208"/>
        <v>-</v>
      </c>
      <c r="DX153" s="14" t="s">
        <v>68</v>
      </c>
      <c r="DY153" s="14" t="s">
        <v>68</v>
      </c>
      <c r="DZ153" s="14" t="s">
        <v>68</v>
      </c>
      <c r="EA153" s="14" t="s">
        <v>68</v>
      </c>
      <c r="EB153" s="14" t="s">
        <v>68</v>
      </c>
      <c r="EC153" s="14" t="s">
        <v>68</v>
      </c>
      <c r="ED153" s="14" t="str">
        <f t="shared" si="209"/>
        <v>-</v>
      </c>
      <c r="EE153" s="13" t="s">
        <v>68</v>
      </c>
      <c r="EF153" s="13" t="s">
        <v>68</v>
      </c>
      <c r="EG153" s="13" t="s">
        <v>68</v>
      </c>
      <c r="EH153" s="13" t="s">
        <v>68</v>
      </c>
      <c r="EI153" s="13" t="s">
        <v>68</v>
      </c>
      <c r="EJ153" s="13" t="s">
        <v>68</v>
      </c>
      <c r="EK153" s="13" t="str">
        <f t="shared" si="210"/>
        <v>-</v>
      </c>
      <c r="EL153" s="14" t="s">
        <v>69</v>
      </c>
      <c r="EM153" s="14" t="s">
        <v>68</v>
      </c>
      <c r="EN153" s="14" t="s">
        <v>68</v>
      </c>
      <c r="EO153" s="14" t="s">
        <v>68</v>
      </c>
      <c r="EP153" s="14" t="s">
        <v>68</v>
      </c>
      <c r="EQ153" s="14" t="s">
        <v>68</v>
      </c>
      <c r="ER153" s="44" t="str">
        <f t="shared" si="238"/>
        <v>1 fois par mois</v>
      </c>
      <c r="ES153" s="13" t="s">
        <v>68</v>
      </c>
      <c r="ET153" s="13" t="s">
        <v>68</v>
      </c>
      <c r="EU153" s="13" t="s">
        <v>68</v>
      </c>
      <c r="EV153" s="13" t="s">
        <v>68</v>
      </c>
      <c r="EW153" s="13" t="s">
        <v>68</v>
      </c>
      <c r="EX153" s="13" t="s">
        <v>68</v>
      </c>
      <c r="EY153" s="44" t="str">
        <f t="shared" si="239"/>
        <v>-</v>
      </c>
      <c r="EZ153" s="14" t="s">
        <v>68</v>
      </c>
      <c r="FA153" s="14" t="s">
        <v>68</v>
      </c>
      <c r="FB153" s="14" t="s">
        <v>68</v>
      </c>
      <c r="FC153" s="14" t="s">
        <v>68</v>
      </c>
      <c r="FD153" s="14" t="s">
        <v>68</v>
      </c>
      <c r="FE153" s="14" t="s">
        <v>68</v>
      </c>
      <c r="FF153" s="44" t="str">
        <f t="shared" si="233"/>
        <v>-</v>
      </c>
      <c r="FG153" s="13" t="s">
        <v>68</v>
      </c>
      <c r="FH153" s="13" t="s">
        <v>68</v>
      </c>
      <c r="FI153" s="13" t="s">
        <v>68</v>
      </c>
      <c r="FJ153" s="13" t="s">
        <v>68</v>
      </c>
      <c r="FK153" s="13" t="s">
        <v>68</v>
      </c>
      <c r="FL153" s="13" t="s">
        <v>68</v>
      </c>
      <c r="FM153" s="13" t="str">
        <f t="shared" si="240"/>
        <v>-</v>
      </c>
      <c r="FN153" s="14" t="s">
        <v>69</v>
      </c>
      <c r="FO153" s="14" t="s">
        <v>68</v>
      </c>
      <c r="FP153" s="14" t="s">
        <v>68</v>
      </c>
      <c r="FQ153" s="14" t="s">
        <v>69</v>
      </c>
      <c r="FR153" s="14" t="s">
        <v>68</v>
      </c>
      <c r="FS153" s="14" t="s">
        <v>68</v>
      </c>
      <c r="FT153" s="44" t="str">
        <f t="shared" si="219"/>
        <v>2 fois par semaine</v>
      </c>
      <c r="FU153" s="13" t="s">
        <v>69</v>
      </c>
      <c r="FV153" s="13" t="s">
        <v>68</v>
      </c>
      <c r="FW153" s="13" t="s">
        <v>68</v>
      </c>
      <c r="FX153" s="13" t="s">
        <v>68</v>
      </c>
      <c r="FY153" s="13" t="s">
        <v>68</v>
      </c>
      <c r="FZ153" s="13" t="s">
        <v>68</v>
      </c>
      <c r="GA153" s="44" t="str">
        <f t="shared" si="234"/>
        <v>1 fois par semaine</v>
      </c>
      <c r="GB153" s="14" t="s">
        <v>69</v>
      </c>
      <c r="GC153" s="14" t="s">
        <v>68</v>
      </c>
      <c r="GD153" s="14" t="s">
        <v>68</v>
      </c>
      <c r="GE153" s="14" t="s">
        <v>68</v>
      </c>
      <c r="GF153" s="14" t="s">
        <v>68</v>
      </c>
      <c r="GG153" s="14" t="s">
        <v>68</v>
      </c>
      <c r="GH153" s="14" t="str">
        <f t="shared" si="217"/>
        <v>1 fois par semaine</v>
      </c>
      <c r="GI153" s="13" t="s">
        <v>68</v>
      </c>
      <c r="GJ153" s="13" t="s">
        <v>68</v>
      </c>
      <c r="GK153" s="13" t="s">
        <v>68</v>
      </c>
      <c r="GL153" s="13" t="s">
        <v>68</v>
      </c>
      <c r="GM153" s="13" t="s">
        <v>68</v>
      </c>
      <c r="GN153" s="13" t="s">
        <v>68</v>
      </c>
      <c r="GO153" s="13" t="str">
        <f t="shared" si="227"/>
        <v>-</v>
      </c>
      <c r="GP153" s="14" t="s">
        <v>68</v>
      </c>
      <c r="GQ153" s="14" t="s">
        <v>68</v>
      </c>
      <c r="GR153" s="14" t="s">
        <v>68</v>
      </c>
      <c r="GS153" s="14" t="s">
        <v>68</v>
      </c>
      <c r="GT153" s="14" t="s">
        <v>68</v>
      </c>
      <c r="GU153" s="14" t="s">
        <v>68</v>
      </c>
      <c r="GV153" s="14" t="str">
        <f t="shared" si="224"/>
        <v>-</v>
      </c>
      <c r="GW153" s="13" t="s">
        <v>68</v>
      </c>
      <c r="GX153" s="13" t="s">
        <v>68</v>
      </c>
      <c r="GY153" s="13" t="s">
        <v>68</v>
      </c>
      <c r="GZ153" s="13" t="s">
        <v>68</v>
      </c>
      <c r="HA153" s="13" t="s">
        <v>68</v>
      </c>
      <c r="HB153" s="13" t="s">
        <v>68</v>
      </c>
      <c r="HC153" s="44" t="str">
        <f t="shared" si="230"/>
        <v>-</v>
      </c>
      <c r="HD153" s="14" t="s">
        <v>68</v>
      </c>
      <c r="HE153" s="14" t="s">
        <v>68</v>
      </c>
      <c r="HF153" s="14" t="s">
        <v>68</v>
      </c>
      <c r="HG153" s="14" t="s">
        <v>68</v>
      </c>
      <c r="HH153" s="14" t="s">
        <v>68</v>
      </c>
      <c r="HI153" s="14" t="s">
        <v>68</v>
      </c>
      <c r="HJ153" s="44" t="str">
        <f t="shared" si="193"/>
        <v>-</v>
      </c>
      <c r="HK153" s="13" t="s">
        <v>68</v>
      </c>
      <c r="HL153" s="13" t="s">
        <v>68</v>
      </c>
      <c r="HM153" s="13" t="s">
        <v>68</v>
      </c>
      <c r="HN153" s="13" t="s">
        <v>68</v>
      </c>
      <c r="HO153" s="13" t="s">
        <v>68</v>
      </c>
      <c r="HP153" s="13" t="s">
        <v>68</v>
      </c>
      <c r="HQ153" s="44" t="str">
        <f t="shared" si="226"/>
        <v>-</v>
      </c>
      <c r="HR153" s="14" t="s">
        <v>68</v>
      </c>
      <c r="HS153" s="14" t="s">
        <v>68</v>
      </c>
      <c r="HT153" s="14" t="s">
        <v>68</v>
      </c>
      <c r="HU153" s="14" t="s">
        <v>68</v>
      </c>
      <c r="HV153" s="14" t="s">
        <v>68</v>
      </c>
      <c r="HW153" s="14" t="s">
        <v>68</v>
      </c>
      <c r="HX153" s="14" t="str">
        <f t="shared" si="235"/>
        <v>-</v>
      </c>
    </row>
    <row r="154" spans="1:232" ht="27.95" customHeight="1" x14ac:dyDescent="0.2">
      <c r="A154" s="16">
        <v>8166</v>
      </c>
      <c r="B154" s="9" t="s">
        <v>79</v>
      </c>
      <c r="C154" s="51" t="s">
        <v>1908</v>
      </c>
      <c r="D154" s="11" t="s">
        <v>96</v>
      </c>
      <c r="E154" s="11" t="s">
        <v>257</v>
      </c>
      <c r="F154" s="11">
        <v>75018</v>
      </c>
      <c r="G154" s="11" t="s">
        <v>29</v>
      </c>
      <c r="H154" s="12">
        <v>6</v>
      </c>
      <c r="I154" s="13" t="s">
        <v>69</v>
      </c>
      <c r="J154" s="13" t="s">
        <v>68</v>
      </c>
      <c r="K154" s="13" t="s">
        <v>68</v>
      </c>
      <c r="L154" s="13" t="s">
        <v>69</v>
      </c>
      <c r="M154" s="13" t="s">
        <v>68</v>
      </c>
      <c r="N154" s="13" t="s">
        <v>68</v>
      </c>
      <c r="O154" s="13" t="str">
        <f t="shared" si="194"/>
        <v>2 fois par semaine</v>
      </c>
      <c r="P154" s="14" t="s">
        <v>69</v>
      </c>
      <c r="Q154" s="14" t="s">
        <v>68</v>
      </c>
      <c r="R154" s="14" t="s">
        <v>68</v>
      </c>
      <c r="S154" s="14" t="s">
        <v>69</v>
      </c>
      <c r="T154" s="14" t="s">
        <v>68</v>
      </c>
      <c r="U154" s="14" t="s">
        <v>68</v>
      </c>
      <c r="V154" s="44" t="str">
        <f t="shared" si="195"/>
        <v>2 fois par semaine</v>
      </c>
      <c r="W154" s="13" t="s">
        <v>69</v>
      </c>
      <c r="X154" s="13" t="s">
        <v>68</v>
      </c>
      <c r="Y154" s="13" t="s">
        <v>68</v>
      </c>
      <c r="Z154" s="13" t="s">
        <v>69</v>
      </c>
      <c r="AA154" s="13" t="s">
        <v>68</v>
      </c>
      <c r="AB154" s="13" t="s">
        <v>68</v>
      </c>
      <c r="AC154" s="13" t="str">
        <f t="shared" si="196"/>
        <v>2 fois par semaine</v>
      </c>
      <c r="AD154" s="14" t="s">
        <v>69</v>
      </c>
      <c r="AE154" s="14" t="s">
        <v>68</v>
      </c>
      <c r="AF154" s="14" t="s">
        <v>68</v>
      </c>
      <c r="AG154" s="14" t="s">
        <v>69</v>
      </c>
      <c r="AH154" s="14" t="s">
        <v>68</v>
      </c>
      <c r="AI154" s="14" t="s">
        <v>68</v>
      </c>
      <c r="AJ154" s="44" t="str">
        <f t="shared" si="197"/>
        <v>2 fois par semaine</v>
      </c>
      <c r="AK154" s="13" t="s">
        <v>69</v>
      </c>
      <c r="AL154" s="13" t="s">
        <v>68</v>
      </c>
      <c r="AM154" s="13" t="s">
        <v>68</v>
      </c>
      <c r="AN154" s="13" t="s">
        <v>69</v>
      </c>
      <c r="AO154" s="13" t="s">
        <v>68</v>
      </c>
      <c r="AP154" s="13" t="s">
        <v>68</v>
      </c>
      <c r="AQ154" s="13" t="str">
        <f t="shared" si="198"/>
        <v>2 fois par semaine</v>
      </c>
      <c r="AR154" s="14" t="s">
        <v>69</v>
      </c>
      <c r="AS154" s="14" t="s">
        <v>68</v>
      </c>
      <c r="AT154" s="14" t="s">
        <v>68</v>
      </c>
      <c r="AU154" s="14" t="s">
        <v>69</v>
      </c>
      <c r="AV154" s="14" t="s">
        <v>68</v>
      </c>
      <c r="AW154" s="14" t="s">
        <v>68</v>
      </c>
      <c r="AX154" s="14" t="str">
        <f t="shared" si="199"/>
        <v>2 fois par semaine</v>
      </c>
      <c r="AY154" s="13" t="s">
        <v>69</v>
      </c>
      <c r="AZ154" s="13" t="s">
        <v>68</v>
      </c>
      <c r="BA154" s="13" t="s">
        <v>68</v>
      </c>
      <c r="BB154" s="13" t="s">
        <v>69</v>
      </c>
      <c r="BC154" s="13" t="s">
        <v>68</v>
      </c>
      <c r="BD154" s="13" t="s">
        <v>68</v>
      </c>
      <c r="BE154" s="13" t="str">
        <f t="shared" si="200"/>
        <v>2 fois par semaine</v>
      </c>
      <c r="BF154" s="14" t="s">
        <v>69</v>
      </c>
      <c r="BG154" s="14" t="s">
        <v>68</v>
      </c>
      <c r="BH154" s="14" t="s">
        <v>68</v>
      </c>
      <c r="BI154" s="14" t="s">
        <v>69</v>
      </c>
      <c r="BJ154" s="14" t="s">
        <v>68</v>
      </c>
      <c r="BK154" s="14" t="s">
        <v>68</v>
      </c>
      <c r="BL154" s="14" t="str">
        <f t="shared" si="201"/>
        <v>2 fois par semaine</v>
      </c>
      <c r="BM154" s="13" t="s">
        <v>69</v>
      </c>
      <c r="BN154" s="13" t="s">
        <v>68</v>
      </c>
      <c r="BO154" s="13" t="s">
        <v>68</v>
      </c>
      <c r="BP154" s="13" t="s">
        <v>69</v>
      </c>
      <c r="BQ154" s="13" t="s">
        <v>68</v>
      </c>
      <c r="BR154" s="13" t="s">
        <v>68</v>
      </c>
      <c r="BS154" s="13" t="str">
        <f t="shared" si="202"/>
        <v>2 fois par semaine</v>
      </c>
      <c r="BT154" s="14" t="s">
        <v>68</v>
      </c>
      <c r="BU154" s="14" t="s">
        <v>68</v>
      </c>
      <c r="BV154" s="14" t="s">
        <v>68</v>
      </c>
      <c r="BW154" s="14" t="s">
        <v>68</v>
      </c>
      <c r="BX154" s="14" t="s">
        <v>68</v>
      </c>
      <c r="BY154" s="14" t="s">
        <v>68</v>
      </c>
      <c r="BZ154" s="14" t="str">
        <f t="shared" si="203"/>
        <v>-</v>
      </c>
      <c r="CA154" s="13" t="s">
        <v>69</v>
      </c>
      <c r="CB154" s="13" t="s">
        <v>68</v>
      </c>
      <c r="CC154" s="13" t="s">
        <v>68</v>
      </c>
      <c r="CD154" s="13" t="s">
        <v>68</v>
      </c>
      <c r="CE154" s="13" t="s">
        <v>68</v>
      </c>
      <c r="CF154" s="13" t="s">
        <v>68</v>
      </c>
      <c r="CG154" s="44" t="str">
        <f t="shared" si="237"/>
        <v>1 fois par mois</v>
      </c>
      <c r="CH154" s="14" t="s">
        <v>69</v>
      </c>
      <c r="CI154" s="14" t="s">
        <v>68</v>
      </c>
      <c r="CJ154" s="14" t="s">
        <v>68</v>
      </c>
      <c r="CK154" s="14" t="s">
        <v>68</v>
      </c>
      <c r="CL154" s="14" t="s">
        <v>68</v>
      </c>
      <c r="CM154" s="14" t="s">
        <v>68</v>
      </c>
      <c r="CN154" s="44" t="str">
        <f t="shared" si="205"/>
        <v>1 fois par semaine</v>
      </c>
      <c r="CO154" s="13" t="s">
        <v>69</v>
      </c>
      <c r="CP154" s="13" t="s">
        <v>68</v>
      </c>
      <c r="CQ154" s="13" t="s">
        <v>68</v>
      </c>
      <c r="CR154" s="13" t="s">
        <v>68</v>
      </c>
      <c r="CS154" s="13" t="s">
        <v>68</v>
      </c>
      <c r="CT154" s="13" t="s">
        <v>68</v>
      </c>
      <c r="CU154" s="13" t="str">
        <f t="shared" si="231"/>
        <v>1 fois par semaine</v>
      </c>
      <c r="CV154" s="14" t="s">
        <v>69</v>
      </c>
      <c r="CW154" s="14" t="s">
        <v>68</v>
      </c>
      <c r="CX154" s="14" t="s">
        <v>68</v>
      </c>
      <c r="CY154" s="14" t="s">
        <v>68</v>
      </c>
      <c r="CZ154" s="14" t="s">
        <v>68</v>
      </c>
      <c r="DA154" s="14" t="s">
        <v>68</v>
      </c>
      <c r="DB154" s="14" t="str">
        <f t="shared" si="206"/>
        <v>1 fois par semaine</v>
      </c>
      <c r="DC154" s="13" t="s">
        <v>69</v>
      </c>
      <c r="DD154" s="13" t="s">
        <v>68</v>
      </c>
      <c r="DE154" s="13" t="s">
        <v>68</v>
      </c>
      <c r="DF154" s="13" t="s">
        <v>68</v>
      </c>
      <c r="DG154" s="13" t="s">
        <v>68</v>
      </c>
      <c r="DH154" s="13" t="s">
        <v>68</v>
      </c>
      <c r="DI154" s="13" t="str">
        <f t="shared" si="232"/>
        <v>1 fois par semaine</v>
      </c>
      <c r="DJ154" s="14" t="s">
        <v>69</v>
      </c>
      <c r="DK154" s="14" t="s">
        <v>68</v>
      </c>
      <c r="DL154" s="14" t="s">
        <v>68</v>
      </c>
      <c r="DM154" s="14" t="s">
        <v>69</v>
      </c>
      <c r="DN154" s="14" t="s">
        <v>68</v>
      </c>
      <c r="DO154" s="14" t="s">
        <v>68</v>
      </c>
      <c r="DP154" s="44" t="str">
        <f t="shared" si="207"/>
        <v>2 fois par semaine</v>
      </c>
      <c r="DQ154" s="13" t="s">
        <v>69</v>
      </c>
      <c r="DR154" s="13" t="s">
        <v>68</v>
      </c>
      <c r="DS154" s="13" t="s">
        <v>68</v>
      </c>
      <c r="DT154" s="13" t="s">
        <v>69</v>
      </c>
      <c r="DU154" s="13" t="s">
        <v>68</v>
      </c>
      <c r="DV154" s="13" t="s">
        <v>68</v>
      </c>
      <c r="DW154" s="13" t="str">
        <f t="shared" si="208"/>
        <v>2 fois par semaine</v>
      </c>
      <c r="DX154" s="14" t="s">
        <v>69</v>
      </c>
      <c r="DY154" s="14" t="s">
        <v>68</v>
      </c>
      <c r="DZ154" s="14" t="s">
        <v>68</v>
      </c>
      <c r="EA154" s="14" t="s">
        <v>69</v>
      </c>
      <c r="EB154" s="14" t="s">
        <v>68</v>
      </c>
      <c r="EC154" s="14" t="s">
        <v>68</v>
      </c>
      <c r="ED154" s="14" t="str">
        <f t="shared" si="209"/>
        <v>2 fois par semaine</v>
      </c>
      <c r="EE154" s="13" t="s">
        <v>69</v>
      </c>
      <c r="EF154" s="13" t="s">
        <v>68</v>
      </c>
      <c r="EG154" s="13" t="s">
        <v>68</v>
      </c>
      <c r="EH154" s="13" t="s">
        <v>69</v>
      </c>
      <c r="EI154" s="13" t="s">
        <v>68</v>
      </c>
      <c r="EJ154" s="13" t="s">
        <v>68</v>
      </c>
      <c r="EK154" s="13" t="str">
        <f t="shared" si="210"/>
        <v>2 fois par semaine</v>
      </c>
      <c r="EL154" s="14" t="s">
        <v>69</v>
      </c>
      <c r="EM154" s="14" t="s">
        <v>68</v>
      </c>
      <c r="EN154" s="14" t="s">
        <v>68</v>
      </c>
      <c r="EO154" s="14" t="s">
        <v>68</v>
      </c>
      <c r="EP154" s="14" t="s">
        <v>68</v>
      </c>
      <c r="EQ154" s="14" t="s">
        <v>68</v>
      </c>
      <c r="ER154" s="44" t="str">
        <f t="shared" si="238"/>
        <v>1 fois par mois</v>
      </c>
      <c r="ES154" s="13" t="s">
        <v>69</v>
      </c>
      <c r="ET154" s="13" t="s">
        <v>68</v>
      </c>
      <c r="EU154" s="13" t="s">
        <v>68</v>
      </c>
      <c r="EV154" s="13" t="s">
        <v>68</v>
      </c>
      <c r="EW154" s="13" t="s">
        <v>68</v>
      </c>
      <c r="EX154" s="13" t="s">
        <v>68</v>
      </c>
      <c r="EY154" s="44" t="str">
        <f t="shared" si="239"/>
        <v>1 fois par mois</v>
      </c>
      <c r="EZ154" s="14" t="s">
        <v>68</v>
      </c>
      <c r="FA154" s="14" t="s">
        <v>68</v>
      </c>
      <c r="FB154" s="14" t="s">
        <v>68</v>
      </c>
      <c r="FC154" s="14" t="s">
        <v>68</v>
      </c>
      <c r="FD154" s="14" t="s">
        <v>68</v>
      </c>
      <c r="FE154" s="14" t="s">
        <v>68</v>
      </c>
      <c r="FF154" s="44" t="str">
        <f t="shared" si="233"/>
        <v>-</v>
      </c>
      <c r="FG154" s="13" t="s">
        <v>68</v>
      </c>
      <c r="FH154" s="13" t="s">
        <v>68</v>
      </c>
      <c r="FI154" s="13" t="s">
        <v>68</v>
      </c>
      <c r="FJ154" s="13" t="s">
        <v>68</v>
      </c>
      <c r="FK154" s="13" t="s">
        <v>68</v>
      </c>
      <c r="FL154" s="13" t="s">
        <v>68</v>
      </c>
      <c r="FM154" s="13" t="str">
        <f t="shared" si="240"/>
        <v>-</v>
      </c>
      <c r="FN154" s="14" t="s">
        <v>69</v>
      </c>
      <c r="FO154" s="14" t="s">
        <v>68</v>
      </c>
      <c r="FP154" s="14" t="s">
        <v>68</v>
      </c>
      <c r="FQ154" s="14" t="s">
        <v>69</v>
      </c>
      <c r="FR154" s="14" t="s">
        <v>68</v>
      </c>
      <c r="FS154" s="14" t="s">
        <v>68</v>
      </c>
      <c r="FT154" s="44" t="str">
        <f t="shared" si="219"/>
        <v>2 fois par semaine</v>
      </c>
      <c r="FU154" s="13" t="s">
        <v>69</v>
      </c>
      <c r="FV154" s="13" t="s">
        <v>68</v>
      </c>
      <c r="FW154" s="13" t="s">
        <v>68</v>
      </c>
      <c r="FX154" s="13" t="s">
        <v>68</v>
      </c>
      <c r="FY154" s="13" t="s">
        <v>68</v>
      </c>
      <c r="FZ154" s="13" t="s">
        <v>68</v>
      </c>
      <c r="GA154" s="44" t="str">
        <f t="shared" si="234"/>
        <v>1 fois par semaine</v>
      </c>
      <c r="GB154" s="14" t="s">
        <v>69</v>
      </c>
      <c r="GC154" s="14" t="s">
        <v>68</v>
      </c>
      <c r="GD154" s="14" t="s">
        <v>68</v>
      </c>
      <c r="GE154" s="14" t="s">
        <v>68</v>
      </c>
      <c r="GF154" s="14" t="s">
        <v>68</v>
      </c>
      <c r="GG154" s="14" t="s">
        <v>68</v>
      </c>
      <c r="GH154" s="14" t="str">
        <f t="shared" si="217"/>
        <v>1 fois par semaine</v>
      </c>
      <c r="GI154" s="13" t="s">
        <v>68</v>
      </c>
      <c r="GJ154" s="13" t="s">
        <v>68</v>
      </c>
      <c r="GK154" s="13" t="s">
        <v>68</v>
      </c>
      <c r="GL154" s="13" t="s">
        <v>68</v>
      </c>
      <c r="GM154" s="13" t="s">
        <v>68</v>
      </c>
      <c r="GN154" s="13" t="s">
        <v>68</v>
      </c>
      <c r="GO154" s="13" t="str">
        <f t="shared" si="227"/>
        <v>-</v>
      </c>
      <c r="GP154" s="14" t="s">
        <v>68</v>
      </c>
      <c r="GQ154" s="14" t="s">
        <v>68</v>
      </c>
      <c r="GR154" s="14" t="s">
        <v>68</v>
      </c>
      <c r="GS154" s="14" t="s">
        <v>68</v>
      </c>
      <c r="GT154" s="14" t="s">
        <v>68</v>
      </c>
      <c r="GU154" s="14" t="s">
        <v>68</v>
      </c>
      <c r="GV154" s="14" t="str">
        <f t="shared" si="224"/>
        <v>-</v>
      </c>
      <c r="GW154" s="13" t="s">
        <v>68</v>
      </c>
      <c r="GX154" s="13" t="s">
        <v>68</v>
      </c>
      <c r="GY154" s="13" t="s">
        <v>68</v>
      </c>
      <c r="GZ154" s="13" t="s">
        <v>68</v>
      </c>
      <c r="HA154" s="13" t="s">
        <v>68</v>
      </c>
      <c r="HB154" s="13" t="s">
        <v>68</v>
      </c>
      <c r="HC154" s="44" t="str">
        <f t="shared" si="230"/>
        <v>-</v>
      </c>
      <c r="HD154" s="14" t="s">
        <v>68</v>
      </c>
      <c r="HE154" s="14" t="s">
        <v>68</v>
      </c>
      <c r="HF154" s="14" t="s">
        <v>68</v>
      </c>
      <c r="HG154" s="14" t="s">
        <v>68</v>
      </c>
      <c r="HH154" s="14" t="s">
        <v>68</v>
      </c>
      <c r="HI154" s="14" t="s">
        <v>68</v>
      </c>
      <c r="HJ154" s="44" t="str">
        <f t="shared" si="193"/>
        <v>-</v>
      </c>
      <c r="HK154" s="13" t="s">
        <v>68</v>
      </c>
      <c r="HL154" s="13" t="s">
        <v>68</v>
      </c>
      <c r="HM154" s="13" t="s">
        <v>68</v>
      </c>
      <c r="HN154" s="13" t="s">
        <v>68</v>
      </c>
      <c r="HO154" s="13" t="s">
        <v>68</v>
      </c>
      <c r="HP154" s="13" t="s">
        <v>68</v>
      </c>
      <c r="HQ154" s="44" t="str">
        <f t="shared" si="226"/>
        <v>-</v>
      </c>
      <c r="HR154" s="14" t="s">
        <v>68</v>
      </c>
      <c r="HS154" s="14" t="s">
        <v>68</v>
      </c>
      <c r="HT154" s="14" t="s">
        <v>68</v>
      </c>
      <c r="HU154" s="14" t="s">
        <v>68</v>
      </c>
      <c r="HV154" s="14" t="s">
        <v>68</v>
      </c>
      <c r="HW154" s="14" t="s">
        <v>68</v>
      </c>
      <c r="HX154" s="14" t="str">
        <f t="shared" si="235"/>
        <v>-</v>
      </c>
    </row>
    <row r="155" spans="1:232" ht="27.95" customHeight="1" x14ac:dyDescent="0.2">
      <c r="A155" s="8">
        <v>8167</v>
      </c>
      <c r="B155" s="9" t="s">
        <v>66</v>
      </c>
      <c r="C155" s="50" t="s">
        <v>1906</v>
      </c>
      <c r="D155" s="11" t="s">
        <v>96</v>
      </c>
      <c r="E155" s="11" t="s">
        <v>258</v>
      </c>
      <c r="F155" s="11">
        <v>75020</v>
      </c>
      <c r="G155" s="11" t="s">
        <v>29</v>
      </c>
      <c r="H155" s="12">
        <v>2</v>
      </c>
      <c r="I155" s="13" t="s">
        <v>69</v>
      </c>
      <c r="J155" s="13" t="s">
        <v>68</v>
      </c>
      <c r="K155" s="13" t="s">
        <v>68</v>
      </c>
      <c r="L155" s="13" t="s">
        <v>69</v>
      </c>
      <c r="M155" s="13" t="s">
        <v>68</v>
      </c>
      <c r="N155" s="13" t="s">
        <v>68</v>
      </c>
      <c r="O155" s="13" t="str">
        <f t="shared" si="194"/>
        <v>2 fois par semaine</v>
      </c>
      <c r="P155" s="14" t="s">
        <v>69</v>
      </c>
      <c r="Q155" s="14" t="s">
        <v>68</v>
      </c>
      <c r="R155" s="14" t="s">
        <v>68</v>
      </c>
      <c r="S155" s="14" t="s">
        <v>69</v>
      </c>
      <c r="T155" s="14" t="s">
        <v>68</v>
      </c>
      <c r="U155" s="14" t="s">
        <v>68</v>
      </c>
      <c r="V155" s="44" t="str">
        <f t="shared" si="195"/>
        <v>2 fois par semaine</v>
      </c>
      <c r="W155" s="13" t="s">
        <v>69</v>
      </c>
      <c r="X155" s="13" t="s">
        <v>68</v>
      </c>
      <c r="Y155" s="13" t="s">
        <v>68</v>
      </c>
      <c r="Z155" s="13" t="s">
        <v>69</v>
      </c>
      <c r="AA155" s="13" t="s">
        <v>68</v>
      </c>
      <c r="AB155" s="13" t="s">
        <v>68</v>
      </c>
      <c r="AC155" s="13" t="str">
        <f t="shared" si="196"/>
        <v>2 fois par semaine</v>
      </c>
      <c r="AD155" s="14" t="s">
        <v>69</v>
      </c>
      <c r="AE155" s="14" t="s">
        <v>68</v>
      </c>
      <c r="AF155" s="14" t="s">
        <v>68</v>
      </c>
      <c r="AG155" s="14" t="s">
        <v>69</v>
      </c>
      <c r="AH155" s="14" t="s">
        <v>68</v>
      </c>
      <c r="AI155" s="14" t="s">
        <v>68</v>
      </c>
      <c r="AJ155" s="44" t="str">
        <f t="shared" si="197"/>
        <v>2 fois par semaine</v>
      </c>
      <c r="AK155" s="13" t="s">
        <v>69</v>
      </c>
      <c r="AL155" s="13" t="s">
        <v>68</v>
      </c>
      <c r="AM155" s="13" t="s">
        <v>68</v>
      </c>
      <c r="AN155" s="13" t="s">
        <v>69</v>
      </c>
      <c r="AO155" s="13" t="s">
        <v>68</v>
      </c>
      <c r="AP155" s="13" t="s">
        <v>68</v>
      </c>
      <c r="AQ155" s="13" t="str">
        <f t="shared" si="198"/>
        <v>2 fois par semaine</v>
      </c>
      <c r="AR155" s="14" t="s">
        <v>69</v>
      </c>
      <c r="AS155" s="14" t="s">
        <v>68</v>
      </c>
      <c r="AT155" s="14" t="s">
        <v>68</v>
      </c>
      <c r="AU155" s="14" t="s">
        <v>69</v>
      </c>
      <c r="AV155" s="14" t="s">
        <v>68</v>
      </c>
      <c r="AW155" s="14" t="s">
        <v>68</v>
      </c>
      <c r="AX155" s="14" t="str">
        <f t="shared" si="199"/>
        <v>2 fois par semaine</v>
      </c>
      <c r="AY155" s="13" t="s">
        <v>69</v>
      </c>
      <c r="AZ155" s="13" t="s">
        <v>68</v>
      </c>
      <c r="BA155" s="13" t="s">
        <v>68</v>
      </c>
      <c r="BB155" s="13" t="s">
        <v>69</v>
      </c>
      <c r="BC155" s="13" t="s">
        <v>68</v>
      </c>
      <c r="BD155" s="13" t="s">
        <v>68</v>
      </c>
      <c r="BE155" s="13" t="str">
        <f t="shared" si="200"/>
        <v>2 fois par semaine</v>
      </c>
      <c r="BF155" s="14" t="s">
        <v>69</v>
      </c>
      <c r="BG155" s="14" t="s">
        <v>68</v>
      </c>
      <c r="BH155" s="14" t="s">
        <v>68</v>
      </c>
      <c r="BI155" s="14" t="s">
        <v>69</v>
      </c>
      <c r="BJ155" s="14" t="s">
        <v>68</v>
      </c>
      <c r="BK155" s="14" t="s">
        <v>68</v>
      </c>
      <c r="BL155" s="14" t="str">
        <f t="shared" si="201"/>
        <v>2 fois par semaine</v>
      </c>
      <c r="BM155" s="13" t="s">
        <v>69</v>
      </c>
      <c r="BN155" s="13" t="s">
        <v>68</v>
      </c>
      <c r="BO155" s="13" t="s">
        <v>68</v>
      </c>
      <c r="BP155" s="13" t="s">
        <v>69</v>
      </c>
      <c r="BQ155" s="13" t="s">
        <v>68</v>
      </c>
      <c r="BR155" s="13" t="s">
        <v>68</v>
      </c>
      <c r="BS155" s="13" t="str">
        <f t="shared" si="202"/>
        <v>2 fois par semaine</v>
      </c>
      <c r="BT155" s="14" t="s">
        <v>68</v>
      </c>
      <c r="BU155" s="14" t="s">
        <v>68</v>
      </c>
      <c r="BV155" s="14" t="s">
        <v>68</v>
      </c>
      <c r="BW155" s="14" t="s">
        <v>68</v>
      </c>
      <c r="BX155" s="14" t="s">
        <v>68</v>
      </c>
      <c r="BY155" s="14" t="s">
        <v>68</v>
      </c>
      <c r="BZ155" s="14" t="str">
        <f t="shared" si="203"/>
        <v>-</v>
      </c>
      <c r="CA155" s="13" t="s">
        <v>69</v>
      </c>
      <c r="CB155" s="13" t="s">
        <v>68</v>
      </c>
      <c r="CC155" s="13" t="s">
        <v>68</v>
      </c>
      <c r="CD155" s="13" t="s">
        <v>68</v>
      </c>
      <c r="CE155" s="13" t="s">
        <v>68</v>
      </c>
      <c r="CF155" s="13" t="s">
        <v>68</v>
      </c>
      <c r="CG155" s="44" t="str">
        <f t="shared" si="237"/>
        <v>1 fois par mois</v>
      </c>
      <c r="CH155" s="14" t="s">
        <v>69</v>
      </c>
      <c r="CI155" s="14" t="s">
        <v>68</v>
      </c>
      <c r="CJ155" s="14" t="s">
        <v>68</v>
      </c>
      <c r="CK155" s="14" t="s">
        <v>68</v>
      </c>
      <c r="CL155" s="14" t="s">
        <v>68</v>
      </c>
      <c r="CM155" s="14" t="s">
        <v>68</v>
      </c>
      <c r="CN155" s="44" t="str">
        <f t="shared" si="205"/>
        <v>1 fois par semaine</v>
      </c>
      <c r="CO155" s="13" t="s">
        <v>69</v>
      </c>
      <c r="CP155" s="13" t="s">
        <v>68</v>
      </c>
      <c r="CQ155" s="13" t="s">
        <v>68</v>
      </c>
      <c r="CR155" s="13" t="s">
        <v>68</v>
      </c>
      <c r="CS155" s="13" t="s">
        <v>68</v>
      </c>
      <c r="CT155" s="13" t="s">
        <v>68</v>
      </c>
      <c r="CU155" s="13" t="str">
        <f t="shared" si="231"/>
        <v>1 fois par semaine</v>
      </c>
      <c r="CV155" s="14" t="s">
        <v>69</v>
      </c>
      <c r="CW155" s="14" t="s">
        <v>68</v>
      </c>
      <c r="CX155" s="14" t="s">
        <v>68</v>
      </c>
      <c r="CY155" s="14" t="s">
        <v>68</v>
      </c>
      <c r="CZ155" s="14" t="s">
        <v>68</v>
      </c>
      <c r="DA155" s="14" t="s">
        <v>68</v>
      </c>
      <c r="DB155" s="14" t="str">
        <f t="shared" si="206"/>
        <v>1 fois par semaine</v>
      </c>
      <c r="DC155" s="13" t="s">
        <v>69</v>
      </c>
      <c r="DD155" s="13" t="s">
        <v>68</v>
      </c>
      <c r="DE155" s="13" t="s">
        <v>68</v>
      </c>
      <c r="DF155" s="13" t="s">
        <v>68</v>
      </c>
      <c r="DG155" s="13" t="s">
        <v>68</v>
      </c>
      <c r="DH155" s="13" t="s">
        <v>68</v>
      </c>
      <c r="DI155" s="13" t="str">
        <f t="shared" si="232"/>
        <v>1 fois par semaine</v>
      </c>
      <c r="DJ155" s="14" t="s">
        <v>68</v>
      </c>
      <c r="DK155" s="14" t="s">
        <v>68</v>
      </c>
      <c r="DL155" s="14" t="s">
        <v>68</v>
      </c>
      <c r="DM155" s="14" t="s">
        <v>68</v>
      </c>
      <c r="DN155" s="14" t="s">
        <v>68</v>
      </c>
      <c r="DO155" s="14" t="s">
        <v>68</v>
      </c>
      <c r="DP155" s="44" t="str">
        <f t="shared" si="207"/>
        <v>-</v>
      </c>
      <c r="DQ155" s="13" t="s">
        <v>68</v>
      </c>
      <c r="DR155" s="13" t="s">
        <v>68</v>
      </c>
      <c r="DS155" s="13" t="s">
        <v>68</v>
      </c>
      <c r="DT155" s="13" t="s">
        <v>68</v>
      </c>
      <c r="DU155" s="13" t="s">
        <v>68</v>
      </c>
      <c r="DV155" s="13" t="s">
        <v>68</v>
      </c>
      <c r="DW155" s="13" t="str">
        <f t="shared" si="208"/>
        <v>-</v>
      </c>
      <c r="DX155" s="14" t="s">
        <v>68</v>
      </c>
      <c r="DY155" s="14" t="s">
        <v>68</v>
      </c>
      <c r="DZ155" s="14" t="s">
        <v>68</v>
      </c>
      <c r="EA155" s="14" t="s">
        <v>68</v>
      </c>
      <c r="EB155" s="14" t="s">
        <v>68</v>
      </c>
      <c r="EC155" s="14" t="s">
        <v>68</v>
      </c>
      <c r="ED155" s="14" t="str">
        <f t="shared" si="209"/>
        <v>-</v>
      </c>
      <c r="EE155" s="13" t="s">
        <v>68</v>
      </c>
      <c r="EF155" s="13" t="s">
        <v>68</v>
      </c>
      <c r="EG155" s="13" t="s">
        <v>68</v>
      </c>
      <c r="EH155" s="13" t="s">
        <v>68</v>
      </c>
      <c r="EI155" s="13" t="s">
        <v>68</v>
      </c>
      <c r="EJ155" s="13" t="s">
        <v>68</v>
      </c>
      <c r="EK155" s="13" t="str">
        <f t="shared" si="210"/>
        <v>-</v>
      </c>
      <c r="EL155" s="14" t="s">
        <v>69</v>
      </c>
      <c r="EM155" s="14" t="s">
        <v>68</v>
      </c>
      <c r="EN155" s="14" t="s">
        <v>68</v>
      </c>
      <c r="EO155" s="14" t="s">
        <v>68</v>
      </c>
      <c r="EP155" s="14" t="s">
        <v>68</v>
      </c>
      <c r="EQ155" s="14" t="s">
        <v>68</v>
      </c>
      <c r="ER155" s="44" t="str">
        <f t="shared" si="238"/>
        <v>1 fois par mois</v>
      </c>
      <c r="ES155" s="13" t="s">
        <v>68</v>
      </c>
      <c r="ET155" s="13" t="s">
        <v>68</v>
      </c>
      <c r="EU155" s="13" t="s">
        <v>68</v>
      </c>
      <c r="EV155" s="13" t="s">
        <v>68</v>
      </c>
      <c r="EW155" s="13" t="s">
        <v>68</v>
      </c>
      <c r="EX155" s="13" t="s">
        <v>68</v>
      </c>
      <c r="EY155" s="44" t="str">
        <f t="shared" si="239"/>
        <v>-</v>
      </c>
      <c r="EZ155" s="14" t="s">
        <v>68</v>
      </c>
      <c r="FA155" s="14" t="s">
        <v>68</v>
      </c>
      <c r="FB155" s="14" t="s">
        <v>68</v>
      </c>
      <c r="FC155" s="14" t="s">
        <v>68</v>
      </c>
      <c r="FD155" s="14" t="s">
        <v>68</v>
      </c>
      <c r="FE155" s="14" t="s">
        <v>68</v>
      </c>
      <c r="FF155" s="44" t="str">
        <f t="shared" si="233"/>
        <v>-</v>
      </c>
      <c r="FG155" s="13" t="s">
        <v>68</v>
      </c>
      <c r="FH155" s="13" t="s">
        <v>68</v>
      </c>
      <c r="FI155" s="13" t="s">
        <v>68</v>
      </c>
      <c r="FJ155" s="13" t="s">
        <v>68</v>
      </c>
      <c r="FK155" s="13" t="s">
        <v>68</v>
      </c>
      <c r="FL155" s="13" t="s">
        <v>68</v>
      </c>
      <c r="FM155" s="13" t="str">
        <f t="shared" si="240"/>
        <v>-</v>
      </c>
      <c r="FN155" s="14" t="s">
        <v>69</v>
      </c>
      <c r="FO155" s="14" t="s">
        <v>68</v>
      </c>
      <c r="FP155" s="14" t="s">
        <v>68</v>
      </c>
      <c r="FQ155" s="14" t="s">
        <v>69</v>
      </c>
      <c r="FR155" s="14" t="s">
        <v>68</v>
      </c>
      <c r="FS155" s="14" t="s">
        <v>68</v>
      </c>
      <c r="FT155" s="44" t="str">
        <f t="shared" si="219"/>
        <v>2 fois par semaine</v>
      </c>
      <c r="FU155" s="13" t="s">
        <v>69</v>
      </c>
      <c r="FV155" s="13" t="s">
        <v>68</v>
      </c>
      <c r="FW155" s="13" t="s">
        <v>68</v>
      </c>
      <c r="FX155" s="13" t="s">
        <v>68</v>
      </c>
      <c r="FY155" s="13" t="s">
        <v>68</v>
      </c>
      <c r="FZ155" s="13" t="s">
        <v>68</v>
      </c>
      <c r="GA155" s="44" t="str">
        <f t="shared" si="234"/>
        <v>1 fois par semaine</v>
      </c>
      <c r="GB155" s="14" t="s">
        <v>69</v>
      </c>
      <c r="GC155" s="14" t="s">
        <v>68</v>
      </c>
      <c r="GD155" s="14" t="s">
        <v>68</v>
      </c>
      <c r="GE155" s="14" t="s">
        <v>68</v>
      </c>
      <c r="GF155" s="14" t="s">
        <v>68</v>
      </c>
      <c r="GG155" s="14" t="s">
        <v>68</v>
      </c>
      <c r="GH155" s="14" t="str">
        <f t="shared" si="217"/>
        <v>1 fois par semaine</v>
      </c>
      <c r="GI155" s="13" t="s">
        <v>68</v>
      </c>
      <c r="GJ155" s="13" t="s">
        <v>68</v>
      </c>
      <c r="GK155" s="13" t="s">
        <v>68</v>
      </c>
      <c r="GL155" s="13" t="s">
        <v>68</v>
      </c>
      <c r="GM155" s="13" t="s">
        <v>68</v>
      </c>
      <c r="GN155" s="13" t="s">
        <v>68</v>
      </c>
      <c r="GO155" s="13" t="str">
        <f t="shared" si="227"/>
        <v>-</v>
      </c>
      <c r="GP155" s="14" t="s">
        <v>68</v>
      </c>
      <c r="GQ155" s="14" t="s">
        <v>68</v>
      </c>
      <c r="GR155" s="14" t="s">
        <v>68</v>
      </c>
      <c r="GS155" s="14" t="s">
        <v>68</v>
      </c>
      <c r="GT155" s="14" t="s">
        <v>68</v>
      </c>
      <c r="GU155" s="14" t="s">
        <v>68</v>
      </c>
      <c r="GV155" s="14" t="str">
        <f t="shared" si="224"/>
        <v>-</v>
      </c>
      <c r="GW155" s="13" t="s">
        <v>68</v>
      </c>
      <c r="GX155" s="13" t="s">
        <v>68</v>
      </c>
      <c r="GY155" s="13" t="s">
        <v>68</v>
      </c>
      <c r="GZ155" s="13" t="s">
        <v>68</v>
      </c>
      <c r="HA155" s="13" t="s">
        <v>68</v>
      </c>
      <c r="HB155" s="13" t="s">
        <v>68</v>
      </c>
      <c r="HC155" s="44" t="str">
        <f t="shared" si="230"/>
        <v>-</v>
      </c>
      <c r="HD155" s="14" t="s">
        <v>68</v>
      </c>
      <c r="HE155" s="14" t="s">
        <v>68</v>
      </c>
      <c r="HF155" s="14" t="s">
        <v>68</v>
      </c>
      <c r="HG155" s="14" t="s">
        <v>68</v>
      </c>
      <c r="HH155" s="14" t="s">
        <v>68</v>
      </c>
      <c r="HI155" s="14" t="s">
        <v>68</v>
      </c>
      <c r="HJ155" s="44" t="str">
        <f t="shared" si="193"/>
        <v>-</v>
      </c>
      <c r="HK155" s="13" t="s">
        <v>68</v>
      </c>
      <c r="HL155" s="13" t="s">
        <v>68</v>
      </c>
      <c r="HM155" s="13" t="s">
        <v>68</v>
      </c>
      <c r="HN155" s="13" t="s">
        <v>68</v>
      </c>
      <c r="HO155" s="13" t="s">
        <v>68</v>
      </c>
      <c r="HP155" s="13" t="s">
        <v>68</v>
      </c>
      <c r="HQ155" s="44" t="str">
        <f t="shared" si="226"/>
        <v>-</v>
      </c>
      <c r="HR155" s="14" t="s">
        <v>68</v>
      </c>
      <c r="HS155" s="14" t="s">
        <v>68</v>
      </c>
      <c r="HT155" s="14" t="s">
        <v>68</v>
      </c>
      <c r="HU155" s="14" t="s">
        <v>68</v>
      </c>
      <c r="HV155" s="14" t="s">
        <v>68</v>
      </c>
      <c r="HW155" s="14" t="s">
        <v>68</v>
      </c>
      <c r="HX155" s="14" t="str">
        <f t="shared" si="235"/>
        <v>-</v>
      </c>
    </row>
    <row r="156" spans="1:232" ht="27.95" customHeight="1" x14ac:dyDescent="0.2">
      <c r="A156" s="8">
        <v>8172</v>
      </c>
      <c r="B156" s="9" t="s">
        <v>66</v>
      </c>
      <c r="C156" s="50" t="s">
        <v>1906</v>
      </c>
      <c r="D156" s="11" t="s">
        <v>96</v>
      </c>
      <c r="E156" s="11" t="s">
        <v>262</v>
      </c>
      <c r="F156" s="11">
        <v>75011</v>
      </c>
      <c r="G156" s="11" t="s">
        <v>29</v>
      </c>
      <c r="H156" s="12">
        <v>3</v>
      </c>
      <c r="I156" s="13" t="s">
        <v>69</v>
      </c>
      <c r="J156" s="13" t="s">
        <v>68</v>
      </c>
      <c r="K156" s="13" t="s">
        <v>68</v>
      </c>
      <c r="L156" s="13" t="s">
        <v>69</v>
      </c>
      <c r="M156" s="13" t="s">
        <v>68</v>
      </c>
      <c r="N156" s="13" t="s">
        <v>68</v>
      </c>
      <c r="O156" s="13" t="str">
        <f t="shared" si="194"/>
        <v>2 fois par semaine</v>
      </c>
      <c r="P156" s="14" t="s">
        <v>69</v>
      </c>
      <c r="Q156" s="14" t="s">
        <v>68</v>
      </c>
      <c r="R156" s="14" t="s">
        <v>68</v>
      </c>
      <c r="S156" s="14" t="s">
        <v>69</v>
      </c>
      <c r="T156" s="14" t="s">
        <v>68</v>
      </c>
      <c r="U156" s="14" t="s">
        <v>68</v>
      </c>
      <c r="V156" s="44" t="str">
        <f t="shared" si="195"/>
        <v>2 fois par semaine</v>
      </c>
      <c r="W156" s="13" t="s">
        <v>69</v>
      </c>
      <c r="X156" s="13" t="s">
        <v>68</v>
      </c>
      <c r="Y156" s="13" t="s">
        <v>68</v>
      </c>
      <c r="Z156" s="13" t="s">
        <v>69</v>
      </c>
      <c r="AA156" s="13" t="s">
        <v>68</v>
      </c>
      <c r="AB156" s="13" t="s">
        <v>68</v>
      </c>
      <c r="AC156" s="13" t="str">
        <f t="shared" si="196"/>
        <v>2 fois par semaine</v>
      </c>
      <c r="AD156" s="14" t="s">
        <v>69</v>
      </c>
      <c r="AE156" s="14" t="s">
        <v>68</v>
      </c>
      <c r="AF156" s="14" t="s">
        <v>68</v>
      </c>
      <c r="AG156" s="14" t="s">
        <v>69</v>
      </c>
      <c r="AH156" s="14" t="s">
        <v>68</v>
      </c>
      <c r="AI156" s="14" t="s">
        <v>68</v>
      </c>
      <c r="AJ156" s="44" t="str">
        <f t="shared" si="197"/>
        <v>2 fois par semaine</v>
      </c>
      <c r="AK156" s="13" t="s">
        <v>69</v>
      </c>
      <c r="AL156" s="13" t="s">
        <v>68</v>
      </c>
      <c r="AM156" s="13" t="s">
        <v>68</v>
      </c>
      <c r="AN156" s="13" t="s">
        <v>69</v>
      </c>
      <c r="AO156" s="13" t="s">
        <v>68</v>
      </c>
      <c r="AP156" s="13" t="s">
        <v>68</v>
      </c>
      <c r="AQ156" s="13" t="str">
        <f t="shared" si="198"/>
        <v>2 fois par semaine</v>
      </c>
      <c r="AR156" s="14" t="s">
        <v>69</v>
      </c>
      <c r="AS156" s="14" t="s">
        <v>68</v>
      </c>
      <c r="AT156" s="14" t="s">
        <v>68</v>
      </c>
      <c r="AU156" s="14" t="s">
        <v>69</v>
      </c>
      <c r="AV156" s="14" t="s">
        <v>68</v>
      </c>
      <c r="AW156" s="14" t="s">
        <v>68</v>
      </c>
      <c r="AX156" s="14" t="str">
        <f t="shared" si="199"/>
        <v>2 fois par semaine</v>
      </c>
      <c r="AY156" s="13" t="s">
        <v>69</v>
      </c>
      <c r="AZ156" s="13" t="s">
        <v>68</v>
      </c>
      <c r="BA156" s="13" t="s">
        <v>68</v>
      </c>
      <c r="BB156" s="13" t="s">
        <v>69</v>
      </c>
      <c r="BC156" s="13" t="s">
        <v>68</v>
      </c>
      <c r="BD156" s="13" t="s">
        <v>68</v>
      </c>
      <c r="BE156" s="13" t="str">
        <f t="shared" si="200"/>
        <v>2 fois par semaine</v>
      </c>
      <c r="BF156" s="14" t="s">
        <v>69</v>
      </c>
      <c r="BG156" s="14" t="s">
        <v>68</v>
      </c>
      <c r="BH156" s="14" t="s">
        <v>68</v>
      </c>
      <c r="BI156" s="14" t="s">
        <v>69</v>
      </c>
      <c r="BJ156" s="14" t="s">
        <v>68</v>
      </c>
      <c r="BK156" s="14" t="s">
        <v>68</v>
      </c>
      <c r="BL156" s="14" t="str">
        <f t="shared" si="201"/>
        <v>2 fois par semaine</v>
      </c>
      <c r="BM156" s="13" t="s">
        <v>69</v>
      </c>
      <c r="BN156" s="13" t="s">
        <v>68</v>
      </c>
      <c r="BO156" s="13" t="s">
        <v>68</v>
      </c>
      <c r="BP156" s="13" t="s">
        <v>69</v>
      </c>
      <c r="BQ156" s="13" t="s">
        <v>68</v>
      </c>
      <c r="BR156" s="13" t="s">
        <v>68</v>
      </c>
      <c r="BS156" s="13" t="str">
        <f t="shared" si="202"/>
        <v>2 fois par semaine</v>
      </c>
      <c r="BT156" s="14" t="s">
        <v>68</v>
      </c>
      <c r="BU156" s="14" t="s">
        <v>68</v>
      </c>
      <c r="BV156" s="14" t="s">
        <v>68</v>
      </c>
      <c r="BW156" s="14" t="s">
        <v>68</v>
      </c>
      <c r="BX156" s="14" t="s">
        <v>68</v>
      </c>
      <c r="BY156" s="14" t="s">
        <v>68</v>
      </c>
      <c r="BZ156" s="14" t="str">
        <f t="shared" si="203"/>
        <v>-</v>
      </c>
      <c r="CA156" s="13" t="s">
        <v>69</v>
      </c>
      <c r="CB156" s="13" t="s">
        <v>68</v>
      </c>
      <c r="CC156" s="13" t="s">
        <v>68</v>
      </c>
      <c r="CD156" s="13" t="s">
        <v>68</v>
      </c>
      <c r="CE156" s="13" t="s">
        <v>68</v>
      </c>
      <c r="CF156" s="13" t="s">
        <v>68</v>
      </c>
      <c r="CG156" s="44" t="str">
        <f t="shared" ref="CG156:CG167" si="241">IF(COUNTIF(CA156:CF156,"X")&gt;0,COUNTIF(CA156:CF156,"X")&amp;" fois par mois","-")</f>
        <v>1 fois par mois</v>
      </c>
      <c r="CH156" s="14" t="s">
        <v>69</v>
      </c>
      <c r="CI156" s="14" t="s">
        <v>68</v>
      </c>
      <c r="CJ156" s="14" t="s">
        <v>68</v>
      </c>
      <c r="CK156" s="14" t="s">
        <v>68</v>
      </c>
      <c r="CL156" s="14" t="s">
        <v>68</v>
      </c>
      <c r="CM156" s="14" t="s">
        <v>68</v>
      </c>
      <c r="CN156" s="44" t="str">
        <f t="shared" si="205"/>
        <v>1 fois par semaine</v>
      </c>
      <c r="CO156" s="13" t="s">
        <v>69</v>
      </c>
      <c r="CP156" s="13" t="s">
        <v>68</v>
      </c>
      <c r="CQ156" s="13" t="s">
        <v>68</v>
      </c>
      <c r="CR156" s="13" t="s">
        <v>68</v>
      </c>
      <c r="CS156" s="13" t="s">
        <v>68</v>
      </c>
      <c r="CT156" s="13" t="s">
        <v>68</v>
      </c>
      <c r="CU156" s="13" t="str">
        <f t="shared" si="231"/>
        <v>1 fois par semaine</v>
      </c>
      <c r="CV156" s="14" t="s">
        <v>69</v>
      </c>
      <c r="CW156" s="14" t="s">
        <v>68</v>
      </c>
      <c r="CX156" s="14" t="s">
        <v>68</v>
      </c>
      <c r="CY156" s="14" t="s">
        <v>68</v>
      </c>
      <c r="CZ156" s="14" t="s">
        <v>68</v>
      </c>
      <c r="DA156" s="14" t="s">
        <v>68</v>
      </c>
      <c r="DB156" s="14" t="str">
        <f t="shared" si="206"/>
        <v>1 fois par semaine</v>
      </c>
      <c r="DC156" s="13" t="s">
        <v>69</v>
      </c>
      <c r="DD156" s="13" t="s">
        <v>68</v>
      </c>
      <c r="DE156" s="13" t="s">
        <v>68</v>
      </c>
      <c r="DF156" s="13" t="s">
        <v>68</v>
      </c>
      <c r="DG156" s="13" t="s">
        <v>68</v>
      </c>
      <c r="DH156" s="13" t="s">
        <v>68</v>
      </c>
      <c r="DI156" s="13" t="str">
        <f t="shared" si="232"/>
        <v>1 fois par semaine</v>
      </c>
      <c r="DJ156" s="14" t="s">
        <v>68</v>
      </c>
      <c r="DK156" s="14" t="s">
        <v>68</v>
      </c>
      <c r="DL156" s="14" t="s">
        <v>68</v>
      </c>
      <c r="DM156" s="14" t="s">
        <v>68</v>
      </c>
      <c r="DN156" s="14" t="s">
        <v>68</v>
      </c>
      <c r="DO156" s="14" t="s">
        <v>68</v>
      </c>
      <c r="DP156" s="44" t="str">
        <f t="shared" si="207"/>
        <v>-</v>
      </c>
      <c r="DQ156" s="13" t="s">
        <v>68</v>
      </c>
      <c r="DR156" s="13" t="s">
        <v>68</v>
      </c>
      <c r="DS156" s="13" t="s">
        <v>68</v>
      </c>
      <c r="DT156" s="13" t="s">
        <v>68</v>
      </c>
      <c r="DU156" s="13" t="s">
        <v>68</v>
      </c>
      <c r="DV156" s="13" t="s">
        <v>68</v>
      </c>
      <c r="DW156" s="13" t="str">
        <f t="shared" si="208"/>
        <v>-</v>
      </c>
      <c r="DX156" s="14" t="s">
        <v>68</v>
      </c>
      <c r="DY156" s="14" t="s">
        <v>68</v>
      </c>
      <c r="DZ156" s="14" t="s">
        <v>68</v>
      </c>
      <c r="EA156" s="14" t="s">
        <v>68</v>
      </c>
      <c r="EB156" s="14" t="s">
        <v>68</v>
      </c>
      <c r="EC156" s="14" t="s">
        <v>68</v>
      </c>
      <c r="ED156" s="14" t="str">
        <f t="shared" si="209"/>
        <v>-</v>
      </c>
      <c r="EE156" s="13" t="s">
        <v>68</v>
      </c>
      <c r="EF156" s="13" t="s">
        <v>68</v>
      </c>
      <c r="EG156" s="13" t="s">
        <v>68</v>
      </c>
      <c r="EH156" s="13" t="s">
        <v>68</v>
      </c>
      <c r="EI156" s="13" t="s">
        <v>68</v>
      </c>
      <c r="EJ156" s="13" t="s">
        <v>68</v>
      </c>
      <c r="EK156" s="13" t="str">
        <f t="shared" si="210"/>
        <v>-</v>
      </c>
      <c r="EL156" s="14" t="s">
        <v>69</v>
      </c>
      <c r="EM156" s="14" t="s">
        <v>68</v>
      </c>
      <c r="EN156" s="14" t="s">
        <v>68</v>
      </c>
      <c r="EO156" s="14" t="s">
        <v>68</v>
      </c>
      <c r="EP156" s="14" t="s">
        <v>68</v>
      </c>
      <c r="EQ156" s="14" t="s">
        <v>68</v>
      </c>
      <c r="ER156" s="44" t="str">
        <f t="shared" ref="ER156:ER162" si="242">IF(COUNTIF(EL156:EQ156,"X")&gt;0,COUNTIF(EL156:EQ156,"X")&amp;" fois par mois","-")</f>
        <v>1 fois par mois</v>
      </c>
      <c r="ES156" s="13" t="s">
        <v>68</v>
      </c>
      <c r="ET156" s="13" t="s">
        <v>68</v>
      </c>
      <c r="EU156" s="13" t="s">
        <v>68</v>
      </c>
      <c r="EV156" s="13" t="s">
        <v>68</v>
      </c>
      <c r="EW156" s="13" t="s">
        <v>68</v>
      </c>
      <c r="EX156" s="13" t="s">
        <v>68</v>
      </c>
      <c r="EY156" s="44" t="str">
        <f>IF(COUNTIF(ES156:EX156,"X")&gt;0,COUNTIF(ES156:EX156,"X")&amp;" fois par mois","-")</f>
        <v>-</v>
      </c>
      <c r="EZ156" s="14" t="s">
        <v>68</v>
      </c>
      <c r="FA156" s="14" t="s">
        <v>68</v>
      </c>
      <c r="FB156" s="14" t="s">
        <v>68</v>
      </c>
      <c r="FC156" s="14" t="s">
        <v>68</v>
      </c>
      <c r="FD156" s="14" t="s">
        <v>68</v>
      </c>
      <c r="FE156" s="14" t="s">
        <v>68</v>
      </c>
      <c r="FF156" s="44" t="str">
        <f t="shared" si="233"/>
        <v>-</v>
      </c>
      <c r="FG156" s="13" t="s">
        <v>68</v>
      </c>
      <c r="FH156" s="13" t="s">
        <v>68</v>
      </c>
      <c r="FI156" s="13" t="s">
        <v>68</v>
      </c>
      <c r="FJ156" s="13" t="s">
        <v>68</v>
      </c>
      <c r="FK156" s="13" t="s">
        <v>68</v>
      </c>
      <c r="FL156" s="13" t="s">
        <v>68</v>
      </c>
      <c r="FM156" s="13" t="str">
        <f t="shared" ref="FM156:FM165" si="243">IF(COUNTIF(FG156:FL156,"X")&gt;0,COUNTIF(FG156:FL156,"X")&amp;" fois par mois","-")</f>
        <v>-</v>
      </c>
      <c r="FN156" s="14" t="s">
        <v>69</v>
      </c>
      <c r="FO156" s="14" t="s">
        <v>68</v>
      </c>
      <c r="FP156" s="14" t="s">
        <v>68</v>
      </c>
      <c r="FQ156" s="14" t="s">
        <v>69</v>
      </c>
      <c r="FR156" s="14" t="s">
        <v>68</v>
      </c>
      <c r="FS156" s="14" t="s">
        <v>68</v>
      </c>
      <c r="FT156" s="44" t="str">
        <f t="shared" si="219"/>
        <v>2 fois par semaine</v>
      </c>
      <c r="FU156" s="13" t="s">
        <v>69</v>
      </c>
      <c r="FV156" s="13" t="s">
        <v>68</v>
      </c>
      <c r="FW156" s="13" t="s">
        <v>68</v>
      </c>
      <c r="FX156" s="13" t="s">
        <v>68</v>
      </c>
      <c r="FY156" s="13" t="s">
        <v>68</v>
      </c>
      <c r="FZ156" s="13" t="s">
        <v>68</v>
      </c>
      <c r="GA156" s="44" t="str">
        <f t="shared" si="234"/>
        <v>1 fois par semaine</v>
      </c>
      <c r="GB156" s="14" t="s">
        <v>69</v>
      </c>
      <c r="GC156" s="14" t="s">
        <v>68</v>
      </c>
      <c r="GD156" s="14" t="s">
        <v>68</v>
      </c>
      <c r="GE156" s="14" t="s">
        <v>68</v>
      </c>
      <c r="GF156" s="14" t="s">
        <v>68</v>
      </c>
      <c r="GG156" s="14" t="s">
        <v>68</v>
      </c>
      <c r="GH156" s="14" t="str">
        <f t="shared" si="217"/>
        <v>1 fois par semaine</v>
      </c>
      <c r="GI156" s="13" t="s">
        <v>68</v>
      </c>
      <c r="GJ156" s="13" t="s">
        <v>68</v>
      </c>
      <c r="GK156" s="13" t="s">
        <v>68</v>
      </c>
      <c r="GL156" s="13" t="s">
        <v>68</v>
      </c>
      <c r="GM156" s="13" t="s">
        <v>68</v>
      </c>
      <c r="GN156" s="13" t="s">
        <v>68</v>
      </c>
      <c r="GO156" s="13" t="str">
        <f t="shared" si="227"/>
        <v>-</v>
      </c>
      <c r="GP156" s="14" t="s">
        <v>68</v>
      </c>
      <c r="GQ156" s="14" t="s">
        <v>68</v>
      </c>
      <c r="GR156" s="14" t="s">
        <v>68</v>
      </c>
      <c r="GS156" s="14" t="s">
        <v>68</v>
      </c>
      <c r="GT156" s="14" t="s">
        <v>68</v>
      </c>
      <c r="GU156" s="14" t="s">
        <v>68</v>
      </c>
      <c r="GV156" s="14" t="str">
        <f t="shared" si="224"/>
        <v>-</v>
      </c>
      <c r="GW156" s="13" t="s">
        <v>68</v>
      </c>
      <c r="GX156" s="13" t="s">
        <v>68</v>
      </c>
      <c r="GY156" s="13" t="s">
        <v>68</v>
      </c>
      <c r="GZ156" s="13" t="s">
        <v>68</v>
      </c>
      <c r="HA156" s="13" t="s">
        <v>68</v>
      </c>
      <c r="HB156" s="13" t="s">
        <v>68</v>
      </c>
      <c r="HC156" s="44" t="str">
        <f t="shared" si="230"/>
        <v>-</v>
      </c>
      <c r="HD156" s="14" t="s">
        <v>68</v>
      </c>
      <c r="HE156" s="14" t="s">
        <v>68</v>
      </c>
      <c r="HF156" s="14" t="s">
        <v>68</v>
      </c>
      <c r="HG156" s="14" t="s">
        <v>68</v>
      </c>
      <c r="HH156" s="14" t="s">
        <v>68</v>
      </c>
      <c r="HI156" s="14" t="s">
        <v>68</v>
      </c>
      <c r="HJ156" s="44" t="str">
        <f t="shared" si="193"/>
        <v>-</v>
      </c>
      <c r="HK156" s="13" t="s">
        <v>68</v>
      </c>
      <c r="HL156" s="13" t="s">
        <v>68</v>
      </c>
      <c r="HM156" s="13" t="s">
        <v>68</v>
      </c>
      <c r="HN156" s="13" t="s">
        <v>68</v>
      </c>
      <c r="HO156" s="13" t="s">
        <v>68</v>
      </c>
      <c r="HP156" s="13" t="s">
        <v>68</v>
      </c>
      <c r="HQ156" s="44" t="str">
        <f t="shared" si="226"/>
        <v>-</v>
      </c>
      <c r="HR156" s="14" t="s">
        <v>68</v>
      </c>
      <c r="HS156" s="14" t="s">
        <v>68</v>
      </c>
      <c r="HT156" s="14" t="s">
        <v>68</v>
      </c>
      <c r="HU156" s="14" t="s">
        <v>68</v>
      </c>
      <c r="HV156" s="14" t="s">
        <v>68</v>
      </c>
      <c r="HW156" s="14" t="s">
        <v>68</v>
      </c>
      <c r="HX156" s="14" t="str">
        <f t="shared" si="235"/>
        <v>-</v>
      </c>
    </row>
    <row r="157" spans="1:232" ht="27.95" customHeight="1" x14ac:dyDescent="0.2">
      <c r="A157" s="16">
        <v>8173</v>
      </c>
      <c r="B157" s="9" t="s">
        <v>79</v>
      </c>
      <c r="C157" s="51" t="s">
        <v>1908</v>
      </c>
      <c r="D157" s="11" t="s">
        <v>96</v>
      </c>
      <c r="E157" s="11" t="s">
        <v>263</v>
      </c>
      <c r="F157" s="11">
        <v>75018</v>
      </c>
      <c r="G157" s="11" t="s">
        <v>29</v>
      </c>
      <c r="H157" s="12">
        <v>5</v>
      </c>
      <c r="I157" s="13" t="s">
        <v>69</v>
      </c>
      <c r="J157" s="13" t="s">
        <v>68</v>
      </c>
      <c r="K157" s="13" t="s">
        <v>68</v>
      </c>
      <c r="L157" s="13" t="s">
        <v>69</v>
      </c>
      <c r="M157" s="13" t="s">
        <v>68</v>
      </c>
      <c r="N157" s="13" t="s">
        <v>68</v>
      </c>
      <c r="O157" s="13" t="str">
        <f t="shared" si="194"/>
        <v>2 fois par semaine</v>
      </c>
      <c r="P157" s="14" t="s">
        <v>69</v>
      </c>
      <c r="Q157" s="14" t="s">
        <v>68</v>
      </c>
      <c r="R157" s="14" t="s">
        <v>68</v>
      </c>
      <c r="S157" s="14" t="s">
        <v>69</v>
      </c>
      <c r="T157" s="14" t="s">
        <v>68</v>
      </c>
      <c r="U157" s="14" t="s">
        <v>68</v>
      </c>
      <c r="V157" s="44" t="str">
        <f t="shared" si="195"/>
        <v>2 fois par semaine</v>
      </c>
      <c r="W157" s="13" t="s">
        <v>69</v>
      </c>
      <c r="X157" s="13" t="s">
        <v>68</v>
      </c>
      <c r="Y157" s="13" t="s">
        <v>68</v>
      </c>
      <c r="Z157" s="13" t="s">
        <v>69</v>
      </c>
      <c r="AA157" s="13" t="s">
        <v>68</v>
      </c>
      <c r="AB157" s="13" t="s">
        <v>68</v>
      </c>
      <c r="AC157" s="13" t="str">
        <f t="shared" si="196"/>
        <v>2 fois par semaine</v>
      </c>
      <c r="AD157" s="14" t="s">
        <v>69</v>
      </c>
      <c r="AE157" s="14" t="s">
        <v>68</v>
      </c>
      <c r="AF157" s="14" t="s">
        <v>68</v>
      </c>
      <c r="AG157" s="14" t="s">
        <v>69</v>
      </c>
      <c r="AH157" s="14" t="s">
        <v>68</v>
      </c>
      <c r="AI157" s="14" t="s">
        <v>68</v>
      </c>
      <c r="AJ157" s="44" t="str">
        <f t="shared" si="197"/>
        <v>2 fois par semaine</v>
      </c>
      <c r="AK157" s="13" t="s">
        <v>69</v>
      </c>
      <c r="AL157" s="13" t="s">
        <v>68</v>
      </c>
      <c r="AM157" s="13" t="s">
        <v>68</v>
      </c>
      <c r="AN157" s="13" t="s">
        <v>69</v>
      </c>
      <c r="AO157" s="13" t="s">
        <v>68</v>
      </c>
      <c r="AP157" s="13" t="s">
        <v>68</v>
      </c>
      <c r="AQ157" s="13" t="str">
        <f t="shared" si="198"/>
        <v>2 fois par semaine</v>
      </c>
      <c r="AR157" s="14" t="s">
        <v>69</v>
      </c>
      <c r="AS157" s="14" t="s">
        <v>68</v>
      </c>
      <c r="AT157" s="14" t="s">
        <v>68</v>
      </c>
      <c r="AU157" s="14" t="s">
        <v>69</v>
      </c>
      <c r="AV157" s="14" t="s">
        <v>68</v>
      </c>
      <c r="AW157" s="14" t="s">
        <v>68</v>
      </c>
      <c r="AX157" s="14" t="str">
        <f t="shared" si="199"/>
        <v>2 fois par semaine</v>
      </c>
      <c r="AY157" s="13" t="s">
        <v>69</v>
      </c>
      <c r="AZ157" s="13" t="s">
        <v>68</v>
      </c>
      <c r="BA157" s="13" t="s">
        <v>68</v>
      </c>
      <c r="BB157" s="13" t="s">
        <v>69</v>
      </c>
      <c r="BC157" s="13" t="s">
        <v>68</v>
      </c>
      <c r="BD157" s="13" t="s">
        <v>68</v>
      </c>
      <c r="BE157" s="13" t="str">
        <f t="shared" si="200"/>
        <v>2 fois par semaine</v>
      </c>
      <c r="BF157" s="14" t="s">
        <v>69</v>
      </c>
      <c r="BG157" s="14" t="s">
        <v>68</v>
      </c>
      <c r="BH157" s="14" t="s">
        <v>68</v>
      </c>
      <c r="BI157" s="14" t="s">
        <v>69</v>
      </c>
      <c r="BJ157" s="14" t="s">
        <v>68</v>
      </c>
      <c r="BK157" s="14" t="s">
        <v>68</v>
      </c>
      <c r="BL157" s="14" t="str">
        <f t="shared" si="201"/>
        <v>2 fois par semaine</v>
      </c>
      <c r="BM157" s="13" t="s">
        <v>69</v>
      </c>
      <c r="BN157" s="13" t="s">
        <v>68</v>
      </c>
      <c r="BO157" s="13" t="s">
        <v>68</v>
      </c>
      <c r="BP157" s="13" t="s">
        <v>69</v>
      </c>
      <c r="BQ157" s="13" t="s">
        <v>68</v>
      </c>
      <c r="BR157" s="13" t="s">
        <v>68</v>
      </c>
      <c r="BS157" s="13" t="str">
        <f t="shared" si="202"/>
        <v>2 fois par semaine</v>
      </c>
      <c r="BT157" s="14" t="s">
        <v>68</v>
      </c>
      <c r="BU157" s="14" t="s">
        <v>68</v>
      </c>
      <c r="BV157" s="14" t="s">
        <v>68</v>
      </c>
      <c r="BW157" s="14" t="s">
        <v>68</v>
      </c>
      <c r="BX157" s="14" t="s">
        <v>68</v>
      </c>
      <c r="BY157" s="14" t="s">
        <v>68</v>
      </c>
      <c r="BZ157" s="14" t="str">
        <f t="shared" si="203"/>
        <v>-</v>
      </c>
      <c r="CA157" s="13" t="s">
        <v>69</v>
      </c>
      <c r="CB157" s="13" t="s">
        <v>68</v>
      </c>
      <c r="CC157" s="13" t="s">
        <v>68</v>
      </c>
      <c r="CD157" s="13" t="s">
        <v>68</v>
      </c>
      <c r="CE157" s="13" t="s">
        <v>68</v>
      </c>
      <c r="CF157" s="13" t="s">
        <v>68</v>
      </c>
      <c r="CG157" s="44" t="str">
        <f t="shared" si="241"/>
        <v>1 fois par mois</v>
      </c>
      <c r="CH157" s="14" t="s">
        <v>69</v>
      </c>
      <c r="CI157" s="14" t="s">
        <v>68</v>
      </c>
      <c r="CJ157" s="14" t="s">
        <v>68</v>
      </c>
      <c r="CK157" s="14" t="s">
        <v>68</v>
      </c>
      <c r="CL157" s="14" t="s">
        <v>68</v>
      </c>
      <c r="CM157" s="14" t="s">
        <v>68</v>
      </c>
      <c r="CN157" s="44" t="str">
        <f t="shared" si="205"/>
        <v>1 fois par semaine</v>
      </c>
      <c r="CO157" s="13" t="s">
        <v>69</v>
      </c>
      <c r="CP157" s="13" t="s">
        <v>68</v>
      </c>
      <c r="CQ157" s="13" t="s">
        <v>68</v>
      </c>
      <c r="CR157" s="13" t="s">
        <v>68</v>
      </c>
      <c r="CS157" s="13" t="s">
        <v>68</v>
      </c>
      <c r="CT157" s="13" t="s">
        <v>68</v>
      </c>
      <c r="CU157" s="13" t="str">
        <f t="shared" si="231"/>
        <v>1 fois par semaine</v>
      </c>
      <c r="CV157" s="14" t="s">
        <v>69</v>
      </c>
      <c r="CW157" s="14" t="s">
        <v>68</v>
      </c>
      <c r="CX157" s="14" t="s">
        <v>68</v>
      </c>
      <c r="CY157" s="14" t="s">
        <v>68</v>
      </c>
      <c r="CZ157" s="14" t="s">
        <v>68</v>
      </c>
      <c r="DA157" s="14" t="s">
        <v>68</v>
      </c>
      <c r="DB157" s="14" t="str">
        <f t="shared" si="206"/>
        <v>1 fois par semaine</v>
      </c>
      <c r="DC157" s="13" t="s">
        <v>69</v>
      </c>
      <c r="DD157" s="13" t="s">
        <v>68</v>
      </c>
      <c r="DE157" s="13" t="s">
        <v>68</v>
      </c>
      <c r="DF157" s="13" t="s">
        <v>68</v>
      </c>
      <c r="DG157" s="13" t="s">
        <v>68</v>
      </c>
      <c r="DH157" s="13" t="s">
        <v>68</v>
      </c>
      <c r="DI157" s="13" t="str">
        <f t="shared" si="232"/>
        <v>1 fois par semaine</v>
      </c>
      <c r="DJ157" s="14" t="s">
        <v>68</v>
      </c>
      <c r="DK157" s="14" t="s">
        <v>68</v>
      </c>
      <c r="DL157" s="14" t="s">
        <v>68</v>
      </c>
      <c r="DM157" s="14" t="s">
        <v>68</v>
      </c>
      <c r="DN157" s="14" t="s">
        <v>68</v>
      </c>
      <c r="DO157" s="14" t="s">
        <v>68</v>
      </c>
      <c r="DP157" s="44" t="str">
        <f t="shared" si="207"/>
        <v>-</v>
      </c>
      <c r="DQ157" s="13" t="s">
        <v>68</v>
      </c>
      <c r="DR157" s="13" t="s">
        <v>68</v>
      </c>
      <c r="DS157" s="13" t="s">
        <v>68</v>
      </c>
      <c r="DT157" s="13" t="s">
        <v>68</v>
      </c>
      <c r="DU157" s="13" t="s">
        <v>68</v>
      </c>
      <c r="DV157" s="13" t="s">
        <v>68</v>
      </c>
      <c r="DW157" s="13" t="str">
        <f t="shared" si="208"/>
        <v>-</v>
      </c>
      <c r="DX157" s="14" t="s">
        <v>68</v>
      </c>
      <c r="DY157" s="14" t="s">
        <v>68</v>
      </c>
      <c r="DZ157" s="14" t="s">
        <v>68</v>
      </c>
      <c r="EA157" s="14" t="s">
        <v>68</v>
      </c>
      <c r="EB157" s="14" t="s">
        <v>68</v>
      </c>
      <c r="EC157" s="14" t="s">
        <v>68</v>
      </c>
      <c r="ED157" s="14" t="str">
        <f t="shared" si="209"/>
        <v>-</v>
      </c>
      <c r="EE157" s="13" t="s">
        <v>68</v>
      </c>
      <c r="EF157" s="13" t="s">
        <v>68</v>
      </c>
      <c r="EG157" s="13" t="s">
        <v>68</v>
      </c>
      <c r="EH157" s="13" t="s">
        <v>68</v>
      </c>
      <c r="EI157" s="13" t="s">
        <v>68</v>
      </c>
      <c r="EJ157" s="13" t="s">
        <v>68</v>
      </c>
      <c r="EK157" s="13" t="str">
        <f t="shared" si="210"/>
        <v>-</v>
      </c>
      <c r="EL157" s="14" t="s">
        <v>69</v>
      </c>
      <c r="EM157" s="14" t="s">
        <v>68</v>
      </c>
      <c r="EN157" s="14" t="s">
        <v>68</v>
      </c>
      <c r="EO157" s="14" t="s">
        <v>68</v>
      </c>
      <c r="EP157" s="14" t="s">
        <v>68</v>
      </c>
      <c r="EQ157" s="14" t="s">
        <v>68</v>
      </c>
      <c r="ER157" s="44" t="str">
        <f t="shared" si="242"/>
        <v>1 fois par mois</v>
      </c>
      <c r="ES157" s="13" t="s">
        <v>69</v>
      </c>
      <c r="ET157" s="13" t="s">
        <v>68</v>
      </c>
      <c r="EU157" s="13" t="s">
        <v>68</v>
      </c>
      <c r="EV157" s="13" t="s">
        <v>68</v>
      </c>
      <c r="EW157" s="13" t="s">
        <v>68</v>
      </c>
      <c r="EX157" s="13" t="s">
        <v>68</v>
      </c>
      <c r="EY157" s="44" t="str">
        <f t="shared" ref="EY157" si="244">IF(COUNTIF(ES157:EX157,"X")&gt;0,COUNTIF(ES157:EX157,"X")&amp;" fois par mois","-")</f>
        <v>1 fois par mois</v>
      </c>
      <c r="EZ157" s="14" t="s">
        <v>68</v>
      </c>
      <c r="FA157" s="14" t="s">
        <v>68</v>
      </c>
      <c r="FB157" s="14" t="s">
        <v>68</v>
      </c>
      <c r="FC157" s="14" t="s">
        <v>68</v>
      </c>
      <c r="FD157" s="14" t="s">
        <v>68</v>
      </c>
      <c r="FE157" s="14" t="s">
        <v>68</v>
      </c>
      <c r="FF157" s="44" t="str">
        <f t="shared" si="233"/>
        <v>-</v>
      </c>
      <c r="FG157" s="13" t="s">
        <v>68</v>
      </c>
      <c r="FH157" s="13" t="s">
        <v>68</v>
      </c>
      <c r="FI157" s="13" t="s">
        <v>68</v>
      </c>
      <c r="FJ157" s="13" t="s">
        <v>68</v>
      </c>
      <c r="FK157" s="13" t="s">
        <v>68</v>
      </c>
      <c r="FL157" s="13" t="s">
        <v>68</v>
      </c>
      <c r="FM157" s="13" t="str">
        <f t="shared" si="243"/>
        <v>-</v>
      </c>
      <c r="FN157" s="14" t="s">
        <v>69</v>
      </c>
      <c r="FO157" s="14" t="s">
        <v>68</v>
      </c>
      <c r="FP157" s="14" t="s">
        <v>68</v>
      </c>
      <c r="FQ157" s="14" t="s">
        <v>69</v>
      </c>
      <c r="FR157" s="14" t="s">
        <v>68</v>
      </c>
      <c r="FS157" s="14" t="s">
        <v>68</v>
      </c>
      <c r="FT157" s="44" t="str">
        <f t="shared" si="219"/>
        <v>2 fois par semaine</v>
      </c>
      <c r="FU157" s="13" t="s">
        <v>69</v>
      </c>
      <c r="FV157" s="13" t="s">
        <v>68</v>
      </c>
      <c r="FW157" s="13" t="s">
        <v>68</v>
      </c>
      <c r="FX157" s="13" t="s">
        <v>68</v>
      </c>
      <c r="FY157" s="13" t="s">
        <v>68</v>
      </c>
      <c r="FZ157" s="13" t="s">
        <v>68</v>
      </c>
      <c r="GA157" s="44" t="str">
        <f t="shared" si="234"/>
        <v>1 fois par semaine</v>
      </c>
      <c r="GB157" s="14" t="s">
        <v>69</v>
      </c>
      <c r="GC157" s="14" t="s">
        <v>68</v>
      </c>
      <c r="GD157" s="14" t="s">
        <v>68</v>
      </c>
      <c r="GE157" s="14" t="s">
        <v>68</v>
      </c>
      <c r="GF157" s="14" t="s">
        <v>68</v>
      </c>
      <c r="GG157" s="14" t="s">
        <v>68</v>
      </c>
      <c r="GH157" s="14" t="str">
        <f t="shared" si="217"/>
        <v>1 fois par semaine</v>
      </c>
      <c r="GI157" s="13" t="s">
        <v>68</v>
      </c>
      <c r="GJ157" s="13" t="s">
        <v>68</v>
      </c>
      <c r="GK157" s="13" t="s">
        <v>68</v>
      </c>
      <c r="GL157" s="13" t="s">
        <v>68</v>
      </c>
      <c r="GM157" s="13" t="s">
        <v>68</v>
      </c>
      <c r="GN157" s="13" t="s">
        <v>68</v>
      </c>
      <c r="GO157" s="13" t="str">
        <f t="shared" si="227"/>
        <v>-</v>
      </c>
      <c r="GP157" s="14" t="s">
        <v>68</v>
      </c>
      <c r="GQ157" s="14" t="s">
        <v>68</v>
      </c>
      <c r="GR157" s="14" t="s">
        <v>68</v>
      </c>
      <c r="GS157" s="14" t="s">
        <v>68</v>
      </c>
      <c r="GT157" s="14" t="s">
        <v>68</v>
      </c>
      <c r="GU157" s="14" t="s">
        <v>68</v>
      </c>
      <c r="GV157" s="14" t="str">
        <f t="shared" si="224"/>
        <v>-</v>
      </c>
      <c r="GW157" s="13" t="s">
        <v>68</v>
      </c>
      <c r="GX157" s="13" t="s">
        <v>68</v>
      </c>
      <c r="GY157" s="13" t="s">
        <v>68</v>
      </c>
      <c r="GZ157" s="13" t="s">
        <v>68</v>
      </c>
      <c r="HA157" s="13" t="s">
        <v>68</v>
      </c>
      <c r="HB157" s="13" t="s">
        <v>68</v>
      </c>
      <c r="HC157" s="44" t="str">
        <f t="shared" si="230"/>
        <v>-</v>
      </c>
      <c r="HD157" s="14" t="s">
        <v>68</v>
      </c>
      <c r="HE157" s="14" t="s">
        <v>68</v>
      </c>
      <c r="HF157" s="14" t="s">
        <v>68</v>
      </c>
      <c r="HG157" s="14" t="s">
        <v>68</v>
      </c>
      <c r="HH157" s="14" t="s">
        <v>68</v>
      </c>
      <c r="HI157" s="14" t="s">
        <v>68</v>
      </c>
      <c r="HJ157" s="44" t="str">
        <f t="shared" si="193"/>
        <v>-</v>
      </c>
      <c r="HK157" s="13" t="s">
        <v>68</v>
      </c>
      <c r="HL157" s="13" t="s">
        <v>68</v>
      </c>
      <c r="HM157" s="13" t="s">
        <v>68</v>
      </c>
      <c r="HN157" s="13" t="s">
        <v>68</v>
      </c>
      <c r="HO157" s="13" t="s">
        <v>68</v>
      </c>
      <c r="HP157" s="13" t="s">
        <v>68</v>
      </c>
      <c r="HQ157" s="44" t="str">
        <f t="shared" si="226"/>
        <v>-</v>
      </c>
      <c r="HR157" s="14" t="s">
        <v>68</v>
      </c>
      <c r="HS157" s="14" t="s">
        <v>68</v>
      </c>
      <c r="HT157" s="14" t="s">
        <v>68</v>
      </c>
      <c r="HU157" s="14" t="s">
        <v>68</v>
      </c>
      <c r="HV157" s="14" t="s">
        <v>68</v>
      </c>
      <c r="HW157" s="14" t="s">
        <v>68</v>
      </c>
      <c r="HX157" s="14" t="str">
        <f t="shared" si="235"/>
        <v>-</v>
      </c>
    </row>
    <row r="158" spans="1:232" ht="27.95" customHeight="1" x14ac:dyDescent="0.2">
      <c r="A158" s="16">
        <v>8177</v>
      </c>
      <c r="B158" s="9" t="s">
        <v>79</v>
      </c>
      <c r="C158" s="51" t="s">
        <v>1908</v>
      </c>
      <c r="D158" s="11" t="s">
        <v>96</v>
      </c>
      <c r="E158" s="11" t="s">
        <v>265</v>
      </c>
      <c r="F158" s="11">
        <v>75018</v>
      </c>
      <c r="G158" s="11" t="s">
        <v>29</v>
      </c>
      <c r="H158" s="12">
        <v>7</v>
      </c>
      <c r="I158" s="13" t="s">
        <v>69</v>
      </c>
      <c r="J158" s="13" t="s">
        <v>68</v>
      </c>
      <c r="K158" s="13" t="s">
        <v>68</v>
      </c>
      <c r="L158" s="13" t="s">
        <v>69</v>
      </c>
      <c r="M158" s="13" t="s">
        <v>68</v>
      </c>
      <c r="N158" s="13" t="s">
        <v>68</v>
      </c>
      <c r="O158" s="13" t="str">
        <f t="shared" si="194"/>
        <v>2 fois par semaine</v>
      </c>
      <c r="P158" s="14" t="s">
        <v>69</v>
      </c>
      <c r="Q158" s="14" t="s">
        <v>68</v>
      </c>
      <c r="R158" s="14" t="s">
        <v>68</v>
      </c>
      <c r="S158" s="14" t="s">
        <v>69</v>
      </c>
      <c r="T158" s="14" t="s">
        <v>68</v>
      </c>
      <c r="U158" s="14" t="s">
        <v>68</v>
      </c>
      <c r="V158" s="44" t="str">
        <f t="shared" si="195"/>
        <v>2 fois par semaine</v>
      </c>
      <c r="W158" s="13" t="s">
        <v>69</v>
      </c>
      <c r="X158" s="13" t="s">
        <v>68</v>
      </c>
      <c r="Y158" s="13" t="s">
        <v>68</v>
      </c>
      <c r="Z158" s="13" t="s">
        <v>69</v>
      </c>
      <c r="AA158" s="13" t="s">
        <v>68</v>
      </c>
      <c r="AB158" s="13" t="s">
        <v>68</v>
      </c>
      <c r="AC158" s="13" t="str">
        <f t="shared" si="196"/>
        <v>2 fois par semaine</v>
      </c>
      <c r="AD158" s="14" t="s">
        <v>69</v>
      </c>
      <c r="AE158" s="14" t="s">
        <v>68</v>
      </c>
      <c r="AF158" s="14" t="s">
        <v>68</v>
      </c>
      <c r="AG158" s="14" t="s">
        <v>69</v>
      </c>
      <c r="AH158" s="14" t="s">
        <v>68</v>
      </c>
      <c r="AI158" s="14" t="s">
        <v>68</v>
      </c>
      <c r="AJ158" s="44" t="str">
        <f t="shared" si="197"/>
        <v>2 fois par semaine</v>
      </c>
      <c r="AK158" s="13" t="s">
        <v>69</v>
      </c>
      <c r="AL158" s="13" t="s">
        <v>68</v>
      </c>
      <c r="AM158" s="13" t="s">
        <v>68</v>
      </c>
      <c r="AN158" s="13" t="s">
        <v>69</v>
      </c>
      <c r="AO158" s="13" t="s">
        <v>68</v>
      </c>
      <c r="AP158" s="13" t="s">
        <v>68</v>
      </c>
      <c r="AQ158" s="13" t="str">
        <f t="shared" si="198"/>
        <v>2 fois par semaine</v>
      </c>
      <c r="AR158" s="14" t="s">
        <v>69</v>
      </c>
      <c r="AS158" s="14" t="s">
        <v>68</v>
      </c>
      <c r="AT158" s="14" t="s">
        <v>68</v>
      </c>
      <c r="AU158" s="14" t="s">
        <v>69</v>
      </c>
      <c r="AV158" s="14" t="s">
        <v>68</v>
      </c>
      <c r="AW158" s="14" t="s">
        <v>68</v>
      </c>
      <c r="AX158" s="14" t="str">
        <f t="shared" si="199"/>
        <v>2 fois par semaine</v>
      </c>
      <c r="AY158" s="13" t="s">
        <v>69</v>
      </c>
      <c r="AZ158" s="13" t="s">
        <v>68</v>
      </c>
      <c r="BA158" s="13" t="s">
        <v>68</v>
      </c>
      <c r="BB158" s="13" t="s">
        <v>69</v>
      </c>
      <c r="BC158" s="13" t="s">
        <v>68</v>
      </c>
      <c r="BD158" s="13" t="s">
        <v>68</v>
      </c>
      <c r="BE158" s="13" t="str">
        <f t="shared" si="200"/>
        <v>2 fois par semaine</v>
      </c>
      <c r="BF158" s="14" t="s">
        <v>69</v>
      </c>
      <c r="BG158" s="14" t="s">
        <v>68</v>
      </c>
      <c r="BH158" s="14" t="s">
        <v>68</v>
      </c>
      <c r="BI158" s="14" t="s">
        <v>69</v>
      </c>
      <c r="BJ158" s="14" t="s">
        <v>68</v>
      </c>
      <c r="BK158" s="14" t="s">
        <v>68</v>
      </c>
      <c r="BL158" s="14" t="str">
        <f t="shared" si="201"/>
        <v>2 fois par semaine</v>
      </c>
      <c r="BM158" s="13" t="s">
        <v>69</v>
      </c>
      <c r="BN158" s="13" t="s">
        <v>68</v>
      </c>
      <c r="BO158" s="13" t="s">
        <v>68</v>
      </c>
      <c r="BP158" s="13" t="s">
        <v>69</v>
      </c>
      <c r="BQ158" s="13" t="s">
        <v>68</v>
      </c>
      <c r="BR158" s="13" t="s">
        <v>68</v>
      </c>
      <c r="BS158" s="13" t="str">
        <f t="shared" si="202"/>
        <v>2 fois par semaine</v>
      </c>
      <c r="BT158" s="14" t="s">
        <v>68</v>
      </c>
      <c r="BU158" s="14" t="s">
        <v>68</v>
      </c>
      <c r="BV158" s="14" t="s">
        <v>68</v>
      </c>
      <c r="BW158" s="14" t="s">
        <v>68</v>
      </c>
      <c r="BX158" s="14" t="s">
        <v>68</v>
      </c>
      <c r="BY158" s="14" t="s">
        <v>68</v>
      </c>
      <c r="BZ158" s="14" t="str">
        <f t="shared" si="203"/>
        <v>-</v>
      </c>
      <c r="CA158" s="13" t="s">
        <v>69</v>
      </c>
      <c r="CB158" s="13" t="s">
        <v>68</v>
      </c>
      <c r="CC158" s="13" t="s">
        <v>68</v>
      </c>
      <c r="CD158" s="13" t="s">
        <v>68</v>
      </c>
      <c r="CE158" s="13" t="s">
        <v>68</v>
      </c>
      <c r="CF158" s="13" t="s">
        <v>68</v>
      </c>
      <c r="CG158" s="44" t="str">
        <f t="shared" si="241"/>
        <v>1 fois par mois</v>
      </c>
      <c r="CH158" s="14" t="s">
        <v>69</v>
      </c>
      <c r="CI158" s="14" t="s">
        <v>68</v>
      </c>
      <c r="CJ158" s="14" t="s">
        <v>68</v>
      </c>
      <c r="CK158" s="14" t="s">
        <v>68</v>
      </c>
      <c r="CL158" s="14" t="s">
        <v>68</v>
      </c>
      <c r="CM158" s="14" t="s">
        <v>68</v>
      </c>
      <c r="CN158" s="44" t="str">
        <f t="shared" si="205"/>
        <v>1 fois par semaine</v>
      </c>
      <c r="CO158" s="13" t="s">
        <v>69</v>
      </c>
      <c r="CP158" s="13" t="s">
        <v>68</v>
      </c>
      <c r="CQ158" s="13" t="s">
        <v>68</v>
      </c>
      <c r="CR158" s="13" t="s">
        <v>68</v>
      </c>
      <c r="CS158" s="13" t="s">
        <v>68</v>
      </c>
      <c r="CT158" s="13" t="s">
        <v>68</v>
      </c>
      <c r="CU158" s="13" t="str">
        <f t="shared" si="231"/>
        <v>1 fois par semaine</v>
      </c>
      <c r="CV158" s="14" t="s">
        <v>69</v>
      </c>
      <c r="CW158" s="14" t="s">
        <v>68</v>
      </c>
      <c r="CX158" s="14" t="s">
        <v>68</v>
      </c>
      <c r="CY158" s="14" t="s">
        <v>68</v>
      </c>
      <c r="CZ158" s="14" t="s">
        <v>68</v>
      </c>
      <c r="DA158" s="14" t="s">
        <v>68</v>
      </c>
      <c r="DB158" s="14" t="str">
        <f t="shared" si="206"/>
        <v>1 fois par semaine</v>
      </c>
      <c r="DC158" s="13" t="s">
        <v>69</v>
      </c>
      <c r="DD158" s="13" t="s">
        <v>68</v>
      </c>
      <c r="DE158" s="13" t="s">
        <v>68</v>
      </c>
      <c r="DF158" s="13" t="s">
        <v>68</v>
      </c>
      <c r="DG158" s="13" t="s">
        <v>68</v>
      </c>
      <c r="DH158" s="13" t="s">
        <v>68</v>
      </c>
      <c r="DI158" s="13" t="str">
        <f t="shared" si="232"/>
        <v>1 fois par semaine</v>
      </c>
      <c r="DJ158" s="14" t="s">
        <v>69</v>
      </c>
      <c r="DK158" s="14" t="s">
        <v>68</v>
      </c>
      <c r="DL158" s="14" t="s">
        <v>68</v>
      </c>
      <c r="DM158" s="14" t="s">
        <v>69</v>
      </c>
      <c r="DN158" s="14" t="s">
        <v>68</v>
      </c>
      <c r="DO158" s="14" t="s">
        <v>68</v>
      </c>
      <c r="DP158" s="44" t="str">
        <f t="shared" si="207"/>
        <v>2 fois par semaine</v>
      </c>
      <c r="DQ158" s="13" t="s">
        <v>69</v>
      </c>
      <c r="DR158" s="13" t="s">
        <v>68</v>
      </c>
      <c r="DS158" s="13" t="s">
        <v>68</v>
      </c>
      <c r="DT158" s="13" t="s">
        <v>69</v>
      </c>
      <c r="DU158" s="13" t="s">
        <v>68</v>
      </c>
      <c r="DV158" s="13" t="s">
        <v>68</v>
      </c>
      <c r="DW158" s="13" t="str">
        <f t="shared" si="208"/>
        <v>2 fois par semaine</v>
      </c>
      <c r="DX158" s="14" t="s">
        <v>69</v>
      </c>
      <c r="DY158" s="14" t="s">
        <v>68</v>
      </c>
      <c r="DZ158" s="14" t="s">
        <v>68</v>
      </c>
      <c r="EA158" s="14" t="s">
        <v>69</v>
      </c>
      <c r="EB158" s="14" t="s">
        <v>68</v>
      </c>
      <c r="EC158" s="14" t="s">
        <v>68</v>
      </c>
      <c r="ED158" s="14" t="str">
        <f t="shared" si="209"/>
        <v>2 fois par semaine</v>
      </c>
      <c r="EE158" s="13" t="s">
        <v>69</v>
      </c>
      <c r="EF158" s="13" t="s">
        <v>68</v>
      </c>
      <c r="EG158" s="13" t="s">
        <v>68</v>
      </c>
      <c r="EH158" s="13" t="s">
        <v>69</v>
      </c>
      <c r="EI158" s="13" t="s">
        <v>68</v>
      </c>
      <c r="EJ158" s="13" t="s">
        <v>68</v>
      </c>
      <c r="EK158" s="13" t="str">
        <f t="shared" si="210"/>
        <v>2 fois par semaine</v>
      </c>
      <c r="EL158" s="14" t="s">
        <v>69</v>
      </c>
      <c r="EM158" s="14" t="s">
        <v>68</v>
      </c>
      <c r="EN158" s="14" t="s">
        <v>68</v>
      </c>
      <c r="EO158" s="14" t="s">
        <v>68</v>
      </c>
      <c r="EP158" s="14" t="s">
        <v>68</v>
      </c>
      <c r="EQ158" s="14" t="s">
        <v>68</v>
      </c>
      <c r="ER158" s="44" t="str">
        <f t="shared" si="242"/>
        <v>1 fois par mois</v>
      </c>
      <c r="ES158" s="13" t="s">
        <v>68</v>
      </c>
      <c r="ET158" s="13" t="s">
        <v>68</v>
      </c>
      <c r="EU158" s="13" t="s">
        <v>68</v>
      </c>
      <c r="EV158" s="13" t="s">
        <v>68</v>
      </c>
      <c r="EW158" s="13" t="s">
        <v>68</v>
      </c>
      <c r="EX158" s="13" t="s">
        <v>68</v>
      </c>
      <c r="EY158" s="44" t="str">
        <f>IF(COUNTIF(ES158:EX158,"X")&gt;0,COUNTIF(ES158:EX158,"X")&amp;" fois par mois","-")</f>
        <v>-</v>
      </c>
      <c r="EZ158" s="14" t="s">
        <v>68</v>
      </c>
      <c r="FA158" s="14" t="s">
        <v>68</v>
      </c>
      <c r="FB158" s="14" t="s">
        <v>68</v>
      </c>
      <c r="FC158" s="14" t="s">
        <v>68</v>
      </c>
      <c r="FD158" s="14" t="s">
        <v>68</v>
      </c>
      <c r="FE158" s="14" t="s">
        <v>68</v>
      </c>
      <c r="FF158" s="44" t="str">
        <f t="shared" si="233"/>
        <v>-</v>
      </c>
      <c r="FG158" s="13" t="s">
        <v>68</v>
      </c>
      <c r="FH158" s="13" t="s">
        <v>68</v>
      </c>
      <c r="FI158" s="13" t="s">
        <v>68</v>
      </c>
      <c r="FJ158" s="13" t="s">
        <v>68</v>
      </c>
      <c r="FK158" s="13" t="s">
        <v>68</v>
      </c>
      <c r="FL158" s="13" t="s">
        <v>68</v>
      </c>
      <c r="FM158" s="13" t="str">
        <f t="shared" si="243"/>
        <v>-</v>
      </c>
      <c r="FN158" s="14" t="s">
        <v>69</v>
      </c>
      <c r="FO158" s="14" t="s">
        <v>68</v>
      </c>
      <c r="FP158" s="14" t="s">
        <v>68</v>
      </c>
      <c r="FQ158" s="14" t="s">
        <v>69</v>
      </c>
      <c r="FR158" s="14" t="s">
        <v>68</v>
      </c>
      <c r="FS158" s="14" t="s">
        <v>68</v>
      </c>
      <c r="FT158" s="44" t="str">
        <f t="shared" si="219"/>
        <v>2 fois par semaine</v>
      </c>
      <c r="FU158" s="13" t="s">
        <v>69</v>
      </c>
      <c r="FV158" s="13" t="s">
        <v>68</v>
      </c>
      <c r="FW158" s="13" t="s">
        <v>68</v>
      </c>
      <c r="FX158" s="13" t="s">
        <v>68</v>
      </c>
      <c r="FY158" s="13" t="s">
        <v>68</v>
      </c>
      <c r="FZ158" s="13" t="s">
        <v>68</v>
      </c>
      <c r="GA158" s="44" t="str">
        <f t="shared" si="234"/>
        <v>1 fois par semaine</v>
      </c>
      <c r="GB158" s="14" t="s">
        <v>69</v>
      </c>
      <c r="GC158" s="14" t="s">
        <v>68</v>
      </c>
      <c r="GD158" s="14" t="s">
        <v>68</v>
      </c>
      <c r="GE158" s="14" t="s">
        <v>68</v>
      </c>
      <c r="GF158" s="14" t="s">
        <v>68</v>
      </c>
      <c r="GG158" s="14" t="s">
        <v>68</v>
      </c>
      <c r="GH158" s="14" t="str">
        <f t="shared" si="217"/>
        <v>1 fois par semaine</v>
      </c>
      <c r="GI158" s="13" t="s">
        <v>68</v>
      </c>
      <c r="GJ158" s="13" t="s">
        <v>68</v>
      </c>
      <c r="GK158" s="13" t="s">
        <v>68</v>
      </c>
      <c r="GL158" s="13" t="s">
        <v>68</v>
      </c>
      <c r="GM158" s="13" t="s">
        <v>68</v>
      </c>
      <c r="GN158" s="13" t="s">
        <v>68</v>
      </c>
      <c r="GO158" s="13" t="str">
        <f t="shared" si="227"/>
        <v>-</v>
      </c>
      <c r="GP158" s="14" t="s">
        <v>68</v>
      </c>
      <c r="GQ158" s="14" t="s">
        <v>68</v>
      </c>
      <c r="GR158" s="14" t="s">
        <v>68</v>
      </c>
      <c r="GS158" s="14" t="s">
        <v>68</v>
      </c>
      <c r="GT158" s="14" t="s">
        <v>68</v>
      </c>
      <c r="GU158" s="14" t="s">
        <v>68</v>
      </c>
      <c r="GV158" s="14" t="str">
        <f t="shared" si="224"/>
        <v>-</v>
      </c>
      <c r="GW158" s="13" t="s">
        <v>68</v>
      </c>
      <c r="GX158" s="13" t="s">
        <v>68</v>
      </c>
      <c r="GY158" s="13" t="s">
        <v>68</v>
      </c>
      <c r="GZ158" s="13" t="s">
        <v>68</v>
      </c>
      <c r="HA158" s="13" t="s">
        <v>68</v>
      </c>
      <c r="HB158" s="13" t="s">
        <v>68</v>
      </c>
      <c r="HC158" s="44" t="str">
        <f t="shared" si="230"/>
        <v>-</v>
      </c>
      <c r="HD158" s="14" t="s">
        <v>68</v>
      </c>
      <c r="HE158" s="14" t="s">
        <v>68</v>
      </c>
      <c r="HF158" s="14" t="s">
        <v>68</v>
      </c>
      <c r="HG158" s="14" t="s">
        <v>68</v>
      </c>
      <c r="HH158" s="14" t="s">
        <v>68</v>
      </c>
      <c r="HI158" s="14" t="s">
        <v>68</v>
      </c>
      <c r="HJ158" s="44" t="str">
        <f t="shared" si="193"/>
        <v>-</v>
      </c>
      <c r="HK158" s="13" t="s">
        <v>68</v>
      </c>
      <c r="HL158" s="13" t="s">
        <v>68</v>
      </c>
      <c r="HM158" s="13" t="s">
        <v>68</v>
      </c>
      <c r="HN158" s="13" t="s">
        <v>68</v>
      </c>
      <c r="HO158" s="13" t="s">
        <v>68</v>
      </c>
      <c r="HP158" s="13" t="s">
        <v>68</v>
      </c>
      <c r="HQ158" s="44" t="str">
        <f t="shared" si="226"/>
        <v>-</v>
      </c>
      <c r="HR158" s="14" t="s">
        <v>68</v>
      </c>
      <c r="HS158" s="14" t="s">
        <v>68</v>
      </c>
      <c r="HT158" s="14" t="s">
        <v>68</v>
      </c>
      <c r="HU158" s="14" t="s">
        <v>68</v>
      </c>
      <c r="HV158" s="14" t="s">
        <v>68</v>
      </c>
      <c r="HW158" s="14" t="s">
        <v>68</v>
      </c>
      <c r="HX158" s="14" t="str">
        <f t="shared" si="235"/>
        <v>-</v>
      </c>
    </row>
    <row r="159" spans="1:232" ht="27.95" customHeight="1" x14ac:dyDescent="0.2">
      <c r="A159" s="8">
        <v>8178</v>
      </c>
      <c r="B159" s="9" t="s">
        <v>76</v>
      </c>
      <c r="C159" s="10" t="s">
        <v>77</v>
      </c>
      <c r="D159" s="11" t="s">
        <v>96</v>
      </c>
      <c r="E159" s="11" t="s">
        <v>266</v>
      </c>
      <c r="F159" s="11">
        <v>75012</v>
      </c>
      <c r="G159" s="11" t="s">
        <v>29</v>
      </c>
      <c r="H159" s="12">
        <v>18</v>
      </c>
      <c r="I159" s="13" t="s">
        <v>69</v>
      </c>
      <c r="J159" s="13" t="s">
        <v>68</v>
      </c>
      <c r="K159" s="13" t="s">
        <v>69</v>
      </c>
      <c r="L159" s="13" t="s">
        <v>68</v>
      </c>
      <c r="M159" s="13" t="s">
        <v>69</v>
      </c>
      <c r="N159" s="13" t="s">
        <v>68</v>
      </c>
      <c r="O159" s="13" t="str">
        <f t="shared" si="194"/>
        <v>3 fois par semaine</v>
      </c>
      <c r="P159" s="14" t="s">
        <v>69</v>
      </c>
      <c r="Q159" s="14" t="s">
        <v>68</v>
      </c>
      <c r="R159" s="14" t="s">
        <v>69</v>
      </c>
      <c r="S159" s="14" t="s">
        <v>68</v>
      </c>
      <c r="T159" s="14" t="s">
        <v>69</v>
      </c>
      <c r="U159" s="14" t="s">
        <v>68</v>
      </c>
      <c r="V159" s="44" t="str">
        <f t="shared" si="195"/>
        <v>3 fois par semaine</v>
      </c>
      <c r="W159" s="13" t="s">
        <v>69</v>
      </c>
      <c r="X159" s="13" t="s">
        <v>68</v>
      </c>
      <c r="Y159" s="13" t="s">
        <v>69</v>
      </c>
      <c r="Z159" s="13" t="s">
        <v>68</v>
      </c>
      <c r="AA159" s="13" t="s">
        <v>69</v>
      </c>
      <c r="AB159" s="13" t="s">
        <v>68</v>
      </c>
      <c r="AC159" s="13" t="str">
        <f t="shared" si="196"/>
        <v>3 fois par semaine</v>
      </c>
      <c r="AD159" s="14" t="s">
        <v>69</v>
      </c>
      <c r="AE159" s="14" t="s">
        <v>68</v>
      </c>
      <c r="AF159" s="14" t="s">
        <v>69</v>
      </c>
      <c r="AG159" s="14" t="s">
        <v>68</v>
      </c>
      <c r="AH159" s="14" t="s">
        <v>69</v>
      </c>
      <c r="AI159" s="14" t="s">
        <v>68</v>
      </c>
      <c r="AJ159" s="44" t="str">
        <f t="shared" si="197"/>
        <v>3 fois par semaine</v>
      </c>
      <c r="AK159" s="13" t="s">
        <v>69</v>
      </c>
      <c r="AL159" s="13" t="s">
        <v>68</v>
      </c>
      <c r="AM159" s="13" t="s">
        <v>69</v>
      </c>
      <c r="AN159" s="13" t="s">
        <v>68</v>
      </c>
      <c r="AO159" s="13" t="s">
        <v>69</v>
      </c>
      <c r="AP159" s="13" t="s">
        <v>68</v>
      </c>
      <c r="AQ159" s="13" t="str">
        <f t="shared" si="198"/>
        <v>3 fois par semaine</v>
      </c>
      <c r="AR159" s="14" t="s">
        <v>69</v>
      </c>
      <c r="AS159" s="14" t="s">
        <v>68</v>
      </c>
      <c r="AT159" s="14" t="s">
        <v>69</v>
      </c>
      <c r="AU159" s="14" t="s">
        <v>68</v>
      </c>
      <c r="AV159" s="14" t="s">
        <v>69</v>
      </c>
      <c r="AW159" s="14" t="s">
        <v>68</v>
      </c>
      <c r="AX159" s="14" t="str">
        <f t="shared" si="199"/>
        <v>3 fois par semaine</v>
      </c>
      <c r="AY159" s="13" t="s">
        <v>69</v>
      </c>
      <c r="AZ159" s="13" t="s">
        <v>68</v>
      </c>
      <c r="BA159" s="13" t="s">
        <v>69</v>
      </c>
      <c r="BB159" s="13" t="s">
        <v>68</v>
      </c>
      <c r="BC159" s="13" t="s">
        <v>69</v>
      </c>
      <c r="BD159" s="13" t="s">
        <v>68</v>
      </c>
      <c r="BE159" s="13" t="str">
        <f t="shared" si="200"/>
        <v>3 fois par semaine</v>
      </c>
      <c r="BF159" s="14" t="s">
        <v>69</v>
      </c>
      <c r="BG159" s="14" t="s">
        <v>68</v>
      </c>
      <c r="BH159" s="14" t="s">
        <v>69</v>
      </c>
      <c r="BI159" s="14" t="s">
        <v>68</v>
      </c>
      <c r="BJ159" s="14" t="s">
        <v>69</v>
      </c>
      <c r="BK159" s="14" t="s">
        <v>68</v>
      </c>
      <c r="BL159" s="14" t="str">
        <f t="shared" si="201"/>
        <v>3 fois par semaine</v>
      </c>
      <c r="BM159" s="13" t="s">
        <v>69</v>
      </c>
      <c r="BN159" s="13" t="s">
        <v>68</v>
      </c>
      <c r="BO159" s="13" t="s">
        <v>69</v>
      </c>
      <c r="BP159" s="13" t="s">
        <v>68</v>
      </c>
      <c r="BQ159" s="13" t="s">
        <v>69</v>
      </c>
      <c r="BR159" s="13" t="s">
        <v>68</v>
      </c>
      <c r="BS159" s="13" t="str">
        <f t="shared" si="202"/>
        <v>3 fois par semaine</v>
      </c>
      <c r="BT159" s="14" t="s">
        <v>68</v>
      </c>
      <c r="BU159" s="14" t="s">
        <v>68</v>
      </c>
      <c r="BV159" s="14" t="s">
        <v>68</v>
      </c>
      <c r="BW159" s="14" t="s">
        <v>68</v>
      </c>
      <c r="BX159" s="14" t="s">
        <v>68</v>
      </c>
      <c r="BY159" s="14" t="s">
        <v>68</v>
      </c>
      <c r="BZ159" s="14" t="str">
        <f t="shared" si="203"/>
        <v>-</v>
      </c>
      <c r="CA159" s="13" t="s">
        <v>69</v>
      </c>
      <c r="CB159" s="13" t="s">
        <v>68</v>
      </c>
      <c r="CC159" s="13" t="s">
        <v>68</v>
      </c>
      <c r="CD159" s="13" t="s">
        <v>68</v>
      </c>
      <c r="CE159" s="13" t="s">
        <v>68</v>
      </c>
      <c r="CF159" s="13" t="s">
        <v>68</v>
      </c>
      <c r="CG159" s="44" t="str">
        <f t="shared" si="241"/>
        <v>1 fois par mois</v>
      </c>
      <c r="CH159" s="14" t="s">
        <v>68</v>
      </c>
      <c r="CI159" s="14" t="s">
        <v>68</v>
      </c>
      <c r="CJ159" s="14" t="s">
        <v>68</v>
      </c>
      <c r="CK159" s="14" t="s">
        <v>68</v>
      </c>
      <c r="CL159" s="14" t="s">
        <v>68</v>
      </c>
      <c r="CM159" s="14" t="s">
        <v>68</v>
      </c>
      <c r="CN159" s="44" t="str">
        <f t="shared" si="205"/>
        <v>-</v>
      </c>
      <c r="CO159" s="13" t="s">
        <v>68</v>
      </c>
      <c r="CP159" s="13" t="s">
        <v>68</v>
      </c>
      <c r="CQ159" s="13" t="s">
        <v>68</v>
      </c>
      <c r="CR159" s="13" t="s">
        <v>68</v>
      </c>
      <c r="CS159" s="13" t="s">
        <v>68</v>
      </c>
      <c r="CT159" s="13" t="s">
        <v>68</v>
      </c>
      <c r="CU159" s="13" t="str">
        <f t="shared" si="231"/>
        <v>-</v>
      </c>
      <c r="CV159" s="14" t="s">
        <v>68</v>
      </c>
      <c r="CW159" s="14" t="s">
        <v>68</v>
      </c>
      <c r="CX159" s="14" t="s">
        <v>68</v>
      </c>
      <c r="CY159" s="14" t="s">
        <v>68</v>
      </c>
      <c r="CZ159" s="14" t="s">
        <v>68</v>
      </c>
      <c r="DA159" s="14" t="s">
        <v>68</v>
      </c>
      <c r="DB159" s="14" t="str">
        <f t="shared" si="206"/>
        <v>-</v>
      </c>
      <c r="DC159" s="13" t="s">
        <v>68</v>
      </c>
      <c r="DD159" s="13" t="s">
        <v>68</v>
      </c>
      <c r="DE159" s="13" t="s">
        <v>68</v>
      </c>
      <c r="DF159" s="13" t="s">
        <v>68</v>
      </c>
      <c r="DG159" s="13" t="s">
        <v>68</v>
      </c>
      <c r="DH159" s="13" t="s">
        <v>68</v>
      </c>
      <c r="DI159" s="13" t="str">
        <f t="shared" si="232"/>
        <v>-</v>
      </c>
      <c r="DJ159" s="14" t="s">
        <v>69</v>
      </c>
      <c r="DK159" s="14" t="s">
        <v>68</v>
      </c>
      <c r="DL159" s="14" t="s">
        <v>69</v>
      </c>
      <c r="DM159" s="14" t="s">
        <v>68</v>
      </c>
      <c r="DN159" s="14" t="s">
        <v>69</v>
      </c>
      <c r="DO159" s="14" t="s">
        <v>68</v>
      </c>
      <c r="DP159" s="44" t="str">
        <f t="shared" si="207"/>
        <v>3 fois par semaine</v>
      </c>
      <c r="DQ159" s="13" t="s">
        <v>69</v>
      </c>
      <c r="DR159" s="13" t="s">
        <v>68</v>
      </c>
      <c r="DS159" s="13" t="s">
        <v>69</v>
      </c>
      <c r="DT159" s="13" t="s">
        <v>68</v>
      </c>
      <c r="DU159" s="13" t="s">
        <v>69</v>
      </c>
      <c r="DV159" s="13" t="s">
        <v>68</v>
      </c>
      <c r="DW159" s="13" t="str">
        <f t="shared" si="208"/>
        <v>3 fois par semaine</v>
      </c>
      <c r="DX159" s="14" t="s">
        <v>69</v>
      </c>
      <c r="DY159" s="14" t="s">
        <v>68</v>
      </c>
      <c r="DZ159" s="14" t="s">
        <v>69</v>
      </c>
      <c r="EA159" s="14" t="s">
        <v>68</v>
      </c>
      <c r="EB159" s="14" t="s">
        <v>69</v>
      </c>
      <c r="EC159" s="14" t="s">
        <v>68</v>
      </c>
      <c r="ED159" s="14" t="str">
        <f t="shared" si="209"/>
        <v>3 fois par semaine</v>
      </c>
      <c r="EE159" s="13" t="s">
        <v>69</v>
      </c>
      <c r="EF159" s="13" t="s">
        <v>68</v>
      </c>
      <c r="EG159" s="13" t="s">
        <v>69</v>
      </c>
      <c r="EH159" s="13" t="s">
        <v>68</v>
      </c>
      <c r="EI159" s="13" t="s">
        <v>69</v>
      </c>
      <c r="EJ159" s="13" t="s">
        <v>68</v>
      </c>
      <c r="EK159" s="13" t="str">
        <f t="shared" si="210"/>
        <v>3 fois par semaine</v>
      </c>
      <c r="EL159" s="14" t="s">
        <v>69</v>
      </c>
      <c r="EM159" s="14" t="s">
        <v>68</v>
      </c>
      <c r="EN159" s="14" t="s">
        <v>68</v>
      </c>
      <c r="EO159" s="14" t="s">
        <v>68</v>
      </c>
      <c r="EP159" s="14" t="s">
        <v>68</v>
      </c>
      <c r="EQ159" s="14" t="s">
        <v>68</v>
      </c>
      <c r="ER159" s="44" t="str">
        <f t="shared" si="242"/>
        <v>1 fois par mois</v>
      </c>
      <c r="ES159" s="13" t="s">
        <v>68</v>
      </c>
      <c r="ET159" s="13" t="s">
        <v>68</v>
      </c>
      <c r="EU159" s="13" t="s">
        <v>68</v>
      </c>
      <c r="EV159" s="13" t="s">
        <v>68</v>
      </c>
      <c r="EW159" s="13" t="s">
        <v>68</v>
      </c>
      <c r="EX159" s="13" t="s">
        <v>68</v>
      </c>
      <c r="EY159" s="44" t="str">
        <f>IF(COUNTIF(ES159:EX159,"X")&gt;0,COUNTIF(ES159:EX159,"X")&amp;" fois par mois","-")</f>
        <v>-</v>
      </c>
      <c r="EZ159" s="14" t="s">
        <v>68</v>
      </c>
      <c r="FA159" s="14" t="s">
        <v>68</v>
      </c>
      <c r="FB159" s="14" t="s">
        <v>68</v>
      </c>
      <c r="FC159" s="14" t="s">
        <v>68</v>
      </c>
      <c r="FD159" s="14" t="s">
        <v>68</v>
      </c>
      <c r="FE159" s="14" t="s">
        <v>68</v>
      </c>
      <c r="FF159" s="44" t="str">
        <f t="shared" si="233"/>
        <v>-</v>
      </c>
      <c r="FG159" s="13" t="s">
        <v>68</v>
      </c>
      <c r="FH159" s="13" t="s">
        <v>68</v>
      </c>
      <c r="FI159" s="13" t="s">
        <v>68</v>
      </c>
      <c r="FJ159" s="13" t="s">
        <v>68</v>
      </c>
      <c r="FK159" s="13" t="s">
        <v>68</v>
      </c>
      <c r="FL159" s="13" t="s">
        <v>68</v>
      </c>
      <c r="FM159" s="13" t="str">
        <f t="shared" si="243"/>
        <v>-</v>
      </c>
      <c r="FN159" s="14" t="s">
        <v>69</v>
      </c>
      <c r="FO159" s="14" t="s">
        <v>68</v>
      </c>
      <c r="FP159" s="14" t="s">
        <v>69</v>
      </c>
      <c r="FQ159" s="14" t="s">
        <v>68</v>
      </c>
      <c r="FR159" s="14" t="s">
        <v>69</v>
      </c>
      <c r="FS159" s="14" t="s">
        <v>68</v>
      </c>
      <c r="FT159" s="44" t="str">
        <f t="shared" si="219"/>
        <v>3 fois par semaine</v>
      </c>
      <c r="FU159" s="13" t="s">
        <v>69</v>
      </c>
      <c r="FV159" s="13" t="s">
        <v>68</v>
      </c>
      <c r="FW159" s="13" t="s">
        <v>68</v>
      </c>
      <c r="FX159" s="13" t="s">
        <v>68</v>
      </c>
      <c r="FY159" s="13" t="s">
        <v>68</v>
      </c>
      <c r="FZ159" s="13" t="s">
        <v>68</v>
      </c>
      <c r="GA159" s="44" t="str">
        <f t="shared" si="234"/>
        <v>1 fois par semaine</v>
      </c>
      <c r="GB159" s="14" t="s">
        <v>69</v>
      </c>
      <c r="GC159" s="14" t="s">
        <v>68</v>
      </c>
      <c r="GD159" s="14" t="s">
        <v>68</v>
      </c>
      <c r="GE159" s="14" t="s">
        <v>68</v>
      </c>
      <c r="GF159" s="14" t="s">
        <v>68</v>
      </c>
      <c r="GG159" s="14" t="s">
        <v>68</v>
      </c>
      <c r="GH159" s="14" t="str">
        <f t="shared" si="217"/>
        <v>1 fois par semaine</v>
      </c>
      <c r="GI159" s="13" t="s">
        <v>68</v>
      </c>
      <c r="GJ159" s="13" t="s">
        <v>68</v>
      </c>
      <c r="GK159" s="13" t="s">
        <v>68</v>
      </c>
      <c r="GL159" s="13" t="s">
        <v>68</v>
      </c>
      <c r="GM159" s="13" t="s">
        <v>68</v>
      </c>
      <c r="GN159" s="13" t="s">
        <v>68</v>
      </c>
      <c r="GO159" s="13" t="str">
        <f t="shared" si="227"/>
        <v>-</v>
      </c>
      <c r="GP159" s="14" t="s">
        <v>68</v>
      </c>
      <c r="GQ159" s="14" t="s">
        <v>68</v>
      </c>
      <c r="GR159" s="14" t="s">
        <v>69</v>
      </c>
      <c r="GS159" s="14" t="s">
        <v>68</v>
      </c>
      <c r="GT159" s="14" t="s">
        <v>68</v>
      </c>
      <c r="GU159" s="14" t="s">
        <v>69</v>
      </c>
      <c r="GV159" s="14" t="str">
        <f t="shared" si="224"/>
        <v>2 fois par semaine</v>
      </c>
      <c r="GW159" s="13" t="s">
        <v>68</v>
      </c>
      <c r="GX159" s="13" t="s">
        <v>68</v>
      </c>
      <c r="GY159" s="13" t="s">
        <v>68</v>
      </c>
      <c r="GZ159" s="13" t="s">
        <v>68</v>
      </c>
      <c r="HA159" s="13" t="s">
        <v>68</v>
      </c>
      <c r="HB159" s="13" t="s">
        <v>68</v>
      </c>
      <c r="HC159" s="44" t="str">
        <f t="shared" si="230"/>
        <v>-</v>
      </c>
      <c r="HD159" s="14" t="s">
        <v>68</v>
      </c>
      <c r="HE159" s="14" t="s">
        <v>68</v>
      </c>
      <c r="HF159" s="14" t="s">
        <v>68</v>
      </c>
      <c r="HG159" s="14" t="s">
        <v>68</v>
      </c>
      <c r="HH159" s="14" t="s">
        <v>68</v>
      </c>
      <c r="HI159" s="14" t="s">
        <v>68</v>
      </c>
      <c r="HJ159" s="44" t="str">
        <f t="shared" si="193"/>
        <v>-</v>
      </c>
      <c r="HK159" s="13" t="s">
        <v>68</v>
      </c>
      <c r="HL159" s="13" t="s">
        <v>68</v>
      </c>
      <c r="HM159" s="13" t="s">
        <v>68</v>
      </c>
      <c r="HN159" s="13" t="s">
        <v>68</v>
      </c>
      <c r="HO159" s="13" t="s">
        <v>68</v>
      </c>
      <c r="HP159" s="13" t="s">
        <v>68</v>
      </c>
      <c r="HQ159" s="44" t="str">
        <f t="shared" si="226"/>
        <v>-</v>
      </c>
      <c r="HR159" s="14" t="s">
        <v>68</v>
      </c>
      <c r="HS159" s="14" t="s">
        <v>68</v>
      </c>
      <c r="HT159" s="14" t="s">
        <v>68</v>
      </c>
      <c r="HU159" s="14" t="s">
        <v>68</v>
      </c>
      <c r="HV159" s="14" t="s">
        <v>68</v>
      </c>
      <c r="HW159" s="14" t="s">
        <v>68</v>
      </c>
      <c r="HX159" s="14" t="str">
        <f t="shared" si="235"/>
        <v>-</v>
      </c>
    </row>
    <row r="160" spans="1:232" ht="27.95" customHeight="1" x14ac:dyDescent="0.2">
      <c r="A160" s="8">
        <v>8179</v>
      </c>
      <c r="B160" s="9" t="s">
        <v>76</v>
      </c>
      <c r="C160" s="10" t="s">
        <v>77</v>
      </c>
      <c r="D160" s="11" t="s">
        <v>96</v>
      </c>
      <c r="E160" s="11" t="s">
        <v>267</v>
      </c>
      <c r="F160" s="11">
        <v>75013</v>
      </c>
      <c r="G160" s="11" t="s">
        <v>29</v>
      </c>
      <c r="H160" s="12">
        <v>14</v>
      </c>
      <c r="I160" s="13" t="s">
        <v>69</v>
      </c>
      <c r="J160" s="13" t="s">
        <v>68</v>
      </c>
      <c r="K160" s="13" t="s">
        <v>69</v>
      </c>
      <c r="L160" s="13" t="s">
        <v>68</v>
      </c>
      <c r="M160" s="13" t="s">
        <v>69</v>
      </c>
      <c r="N160" s="13" t="s">
        <v>68</v>
      </c>
      <c r="O160" s="13" t="str">
        <f t="shared" si="194"/>
        <v>3 fois par semaine</v>
      </c>
      <c r="P160" s="14" t="s">
        <v>69</v>
      </c>
      <c r="Q160" s="14" t="s">
        <v>68</v>
      </c>
      <c r="R160" s="14" t="s">
        <v>69</v>
      </c>
      <c r="S160" s="14" t="s">
        <v>68</v>
      </c>
      <c r="T160" s="14" t="s">
        <v>69</v>
      </c>
      <c r="U160" s="14" t="s">
        <v>68</v>
      </c>
      <c r="V160" s="44" t="str">
        <f t="shared" si="195"/>
        <v>3 fois par semaine</v>
      </c>
      <c r="W160" s="13" t="s">
        <v>69</v>
      </c>
      <c r="X160" s="13" t="s">
        <v>68</v>
      </c>
      <c r="Y160" s="13" t="s">
        <v>69</v>
      </c>
      <c r="Z160" s="13" t="s">
        <v>68</v>
      </c>
      <c r="AA160" s="13" t="s">
        <v>69</v>
      </c>
      <c r="AB160" s="13" t="s">
        <v>68</v>
      </c>
      <c r="AC160" s="13" t="str">
        <f t="shared" si="196"/>
        <v>3 fois par semaine</v>
      </c>
      <c r="AD160" s="14" t="s">
        <v>69</v>
      </c>
      <c r="AE160" s="14" t="s">
        <v>68</v>
      </c>
      <c r="AF160" s="14" t="s">
        <v>69</v>
      </c>
      <c r="AG160" s="14" t="s">
        <v>68</v>
      </c>
      <c r="AH160" s="14" t="s">
        <v>69</v>
      </c>
      <c r="AI160" s="14" t="s">
        <v>68</v>
      </c>
      <c r="AJ160" s="44" t="str">
        <f t="shared" si="197"/>
        <v>3 fois par semaine</v>
      </c>
      <c r="AK160" s="13" t="s">
        <v>69</v>
      </c>
      <c r="AL160" s="13" t="s">
        <v>68</v>
      </c>
      <c r="AM160" s="13" t="s">
        <v>69</v>
      </c>
      <c r="AN160" s="13" t="s">
        <v>68</v>
      </c>
      <c r="AO160" s="13" t="s">
        <v>69</v>
      </c>
      <c r="AP160" s="13" t="s">
        <v>68</v>
      </c>
      <c r="AQ160" s="13" t="str">
        <f t="shared" si="198"/>
        <v>3 fois par semaine</v>
      </c>
      <c r="AR160" s="14" t="s">
        <v>69</v>
      </c>
      <c r="AS160" s="14" t="s">
        <v>68</v>
      </c>
      <c r="AT160" s="14" t="s">
        <v>69</v>
      </c>
      <c r="AU160" s="14" t="s">
        <v>68</v>
      </c>
      <c r="AV160" s="14" t="s">
        <v>69</v>
      </c>
      <c r="AW160" s="14" t="s">
        <v>68</v>
      </c>
      <c r="AX160" s="14" t="str">
        <f t="shared" si="199"/>
        <v>3 fois par semaine</v>
      </c>
      <c r="AY160" s="13" t="s">
        <v>69</v>
      </c>
      <c r="AZ160" s="13" t="s">
        <v>68</v>
      </c>
      <c r="BA160" s="13" t="s">
        <v>69</v>
      </c>
      <c r="BB160" s="13" t="s">
        <v>68</v>
      </c>
      <c r="BC160" s="13" t="s">
        <v>69</v>
      </c>
      <c r="BD160" s="13" t="s">
        <v>68</v>
      </c>
      <c r="BE160" s="13" t="str">
        <f t="shared" si="200"/>
        <v>3 fois par semaine</v>
      </c>
      <c r="BF160" s="14" t="s">
        <v>69</v>
      </c>
      <c r="BG160" s="14" t="s">
        <v>68</v>
      </c>
      <c r="BH160" s="14" t="s">
        <v>69</v>
      </c>
      <c r="BI160" s="14" t="s">
        <v>68</v>
      </c>
      <c r="BJ160" s="14" t="s">
        <v>69</v>
      </c>
      <c r="BK160" s="14" t="s">
        <v>68</v>
      </c>
      <c r="BL160" s="14" t="str">
        <f t="shared" si="201"/>
        <v>3 fois par semaine</v>
      </c>
      <c r="BM160" s="13" t="s">
        <v>69</v>
      </c>
      <c r="BN160" s="13" t="s">
        <v>68</v>
      </c>
      <c r="BO160" s="13" t="s">
        <v>69</v>
      </c>
      <c r="BP160" s="13" t="s">
        <v>68</v>
      </c>
      <c r="BQ160" s="13" t="s">
        <v>69</v>
      </c>
      <c r="BR160" s="13" t="s">
        <v>68</v>
      </c>
      <c r="BS160" s="13" t="str">
        <f t="shared" si="202"/>
        <v>3 fois par semaine</v>
      </c>
      <c r="BT160" s="14" t="s">
        <v>68</v>
      </c>
      <c r="BU160" s="14" t="s">
        <v>68</v>
      </c>
      <c r="BV160" s="14" t="s">
        <v>68</v>
      </c>
      <c r="BW160" s="14" t="s">
        <v>68</v>
      </c>
      <c r="BX160" s="14" t="s">
        <v>68</v>
      </c>
      <c r="BY160" s="14" t="s">
        <v>68</v>
      </c>
      <c r="BZ160" s="14" t="str">
        <f t="shared" si="203"/>
        <v>-</v>
      </c>
      <c r="CA160" s="13" t="s">
        <v>69</v>
      </c>
      <c r="CB160" s="13" t="s">
        <v>68</v>
      </c>
      <c r="CC160" s="13" t="s">
        <v>68</v>
      </c>
      <c r="CD160" s="13" t="s">
        <v>68</v>
      </c>
      <c r="CE160" s="13" t="s">
        <v>68</v>
      </c>
      <c r="CF160" s="13" t="s">
        <v>68</v>
      </c>
      <c r="CG160" s="44" t="str">
        <f t="shared" si="241"/>
        <v>1 fois par mois</v>
      </c>
      <c r="CH160" s="14" t="s">
        <v>68</v>
      </c>
      <c r="CI160" s="14" t="s">
        <v>68</v>
      </c>
      <c r="CJ160" s="14" t="s">
        <v>68</v>
      </c>
      <c r="CK160" s="14" t="s">
        <v>68</v>
      </c>
      <c r="CL160" s="14" t="s">
        <v>68</v>
      </c>
      <c r="CM160" s="14" t="s">
        <v>68</v>
      </c>
      <c r="CN160" s="44" t="str">
        <f t="shared" si="205"/>
        <v>-</v>
      </c>
      <c r="CO160" s="13" t="s">
        <v>68</v>
      </c>
      <c r="CP160" s="13" t="s">
        <v>68</v>
      </c>
      <c r="CQ160" s="13" t="s">
        <v>68</v>
      </c>
      <c r="CR160" s="13" t="s">
        <v>68</v>
      </c>
      <c r="CS160" s="13" t="s">
        <v>68</v>
      </c>
      <c r="CT160" s="13" t="s">
        <v>68</v>
      </c>
      <c r="CU160" s="13" t="str">
        <f t="shared" si="231"/>
        <v>-</v>
      </c>
      <c r="CV160" s="14" t="s">
        <v>68</v>
      </c>
      <c r="CW160" s="14" t="s">
        <v>68</v>
      </c>
      <c r="CX160" s="14" t="s">
        <v>68</v>
      </c>
      <c r="CY160" s="14" t="s">
        <v>68</v>
      </c>
      <c r="CZ160" s="14" t="s">
        <v>68</v>
      </c>
      <c r="DA160" s="14" t="s">
        <v>68</v>
      </c>
      <c r="DB160" s="14" t="str">
        <f t="shared" si="206"/>
        <v>-</v>
      </c>
      <c r="DC160" s="13" t="s">
        <v>68</v>
      </c>
      <c r="DD160" s="13" t="s">
        <v>68</v>
      </c>
      <c r="DE160" s="13" t="s">
        <v>68</v>
      </c>
      <c r="DF160" s="13" t="s">
        <v>68</v>
      </c>
      <c r="DG160" s="13" t="s">
        <v>68</v>
      </c>
      <c r="DH160" s="13" t="s">
        <v>68</v>
      </c>
      <c r="DI160" s="13" t="str">
        <f t="shared" si="232"/>
        <v>-</v>
      </c>
      <c r="DJ160" s="14" t="s">
        <v>69</v>
      </c>
      <c r="DK160" s="14" t="s">
        <v>68</v>
      </c>
      <c r="DL160" s="14" t="s">
        <v>69</v>
      </c>
      <c r="DM160" s="14" t="s">
        <v>68</v>
      </c>
      <c r="DN160" s="14" t="s">
        <v>69</v>
      </c>
      <c r="DO160" s="14" t="s">
        <v>68</v>
      </c>
      <c r="DP160" s="44" t="str">
        <f t="shared" si="207"/>
        <v>3 fois par semaine</v>
      </c>
      <c r="DQ160" s="13" t="s">
        <v>69</v>
      </c>
      <c r="DR160" s="13" t="s">
        <v>68</v>
      </c>
      <c r="DS160" s="13" t="s">
        <v>69</v>
      </c>
      <c r="DT160" s="13" t="s">
        <v>68</v>
      </c>
      <c r="DU160" s="13" t="s">
        <v>69</v>
      </c>
      <c r="DV160" s="13" t="s">
        <v>68</v>
      </c>
      <c r="DW160" s="13" t="str">
        <f t="shared" si="208"/>
        <v>3 fois par semaine</v>
      </c>
      <c r="DX160" s="14" t="s">
        <v>69</v>
      </c>
      <c r="DY160" s="14" t="s">
        <v>68</v>
      </c>
      <c r="DZ160" s="14" t="s">
        <v>69</v>
      </c>
      <c r="EA160" s="14" t="s">
        <v>68</v>
      </c>
      <c r="EB160" s="14" t="s">
        <v>69</v>
      </c>
      <c r="EC160" s="14" t="s">
        <v>68</v>
      </c>
      <c r="ED160" s="14" t="str">
        <f t="shared" si="209"/>
        <v>3 fois par semaine</v>
      </c>
      <c r="EE160" s="13" t="s">
        <v>69</v>
      </c>
      <c r="EF160" s="13" t="s">
        <v>68</v>
      </c>
      <c r="EG160" s="13" t="s">
        <v>69</v>
      </c>
      <c r="EH160" s="13" t="s">
        <v>68</v>
      </c>
      <c r="EI160" s="13" t="s">
        <v>69</v>
      </c>
      <c r="EJ160" s="13" t="s">
        <v>68</v>
      </c>
      <c r="EK160" s="13" t="str">
        <f t="shared" si="210"/>
        <v>3 fois par semaine</v>
      </c>
      <c r="EL160" s="14" t="s">
        <v>69</v>
      </c>
      <c r="EM160" s="14" t="s">
        <v>68</v>
      </c>
      <c r="EN160" s="14" t="s">
        <v>68</v>
      </c>
      <c r="EO160" s="14" t="s">
        <v>68</v>
      </c>
      <c r="EP160" s="14" t="s">
        <v>68</v>
      </c>
      <c r="EQ160" s="14" t="s">
        <v>68</v>
      </c>
      <c r="ER160" s="44" t="str">
        <f t="shared" si="242"/>
        <v>1 fois par mois</v>
      </c>
      <c r="ES160" s="13" t="s">
        <v>68</v>
      </c>
      <c r="ET160" s="13" t="s">
        <v>68</v>
      </c>
      <c r="EU160" s="13" t="s">
        <v>68</v>
      </c>
      <c r="EV160" s="13" t="s">
        <v>68</v>
      </c>
      <c r="EW160" s="13" t="s">
        <v>68</v>
      </c>
      <c r="EX160" s="13" t="s">
        <v>68</v>
      </c>
      <c r="EY160" s="44" t="str">
        <f>IF(COUNTIF(ES160:EX160,"X")&gt;0,COUNTIF(ES160:EX160,"X")&amp;" fois par mois","-")</f>
        <v>-</v>
      </c>
      <c r="EZ160" s="14" t="s">
        <v>68</v>
      </c>
      <c r="FA160" s="14" t="s">
        <v>68</v>
      </c>
      <c r="FB160" s="14" t="s">
        <v>68</v>
      </c>
      <c r="FC160" s="14" t="s">
        <v>68</v>
      </c>
      <c r="FD160" s="14" t="s">
        <v>68</v>
      </c>
      <c r="FE160" s="14" t="s">
        <v>68</v>
      </c>
      <c r="FF160" s="44" t="str">
        <f t="shared" si="233"/>
        <v>-</v>
      </c>
      <c r="FG160" s="13" t="s">
        <v>68</v>
      </c>
      <c r="FH160" s="13" t="s">
        <v>68</v>
      </c>
      <c r="FI160" s="13" t="s">
        <v>68</v>
      </c>
      <c r="FJ160" s="13" t="s">
        <v>68</v>
      </c>
      <c r="FK160" s="13" t="s">
        <v>68</v>
      </c>
      <c r="FL160" s="13" t="s">
        <v>68</v>
      </c>
      <c r="FM160" s="13" t="str">
        <f t="shared" si="243"/>
        <v>-</v>
      </c>
      <c r="FN160" s="14" t="s">
        <v>69</v>
      </c>
      <c r="FO160" s="14" t="s">
        <v>68</v>
      </c>
      <c r="FP160" s="14" t="s">
        <v>69</v>
      </c>
      <c r="FQ160" s="14" t="s">
        <v>68</v>
      </c>
      <c r="FR160" s="14" t="s">
        <v>69</v>
      </c>
      <c r="FS160" s="14" t="s">
        <v>68</v>
      </c>
      <c r="FT160" s="44" t="str">
        <f t="shared" si="219"/>
        <v>3 fois par semaine</v>
      </c>
      <c r="FU160" s="13" t="s">
        <v>69</v>
      </c>
      <c r="FV160" s="13" t="s">
        <v>68</v>
      </c>
      <c r="FW160" s="13" t="s">
        <v>68</v>
      </c>
      <c r="FX160" s="13" t="s">
        <v>68</v>
      </c>
      <c r="FY160" s="13" t="s">
        <v>68</v>
      </c>
      <c r="FZ160" s="13" t="s">
        <v>68</v>
      </c>
      <c r="GA160" s="44" t="str">
        <f t="shared" si="234"/>
        <v>1 fois par semaine</v>
      </c>
      <c r="GB160" s="14" t="s">
        <v>69</v>
      </c>
      <c r="GC160" s="14" t="s">
        <v>68</v>
      </c>
      <c r="GD160" s="14" t="s">
        <v>68</v>
      </c>
      <c r="GE160" s="14" t="s">
        <v>68</v>
      </c>
      <c r="GF160" s="14" t="s">
        <v>68</v>
      </c>
      <c r="GG160" s="14" t="s">
        <v>68</v>
      </c>
      <c r="GH160" s="14" t="str">
        <f t="shared" si="217"/>
        <v>1 fois par semaine</v>
      </c>
      <c r="GI160" s="13" t="s">
        <v>68</v>
      </c>
      <c r="GJ160" s="13" t="s">
        <v>68</v>
      </c>
      <c r="GK160" s="13" t="s">
        <v>68</v>
      </c>
      <c r="GL160" s="13" t="s">
        <v>68</v>
      </c>
      <c r="GM160" s="13" t="s">
        <v>68</v>
      </c>
      <c r="GN160" s="13" t="s">
        <v>68</v>
      </c>
      <c r="GO160" s="13" t="str">
        <f t="shared" si="227"/>
        <v>-</v>
      </c>
      <c r="GP160" s="14" t="s">
        <v>68</v>
      </c>
      <c r="GQ160" s="14" t="s">
        <v>68</v>
      </c>
      <c r="GR160" s="14" t="s">
        <v>68</v>
      </c>
      <c r="GS160" s="14" t="s">
        <v>68</v>
      </c>
      <c r="GT160" s="14" t="s">
        <v>68</v>
      </c>
      <c r="GU160" s="14" t="s">
        <v>68</v>
      </c>
      <c r="GV160" s="14" t="str">
        <f t="shared" si="224"/>
        <v>-</v>
      </c>
      <c r="GW160" s="13" t="s">
        <v>68</v>
      </c>
      <c r="GX160" s="13" t="s">
        <v>68</v>
      </c>
      <c r="GY160" s="13" t="s">
        <v>68</v>
      </c>
      <c r="GZ160" s="13" t="s">
        <v>68</v>
      </c>
      <c r="HA160" s="13" t="s">
        <v>68</v>
      </c>
      <c r="HB160" s="13" t="s">
        <v>68</v>
      </c>
      <c r="HC160" s="44" t="str">
        <f t="shared" si="230"/>
        <v>-</v>
      </c>
      <c r="HD160" s="14" t="s">
        <v>68</v>
      </c>
      <c r="HE160" s="14" t="s">
        <v>68</v>
      </c>
      <c r="HF160" s="14" t="s">
        <v>68</v>
      </c>
      <c r="HG160" s="14" t="s">
        <v>68</v>
      </c>
      <c r="HH160" s="14" t="s">
        <v>68</v>
      </c>
      <c r="HI160" s="14" t="s">
        <v>68</v>
      </c>
      <c r="HJ160" s="44" t="str">
        <f t="shared" ref="HJ160:HJ207" si="245">IF(COUNTIF(HD160:HI160,"X")&gt;0,COUNTIF(HD160:HI160,"X")&amp;" fois par semestre","-")</f>
        <v>-</v>
      </c>
      <c r="HK160" s="13" t="s">
        <v>68</v>
      </c>
      <c r="HL160" s="13" t="s">
        <v>68</v>
      </c>
      <c r="HM160" s="13" t="s">
        <v>68</v>
      </c>
      <c r="HN160" s="13" t="s">
        <v>68</v>
      </c>
      <c r="HO160" s="13" t="s">
        <v>68</v>
      </c>
      <c r="HP160" s="13" t="s">
        <v>68</v>
      </c>
      <c r="HQ160" s="44" t="str">
        <f t="shared" si="226"/>
        <v>-</v>
      </c>
      <c r="HR160" s="14" t="s">
        <v>68</v>
      </c>
      <c r="HS160" s="14" t="s">
        <v>68</v>
      </c>
      <c r="HT160" s="14" t="s">
        <v>68</v>
      </c>
      <c r="HU160" s="14" t="s">
        <v>68</v>
      </c>
      <c r="HV160" s="14" t="s">
        <v>68</v>
      </c>
      <c r="HW160" s="14" t="s">
        <v>68</v>
      </c>
      <c r="HX160" s="14" t="str">
        <f t="shared" si="235"/>
        <v>-</v>
      </c>
    </row>
    <row r="161" spans="1:232" ht="27.95" customHeight="1" x14ac:dyDescent="0.2">
      <c r="A161" s="16">
        <v>8180</v>
      </c>
      <c r="B161" s="9" t="s">
        <v>79</v>
      </c>
      <c r="C161" s="51" t="s">
        <v>1908</v>
      </c>
      <c r="D161" s="11" t="s">
        <v>96</v>
      </c>
      <c r="E161" s="11" t="s">
        <v>268</v>
      </c>
      <c r="F161" s="11">
        <v>75018</v>
      </c>
      <c r="G161" s="11" t="s">
        <v>29</v>
      </c>
      <c r="H161" s="12">
        <v>3</v>
      </c>
      <c r="I161" s="13" t="s">
        <v>69</v>
      </c>
      <c r="J161" s="13" t="s">
        <v>68</v>
      </c>
      <c r="K161" s="13" t="s">
        <v>68</v>
      </c>
      <c r="L161" s="13" t="s">
        <v>69</v>
      </c>
      <c r="M161" s="13" t="s">
        <v>68</v>
      </c>
      <c r="N161" s="13" t="s">
        <v>68</v>
      </c>
      <c r="O161" s="13" t="str">
        <f t="shared" si="194"/>
        <v>2 fois par semaine</v>
      </c>
      <c r="P161" s="14" t="s">
        <v>69</v>
      </c>
      <c r="Q161" s="14" t="s">
        <v>68</v>
      </c>
      <c r="R161" s="14" t="s">
        <v>68</v>
      </c>
      <c r="S161" s="14" t="s">
        <v>69</v>
      </c>
      <c r="T161" s="14" t="s">
        <v>68</v>
      </c>
      <c r="U161" s="14" t="s">
        <v>68</v>
      </c>
      <c r="V161" s="44" t="str">
        <f t="shared" si="195"/>
        <v>2 fois par semaine</v>
      </c>
      <c r="W161" s="13" t="s">
        <v>69</v>
      </c>
      <c r="X161" s="13" t="s">
        <v>68</v>
      </c>
      <c r="Y161" s="13" t="s">
        <v>68</v>
      </c>
      <c r="Z161" s="13" t="s">
        <v>69</v>
      </c>
      <c r="AA161" s="13" t="s">
        <v>68</v>
      </c>
      <c r="AB161" s="13" t="s">
        <v>68</v>
      </c>
      <c r="AC161" s="13" t="str">
        <f t="shared" si="196"/>
        <v>2 fois par semaine</v>
      </c>
      <c r="AD161" s="14" t="s">
        <v>69</v>
      </c>
      <c r="AE161" s="14" t="s">
        <v>68</v>
      </c>
      <c r="AF161" s="14" t="s">
        <v>68</v>
      </c>
      <c r="AG161" s="14" t="s">
        <v>69</v>
      </c>
      <c r="AH161" s="14" t="s">
        <v>68</v>
      </c>
      <c r="AI161" s="14" t="s">
        <v>68</v>
      </c>
      <c r="AJ161" s="44" t="str">
        <f t="shared" si="197"/>
        <v>2 fois par semaine</v>
      </c>
      <c r="AK161" s="13" t="s">
        <v>69</v>
      </c>
      <c r="AL161" s="13" t="s">
        <v>68</v>
      </c>
      <c r="AM161" s="13" t="s">
        <v>68</v>
      </c>
      <c r="AN161" s="13" t="s">
        <v>69</v>
      </c>
      <c r="AO161" s="13" t="s">
        <v>68</v>
      </c>
      <c r="AP161" s="13" t="s">
        <v>68</v>
      </c>
      <c r="AQ161" s="13" t="str">
        <f t="shared" si="198"/>
        <v>2 fois par semaine</v>
      </c>
      <c r="AR161" s="14" t="s">
        <v>69</v>
      </c>
      <c r="AS161" s="14" t="s">
        <v>68</v>
      </c>
      <c r="AT161" s="14" t="s">
        <v>68</v>
      </c>
      <c r="AU161" s="14" t="s">
        <v>69</v>
      </c>
      <c r="AV161" s="14" t="s">
        <v>68</v>
      </c>
      <c r="AW161" s="14" t="s">
        <v>68</v>
      </c>
      <c r="AX161" s="14" t="str">
        <f t="shared" si="199"/>
        <v>2 fois par semaine</v>
      </c>
      <c r="AY161" s="13" t="s">
        <v>69</v>
      </c>
      <c r="AZ161" s="13" t="s">
        <v>68</v>
      </c>
      <c r="BA161" s="13" t="s">
        <v>68</v>
      </c>
      <c r="BB161" s="13" t="s">
        <v>69</v>
      </c>
      <c r="BC161" s="13" t="s">
        <v>68</v>
      </c>
      <c r="BD161" s="13" t="s">
        <v>68</v>
      </c>
      <c r="BE161" s="13" t="str">
        <f t="shared" si="200"/>
        <v>2 fois par semaine</v>
      </c>
      <c r="BF161" s="14" t="s">
        <v>69</v>
      </c>
      <c r="BG161" s="14" t="s">
        <v>68</v>
      </c>
      <c r="BH161" s="14" t="s">
        <v>68</v>
      </c>
      <c r="BI161" s="14" t="s">
        <v>69</v>
      </c>
      <c r="BJ161" s="14" t="s">
        <v>68</v>
      </c>
      <c r="BK161" s="14" t="s">
        <v>68</v>
      </c>
      <c r="BL161" s="14" t="str">
        <f t="shared" si="201"/>
        <v>2 fois par semaine</v>
      </c>
      <c r="BM161" s="13" t="s">
        <v>69</v>
      </c>
      <c r="BN161" s="13" t="s">
        <v>68</v>
      </c>
      <c r="BO161" s="13" t="s">
        <v>68</v>
      </c>
      <c r="BP161" s="13" t="s">
        <v>69</v>
      </c>
      <c r="BQ161" s="13" t="s">
        <v>68</v>
      </c>
      <c r="BR161" s="13" t="s">
        <v>68</v>
      </c>
      <c r="BS161" s="13" t="str">
        <f t="shared" si="202"/>
        <v>2 fois par semaine</v>
      </c>
      <c r="BT161" s="14" t="s">
        <v>68</v>
      </c>
      <c r="BU161" s="14" t="s">
        <v>68</v>
      </c>
      <c r="BV161" s="14" t="s">
        <v>68</v>
      </c>
      <c r="BW161" s="14" t="s">
        <v>68</v>
      </c>
      <c r="BX161" s="14" t="s">
        <v>68</v>
      </c>
      <c r="BY161" s="14" t="s">
        <v>68</v>
      </c>
      <c r="BZ161" s="14" t="str">
        <f t="shared" si="203"/>
        <v>-</v>
      </c>
      <c r="CA161" s="13" t="s">
        <v>69</v>
      </c>
      <c r="CB161" s="13" t="s">
        <v>68</v>
      </c>
      <c r="CC161" s="13" t="s">
        <v>68</v>
      </c>
      <c r="CD161" s="13" t="s">
        <v>68</v>
      </c>
      <c r="CE161" s="13" t="s">
        <v>68</v>
      </c>
      <c r="CF161" s="13" t="s">
        <v>68</v>
      </c>
      <c r="CG161" s="44" t="str">
        <f t="shared" si="241"/>
        <v>1 fois par mois</v>
      </c>
      <c r="CH161" s="14" t="s">
        <v>69</v>
      </c>
      <c r="CI161" s="14" t="s">
        <v>68</v>
      </c>
      <c r="CJ161" s="14" t="s">
        <v>68</v>
      </c>
      <c r="CK161" s="14" t="s">
        <v>68</v>
      </c>
      <c r="CL161" s="14" t="s">
        <v>68</v>
      </c>
      <c r="CM161" s="14" t="s">
        <v>68</v>
      </c>
      <c r="CN161" s="44" t="str">
        <f t="shared" si="205"/>
        <v>1 fois par semaine</v>
      </c>
      <c r="CO161" s="13" t="s">
        <v>69</v>
      </c>
      <c r="CP161" s="13" t="s">
        <v>68</v>
      </c>
      <c r="CQ161" s="13" t="s">
        <v>68</v>
      </c>
      <c r="CR161" s="13" t="s">
        <v>68</v>
      </c>
      <c r="CS161" s="13" t="s">
        <v>68</v>
      </c>
      <c r="CT161" s="13" t="s">
        <v>68</v>
      </c>
      <c r="CU161" s="13" t="str">
        <f t="shared" si="231"/>
        <v>1 fois par semaine</v>
      </c>
      <c r="CV161" s="14" t="s">
        <v>69</v>
      </c>
      <c r="CW161" s="14" t="s">
        <v>68</v>
      </c>
      <c r="CX161" s="14" t="s">
        <v>68</v>
      </c>
      <c r="CY161" s="14" t="s">
        <v>68</v>
      </c>
      <c r="CZ161" s="14" t="s">
        <v>68</v>
      </c>
      <c r="DA161" s="14" t="s">
        <v>68</v>
      </c>
      <c r="DB161" s="14" t="str">
        <f t="shared" si="206"/>
        <v>1 fois par semaine</v>
      </c>
      <c r="DC161" s="13" t="s">
        <v>69</v>
      </c>
      <c r="DD161" s="13" t="s">
        <v>68</v>
      </c>
      <c r="DE161" s="13" t="s">
        <v>68</v>
      </c>
      <c r="DF161" s="13" t="s">
        <v>68</v>
      </c>
      <c r="DG161" s="13" t="s">
        <v>68</v>
      </c>
      <c r="DH161" s="13" t="s">
        <v>68</v>
      </c>
      <c r="DI161" s="13" t="str">
        <f t="shared" si="232"/>
        <v>1 fois par semaine</v>
      </c>
      <c r="DJ161" s="14" t="s">
        <v>68</v>
      </c>
      <c r="DK161" s="14" t="s">
        <v>68</v>
      </c>
      <c r="DL161" s="14" t="s">
        <v>68</v>
      </c>
      <c r="DM161" s="14" t="s">
        <v>68</v>
      </c>
      <c r="DN161" s="14" t="s">
        <v>68</v>
      </c>
      <c r="DO161" s="14" t="s">
        <v>68</v>
      </c>
      <c r="DP161" s="44" t="str">
        <f t="shared" si="207"/>
        <v>-</v>
      </c>
      <c r="DQ161" s="13" t="s">
        <v>68</v>
      </c>
      <c r="DR161" s="13" t="s">
        <v>68</v>
      </c>
      <c r="DS161" s="13" t="s">
        <v>68</v>
      </c>
      <c r="DT161" s="13" t="s">
        <v>68</v>
      </c>
      <c r="DU161" s="13" t="s">
        <v>68</v>
      </c>
      <c r="DV161" s="13" t="s">
        <v>68</v>
      </c>
      <c r="DW161" s="13" t="str">
        <f t="shared" si="208"/>
        <v>-</v>
      </c>
      <c r="DX161" s="14" t="s">
        <v>68</v>
      </c>
      <c r="DY161" s="14" t="s">
        <v>68</v>
      </c>
      <c r="DZ161" s="14" t="s">
        <v>68</v>
      </c>
      <c r="EA161" s="14" t="s">
        <v>68</v>
      </c>
      <c r="EB161" s="14" t="s">
        <v>68</v>
      </c>
      <c r="EC161" s="14" t="s">
        <v>68</v>
      </c>
      <c r="ED161" s="14" t="str">
        <f t="shared" si="209"/>
        <v>-</v>
      </c>
      <c r="EE161" s="13" t="s">
        <v>68</v>
      </c>
      <c r="EF161" s="13" t="s">
        <v>68</v>
      </c>
      <c r="EG161" s="13" t="s">
        <v>68</v>
      </c>
      <c r="EH161" s="13" t="s">
        <v>68</v>
      </c>
      <c r="EI161" s="13" t="s">
        <v>68</v>
      </c>
      <c r="EJ161" s="13" t="s">
        <v>68</v>
      </c>
      <c r="EK161" s="13" t="str">
        <f t="shared" si="210"/>
        <v>-</v>
      </c>
      <c r="EL161" s="14" t="s">
        <v>69</v>
      </c>
      <c r="EM161" s="14" t="s">
        <v>68</v>
      </c>
      <c r="EN161" s="14" t="s">
        <v>68</v>
      </c>
      <c r="EO161" s="14" t="s">
        <v>68</v>
      </c>
      <c r="EP161" s="14" t="s">
        <v>68</v>
      </c>
      <c r="EQ161" s="14" t="s">
        <v>68</v>
      </c>
      <c r="ER161" s="44" t="str">
        <f t="shared" si="242"/>
        <v>1 fois par mois</v>
      </c>
      <c r="ES161" s="13" t="s">
        <v>69</v>
      </c>
      <c r="ET161" s="13" t="s">
        <v>68</v>
      </c>
      <c r="EU161" s="13" t="s">
        <v>68</v>
      </c>
      <c r="EV161" s="13" t="s">
        <v>68</v>
      </c>
      <c r="EW161" s="13" t="s">
        <v>68</v>
      </c>
      <c r="EX161" s="13" t="s">
        <v>68</v>
      </c>
      <c r="EY161" s="44" t="str">
        <f t="shared" ref="EY161" si="246">IF(COUNTIF(ES161:EX161,"X")&gt;0,COUNTIF(ES161:EX161,"X")&amp;" fois par mois","-")</f>
        <v>1 fois par mois</v>
      </c>
      <c r="EZ161" s="14" t="s">
        <v>68</v>
      </c>
      <c r="FA161" s="14" t="s">
        <v>68</v>
      </c>
      <c r="FB161" s="14" t="s">
        <v>68</v>
      </c>
      <c r="FC161" s="14" t="s">
        <v>68</v>
      </c>
      <c r="FD161" s="14" t="s">
        <v>68</v>
      </c>
      <c r="FE161" s="14" t="s">
        <v>68</v>
      </c>
      <c r="FF161" s="44" t="str">
        <f t="shared" si="233"/>
        <v>-</v>
      </c>
      <c r="FG161" s="13" t="s">
        <v>68</v>
      </c>
      <c r="FH161" s="13" t="s">
        <v>68</v>
      </c>
      <c r="FI161" s="13" t="s">
        <v>68</v>
      </c>
      <c r="FJ161" s="13" t="s">
        <v>68</v>
      </c>
      <c r="FK161" s="13" t="s">
        <v>68</v>
      </c>
      <c r="FL161" s="13" t="s">
        <v>68</v>
      </c>
      <c r="FM161" s="13" t="str">
        <f t="shared" si="243"/>
        <v>-</v>
      </c>
      <c r="FN161" s="14" t="s">
        <v>69</v>
      </c>
      <c r="FO161" s="14" t="s">
        <v>68</v>
      </c>
      <c r="FP161" s="14" t="s">
        <v>68</v>
      </c>
      <c r="FQ161" s="14" t="s">
        <v>69</v>
      </c>
      <c r="FR161" s="14" t="s">
        <v>68</v>
      </c>
      <c r="FS161" s="14" t="s">
        <v>68</v>
      </c>
      <c r="FT161" s="44" t="str">
        <f t="shared" si="219"/>
        <v>2 fois par semaine</v>
      </c>
      <c r="FU161" s="13" t="s">
        <v>69</v>
      </c>
      <c r="FV161" s="13" t="s">
        <v>68</v>
      </c>
      <c r="FW161" s="13" t="s">
        <v>68</v>
      </c>
      <c r="FX161" s="13" t="s">
        <v>68</v>
      </c>
      <c r="FY161" s="13" t="s">
        <v>68</v>
      </c>
      <c r="FZ161" s="13" t="s">
        <v>68</v>
      </c>
      <c r="GA161" s="44" t="str">
        <f t="shared" si="234"/>
        <v>1 fois par semaine</v>
      </c>
      <c r="GB161" s="14" t="s">
        <v>69</v>
      </c>
      <c r="GC161" s="14" t="s">
        <v>68</v>
      </c>
      <c r="GD161" s="14" t="s">
        <v>68</v>
      </c>
      <c r="GE161" s="14" t="s">
        <v>68</v>
      </c>
      <c r="GF161" s="14" t="s">
        <v>68</v>
      </c>
      <c r="GG161" s="14" t="s">
        <v>68</v>
      </c>
      <c r="GH161" s="14" t="str">
        <f t="shared" si="217"/>
        <v>1 fois par semaine</v>
      </c>
      <c r="GI161" s="13" t="s">
        <v>68</v>
      </c>
      <c r="GJ161" s="13" t="s">
        <v>68</v>
      </c>
      <c r="GK161" s="13" t="s">
        <v>68</v>
      </c>
      <c r="GL161" s="13" t="s">
        <v>68</v>
      </c>
      <c r="GM161" s="13" t="s">
        <v>68</v>
      </c>
      <c r="GN161" s="13" t="s">
        <v>68</v>
      </c>
      <c r="GO161" s="13" t="str">
        <f t="shared" si="227"/>
        <v>-</v>
      </c>
      <c r="GP161" s="14" t="s">
        <v>68</v>
      </c>
      <c r="GQ161" s="14" t="s">
        <v>68</v>
      </c>
      <c r="GR161" s="14" t="s">
        <v>68</v>
      </c>
      <c r="GS161" s="14" t="s">
        <v>68</v>
      </c>
      <c r="GT161" s="14" t="s">
        <v>68</v>
      </c>
      <c r="GU161" s="14" t="s">
        <v>68</v>
      </c>
      <c r="GV161" s="14" t="str">
        <f t="shared" si="224"/>
        <v>-</v>
      </c>
      <c r="GW161" s="13" t="s">
        <v>68</v>
      </c>
      <c r="GX161" s="13" t="s">
        <v>68</v>
      </c>
      <c r="GY161" s="13" t="s">
        <v>68</v>
      </c>
      <c r="GZ161" s="13" t="s">
        <v>68</v>
      </c>
      <c r="HA161" s="13" t="s">
        <v>68</v>
      </c>
      <c r="HB161" s="13" t="s">
        <v>68</v>
      </c>
      <c r="HC161" s="44" t="str">
        <f t="shared" si="230"/>
        <v>-</v>
      </c>
      <c r="HD161" s="14" t="s">
        <v>68</v>
      </c>
      <c r="HE161" s="14" t="s">
        <v>68</v>
      </c>
      <c r="HF161" s="14" t="s">
        <v>68</v>
      </c>
      <c r="HG161" s="14" t="s">
        <v>68</v>
      </c>
      <c r="HH161" s="14" t="s">
        <v>68</v>
      </c>
      <c r="HI161" s="14" t="s">
        <v>68</v>
      </c>
      <c r="HJ161" s="44" t="str">
        <f t="shared" si="245"/>
        <v>-</v>
      </c>
      <c r="HK161" s="13" t="s">
        <v>68</v>
      </c>
      <c r="HL161" s="13" t="s">
        <v>68</v>
      </c>
      <c r="HM161" s="13" t="s">
        <v>68</v>
      </c>
      <c r="HN161" s="13" t="s">
        <v>68</v>
      </c>
      <c r="HO161" s="13" t="s">
        <v>68</v>
      </c>
      <c r="HP161" s="13" t="s">
        <v>68</v>
      </c>
      <c r="HQ161" s="44" t="str">
        <f t="shared" si="226"/>
        <v>-</v>
      </c>
      <c r="HR161" s="14" t="s">
        <v>68</v>
      </c>
      <c r="HS161" s="14" t="s">
        <v>68</v>
      </c>
      <c r="HT161" s="14" t="s">
        <v>68</v>
      </c>
      <c r="HU161" s="14" t="s">
        <v>68</v>
      </c>
      <c r="HV161" s="14" t="s">
        <v>68</v>
      </c>
      <c r="HW161" s="14" t="s">
        <v>68</v>
      </c>
      <c r="HX161" s="14" t="str">
        <f t="shared" si="235"/>
        <v>-</v>
      </c>
    </row>
    <row r="162" spans="1:232" ht="27.95" customHeight="1" x14ac:dyDescent="0.2">
      <c r="A162" s="16">
        <v>8181</v>
      </c>
      <c r="B162" s="9" t="s">
        <v>79</v>
      </c>
      <c r="C162" s="51" t="s">
        <v>1908</v>
      </c>
      <c r="D162" s="11" t="s">
        <v>96</v>
      </c>
      <c r="E162" s="11" t="s">
        <v>269</v>
      </c>
      <c r="F162" s="11">
        <v>75018</v>
      </c>
      <c r="G162" s="11" t="s">
        <v>29</v>
      </c>
      <c r="H162" s="12">
        <v>11</v>
      </c>
      <c r="I162" s="13" t="s">
        <v>69</v>
      </c>
      <c r="J162" s="13" t="s">
        <v>68</v>
      </c>
      <c r="K162" s="13" t="s">
        <v>69</v>
      </c>
      <c r="L162" s="13" t="s">
        <v>68</v>
      </c>
      <c r="M162" s="13" t="s">
        <v>69</v>
      </c>
      <c r="N162" s="13" t="s">
        <v>68</v>
      </c>
      <c r="O162" s="13" t="str">
        <f t="shared" si="194"/>
        <v>3 fois par semaine</v>
      </c>
      <c r="P162" s="14" t="s">
        <v>69</v>
      </c>
      <c r="Q162" s="14" t="s">
        <v>68</v>
      </c>
      <c r="R162" s="14" t="s">
        <v>69</v>
      </c>
      <c r="S162" s="14" t="s">
        <v>68</v>
      </c>
      <c r="T162" s="14" t="s">
        <v>69</v>
      </c>
      <c r="U162" s="14" t="s">
        <v>68</v>
      </c>
      <c r="V162" s="44" t="str">
        <f t="shared" si="195"/>
        <v>3 fois par semaine</v>
      </c>
      <c r="W162" s="13" t="s">
        <v>69</v>
      </c>
      <c r="X162" s="13" t="s">
        <v>68</v>
      </c>
      <c r="Y162" s="13" t="s">
        <v>69</v>
      </c>
      <c r="Z162" s="13" t="s">
        <v>68</v>
      </c>
      <c r="AA162" s="13" t="s">
        <v>69</v>
      </c>
      <c r="AB162" s="13" t="s">
        <v>68</v>
      </c>
      <c r="AC162" s="13" t="str">
        <f t="shared" si="196"/>
        <v>3 fois par semaine</v>
      </c>
      <c r="AD162" s="14" t="s">
        <v>69</v>
      </c>
      <c r="AE162" s="14" t="s">
        <v>68</v>
      </c>
      <c r="AF162" s="14" t="s">
        <v>69</v>
      </c>
      <c r="AG162" s="14" t="s">
        <v>68</v>
      </c>
      <c r="AH162" s="14" t="s">
        <v>69</v>
      </c>
      <c r="AI162" s="14" t="s">
        <v>68</v>
      </c>
      <c r="AJ162" s="44" t="str">
        <f t="shared" si="197"/>
        <v>3 fois par semaine</v>
      </c>
      <c r="AK162" s="13" t="s">
        <v>69</v>
      </c>
      <c r="AL162" s="13" t="s">
        <v>68</v>
      </c>
      <c r="AM162" s="13" t="s">
        <v>69</v>
      </c>
      <c r="AN162" s="13" t="s">
        <v>68</v>
      </c>
      <c r="AO162" s="13" t="s">
        <v>69</v>
      </c>
      <c r="AP162" s="13" t="s">
        <v>68</v>
      </c>
      <c r="AQ162" s="13" t="str">
        <f t="shared" si="198"/>
        <v>3 fois par semaine</v>
      </c>
      <c r="AR162" s="14" t="s">
        <v>69</v>
      </c>
      <c r="AS162" s="14" t="s">
        <v>68</v>
      </c>
      <c r="AT162" s="14" t="s">
        <v>69</v>
      </c>
      <c r="AU162" s="14" t="s">
        <v>68</v>
      </c>
      <c r="AV162" s="14" t="s">
        <v>69</v>
      </c>
      <c r="AW162" s="14" t="s">
        <v>68</v>
      </c>
      <c r="AX162" s="14" t="str">
        <f t="shared" si="199"/>
        <v>3 fois par semaine</v>
      </c>
      <c r="AY162" s="13" t="s">
        <v>69</v>
      </c>
      <c r="AZ162" s="13" t="s">
        <v>68</v>
      </c>
      <c r="BA162" s="13" t="s">
        <v>69</v>
      </c>
      <c r="BB162" s="13" t="s">
        <v>68</v>
      </c>
      <c r="BC162" s="13" t="s">
        <v>69</v>
      </c>
      <c r="BD162" s="13" t="s">
        <v>68</v>
      </c>
      <c r="BE162" s="13" t="str">
        <f t="shared" si="200"/>
        <v>3 fois par semaine</v>
      </c>
      <c r="BF162" s="14" t="s">
        <v>69</v>
      </c>
      <c r="BG162" s="14" t="s">
        <v>68</v>
      </c>
      <c r="BH162" s="14" t="s">
        <v>69</v>
      </c>
      <c r="BI162" s="14" t="s">
        <v>68</v>
      </c>
      <c r="BJ162" s="14" t="s">
        <v>69</v>
      </c>
      <c r="BK162" s="14" t="s">
        <v>68</v>
      </c>
      <c r="BL162" s="14" t="str">
        <f t="shared" si="201"/>
        <v>3 fois par semaine</v>
      </c>
      <c r="BM162" s="13" t="s">
        <v>69</v>
      </c>
      <c r="BN162" s="13" t="s">
        <v>68</v>
      </c>
      <c r="BO162" s="13" t="s">
        <v>69</v>
      </c>
      <c r="BP162" s="13" t="s">
        <v>68</v>
      </c>
      <c r="BQ162" s="13" t="s">
        <v>69</v>
      </c>
      <c r="BR162" s="13" t="s">
        <v>68</v>
      </c>
      <c r="BS162" s="13" t="str">
        <f t="shared" si="202"/>
        <v>3 fois par semaine</v>
      </c>
      <c r="BT162" s="14" t="s">
        <v>68</v>
      </c>
      <c r="BU162" s="14" t="s">
        <v>68</v>
      </c>
      <c r="BV162" s="14" t="s">
        <v>68</v>
      </c>
      <c r="BW162" s="14" t="s">
        <v>68</v>
      </c>
      <c r="BX162" s="14" t="s">
        <v>68</v>
      </c>
      <c r="BY162" s="14" t="s">
        <v>68</v>
      </c>
      <c r="BZ162" s="14" t="str">
        <f t="shared" si="203"/>
        <v>-</v>
      </c>
      <c r="CA162" s="13" t="s">
        <v>69</v>
      </c>
      <c r="CB162" s="13" t="s">
        <v>68</v>
      </c>
      <c r="CC162" s="13" t="s">
        <v>68</v>
      </c>
      <c r="CD162" s="13" t="s">
        <v>68</v>
      </c>
      <c r="CE162" s="13" t="s">
        <v>68</v>
      </c>
      <c r="CF162" s="13" t="s">
        <v>68</v>
      </c>
      <c r="CG162" s="44" t="str">
        <f t="shared" si="241"/>
        <v>1 fois par mois</v>
      </c>
      <c r="CH162" s="14" t="s">
        <v>68</v>
      </c>
      <c r="CI162" s="14" t="s">
        <v>68</v>
      </c>
      <c r="CJ162" s="14" t="s">
        <v>68</v>
      </c>
      <c r="CK162" s="14" t="s">
        <v>68</v>
      </c>
      <c r="CL162" s="14" t="s">
        <v>68</v>
      </c>
      <c r="CM162" s="14" t="s">
        <v>68</v>
      </c>
      <c r="CN162" s="44" t="str">
        <f t="shared" si="205"/>
        <v>-</v>
      </c>
      <c r="CO162" s="13" t="s">
        <v>68</v>
      </c>
      <c r="CP162" s="13" t="s">
        <v>68</v>
      </c>
      <c r="CQ162" s="13" t="s">
        <v>68</v>
      </c>
      <c r="CR162" s="13" t="s">
        <v>68</v>
      </c>
      <c r="CS162" s="13" t="s">
        <v>68</v>
      </c>
      <c r="CT162" s="13" t="s">
        <v>68</v>
      </c>
      <c r="CU162" s="13" t="str">
        <f t="shared" si="231"/>
        <v>-</v>
      </c>
      <c r="CV162" s="14" t="s">
        <v>68</v>
      </c>
      <c r="CW162" s="14" t="s">
        <v>68</v>
      </c>
      <c r="CX162" s="14" t="s">
        <v>68</v>
      </c>
      <c r="CY162" s="14" t="s">
        <v>68</v>
      </c>
      <c r="CZ162" s="14" t="s">
        <v>68</v>
      </c>
      <c r="DA162" s="14" t="s">
        <v>68</v>
      </c>
      <c r="DB162" s="14" t="str">
        <f t="shared" si="206"/>
        <v>-</v>
      </c>
      <c r="DC162" s="13" t="s">
        <v>68</v>
      </c>
      <c r="DD162" s="13" t="s">
        <v>68</v>
      </c>
      <c r="DE162" s="13" t="s">
        <v>68</v>
      </c>
      <c r="DF162" s="13" t="s">
        <v>68</v>
      </c>
      <c r="DG162" s="13" t="s">
        <v>68</v>
      </c>
      <c r="DH162" s="13" t="s">
        <v>68</v>
      </c>
      <c r="DI162" s="13" t="str">
        <f t="shared" si="232"/>
        <v>-</v>
      </c>
      <c r="DJ162" s="14" t="s">
        <v>68</v>
      </c>
      <c r="DK162" s="14" t="s">
        <v>68</v>
      </c>
      <c r="DL162" s="14" t="s">
        <v>68</v>
      </c>
      <c r="DM162" s="14" t="s">
        <v>68</v>
      </c>
      <c r="DN162" s="14" t="s">
        <v>68</v>
      </c>
      <c r="DO162" s="14" t="s">
        <v>68</v>
      </c>
      <c r="DP162" s="44" t="str">
        <f t="shared" si="207"/>
        <v>-</v>
      </c>
      <c r="DQ162" s="13" t="s">
        <v>68</v>
      </c>
      <c r="DR162" s="13" t="s">
        <v>68</v>
      </c>
      <c r="DS162" s="13" t="s">
        <v>68</v>
      </c>
      <c r="DT162" s="13" t="s">
        <v>68</v>
      </c>
      <c r="DU162" s="13" t="s">
        <v>68</v>
      </c>
      <c r="DV162" s="13" t="s">
        <v>68</v>
      </c>
      <c r="DW162" s="13" t="str">
        <f t="shared" si="208"/>
        <v>-</v>
      </c>
      <c r="DX162" s="14" t="s">
        <v>68</v>
      </c>
      <c r="DY162" s="14" t="s">
        <v>68</v>
      </c>
      <c r="DZ162" s="14" t="s">
        <v>68</v>
      </c>
      <c r="EA162" s="14" t="s">
        <v>68</v>
      </c>
      <c r="EB162" s="14" t="s">
        <v>68</v>
      </c>
      <c r="EC162" s="14" t="s">
        <v>68</v>
      </c>
      <c r="ED162" s="14" t="str">
        <f t="shared" si="209"/>
        <v>-</v>
      </c>
      <c r="EE162" s="13" t="s">
        <v>68</v>
      </c>
      <c r="EF162" s="13" t="s">
        <v>68</v>
      </c>
      <c r="EG162" s="13" t="s">
        <v>68</v>
      </c>
      <c r="EH162" s="13" t="s">
        <v>68</v>
      </c>
      <c r="EI162" s="13" t="s">
        <v>68</v>
      </c>
      <c r="EJ162" s="13" t="s">
        <v>68</v>
      </c>
      <c r="EK162" s="13" t="str">
        <f t="shared" si="210"/>
        <v>-</v>
      </c>
      <c r="EL162" s="14" t="s">
        <v>69</v>
      </c>
      <c r="EM162" s="14" t="s">
        <v>68</v>
      </c>
      <c r="EN162" s="14" t="s">
        <v>68</v>
      </c>
      <c r="EO162" s="14" t="s">
        <v>68</v>
      </c>
      <c r="EP162" s="14" t="s">
        <v>68</v>
      </c>
      <c r="EQ162" s="14" t="s">
        <v>68</v>
      </c>
      <c r="ER162" s="44" t="str">
        <f t="shared" si="242"/>
        <v>1 fois par mois</v>
      </c>
      <c r="ES162" s="13" t="s">
        <v>68</v>
      </c>
      <c r="ET162" s="13" t="s">
        <v>68</v>
      </c>
      <c r="EU162" s="13" t="s">
        <v>68</v>
      </c>
      <c r="EV162" s="13" t="s">
        <v>68</v>
      </c>
      <c r="EW162" s="13" t="s">
        <v>68</v>
      </c>
      <c r="EX162" s="13" t="s">
        <v>68</v>
      </c>
      <c r="EY162" s="44" t="str">
        <f t="shared" ref="EY162:EY167" si="247">IF(COUNTIF(ES162:EX162,"X")&gt;0,COUNTIF(ES162:EX162,"X")&amp;" fois par mois","-")</f>
        <v>-</v>
      </c>
      <c r="EZ162" s="14" t="s">
        <v>68</v>
      </c>
      <c r="FA162" s="14" t="s">
        <v>68</v>
      </c>
      <c r="FB162" s="14" t="s">
        <v>68</v>
      </c>
      <c r="FC162" s="14" t="s">
        <v>68</v>
      </c>
      <c r="FD162" s="14" t="s">
        <v>68</v>
      </c>
      <c r="FE162" s="14" t="s">
        <v>68</v>
      </c>
      <c r="FF162" s="44" t="str">
        <f t="shared" si="233"/>
        <v>-</v>
      </c>
      <c r="FG162" s="13" t="s">
        <v>68</v>
      </c>
      <c r="FH162" s="13" t="s">
        <v>68</v>
      </c>
      <c r="FI162" s="13" t="s">
        <v>68</v>
      </c>
      <c r="FJ162" s="13" t="s">
        <v>68</v>
      </c>
      <c r="FK162" s="13" t="s">
        <v>68</v>
      </c>
      <c r="FL162" s="13" t="s">
        <v>68</v>
      </c>
      <c r="FM162" s="13" t="str">
        <f t="shared" si="243"/>
        <v>-</v>
      </c>
      <c r="FN162" s="14" t="s">
        <v>69</v>
      </c>
      <c r="FO162" s="14" t="s">
        <v>68</v>
      </c>
      <c r="FP162" s="14" t="s">
        <v>69</v>
      </c>
      <c r="FQ162" s="14" t="s">
        <v>68</v>
      </c>
      <c r="FR162" s="14" t="s">
        <v>69</v>
      </c>
      <c r="FS162" s="14" t="s">
        <v>68</v>
      </c>
      <c r="FT162" s="44" t="str">
        <f t="shared" si="219"/>
        <v>3 fois par semaine</v>
      </c>
      <c r="FU162" s="13" t="s">
        <v>69</v>
      </c>
      <c r="FV162" s="13" t="s">
        <v>68</v>
      </c>
      <c r="FW162" s="13" t="s">
        <v>68</v>
      </c>
      <c r="FX162" s="13" t="s">
        <v>68</v>
      </c>
      <c r="FY162" s="13" t="s">
        <v>68</v>
      </c>
      <c r="FZ162" s="13" t="s">
        <v>68</v>
      </c>
      <c r="GA162" s="44" t="str">
        <f t="shared" si="234"/>
        <v>1 fois par semaine</v>
      </c>
      <c r="GB162" s="14" t="s">
        <v>69</v>
      </c>
      <c r="GC162" s="14" t="s">
        <v>68</v>
      </c>
      <c r="GD162" s="14" t="s">
        <v>68</v>
      </c>
      <c r="GE162" s="14" t="s">
        <v>68</v>
      </c>
      <c r="GF162" s="14" t="s">
        <v>68</v>
      </c>
      <c r="GG162" s="14" t="s">
        <v>68</v>
      </c>
      <c r="GH162" s="14" t="str">
        <f t="shared" si="217"/>
        <v>1 fois par semaine</v>
      </c>
      <c r="GI162" s="13" t="s">
        <v>68</v>
      </c>
      <c r="GJ162" s="13" t="s">
        <v>68</v>
      </c>
      <c r="GK162" s="13" t="s">
        <v>68</v>
      </c>
      <c r="GL162" s="13" t="s">
        <v>68</v>
      </c>
      <c r="GM162" s="13" t="s">
        <v>68</v>
      </c>
      <c r="GN162" s="13" t="s">
        <v>68</v>
      </c>
      <c r="GO162" s="13" t="str">
        <f t="shared" si="227"/>
        <v>-</v>
      </c>
      <c r="GP162" s="14" t="s">
        <v>68</v>
      </c>
      <c r="GQ162" s="14" t="s">
        <v>68</v>
      </c>
      <c r="GR162" s="14" t="s">
        <v>68</v>
      </c>
      <c r="GS162" s="14" t="s">
        <v>68</v>
      </c>
      <c r="GT162" s="14" t="s">
        <v>68</v>
      </c>
      <c r="GU162" s="14" t="s">
        <v>68</v>
      </c>
      <c r="GV162" s="14" t="str">
        <f t="shared" si="224"/>
        <v>-</v>
      </c>
      <c r="GW162" s="13" t="s">
        <v>68</v>
      </c>
      <c r="GX162" s="13" t="s">
        <v>68</v>
      </c>
      <c r="GY162" s="13" t="s">
        <v>68</v>
      </c>
      <c r="GZ162" s="13" t="s">
        <v>68</v>
      </c>
      <c r="HA162" s="13" t="s">
        <v>68</v>
      </c>
      <c r="HB162" s="13" t="s">
        <v>68</v>
      </c>
      <c r="HC162" s="44" t="str">
        <f t="shared" si="230"/>
        <v>-</v>
      </c>
      <c r="HD162" s="14" t="s">
        <v>68</v>
      </c>
      <c r="HE162" s="14" t="s">
        <v>68</v>
      </c>
      <c r="HF162" s="14" t="s">
        <v>68</v>
      </c>
      <c r="HG162" s="14" t="s">
        <v>68</v>
      </c>
      <c r="HH162" s="14" t="s">
        <v>68</v>
      </c>
      <c r="HI162" s="14" t="s">
        <v>68</v>
      </c>
      <c r="HJ162" s="44" t="str">
        <f t="shared" si="245"/>
        <v>-</v>
      </c>
      <c r="HK162" s="13" t="s">
        <v>68</v>
      </c>
      <c r="HL162" s="13" t="s">
        <v>68</v>
      </c>
      <c r="HM162" s="13" t="s">
        <v>68</v>
      </c>
      <c r="HN162" s="13" t="s">
        <v>68</v>
      </c>
      <c r="HO162" s="13" t="s">
        <v>68</v>
      </c>
      <c r="HP162" s="13" t="s">
        <v>68</v>
      </c>
      <c r="HQ162" s="44" t="str">
        <f t="shared" si="226"/>
        <v>-</v>
      </c>
      <c r="HR162" s="14" t="s">
        <v>68</v>
      </c>
      <c r="HS162" s="14" t="s">
        <v>68</v>
      </c>
      <c r="HT162" s="14" t="s">
        <v>68</v>
      </c>
      <c r="HU162" s="14" t="s">
        <v>68</v>
      </c>
      <c r="HV162" s="14" t="s">
        <v>68</v>
      </c>
      <c r="HW162" s="14" t="s">
        <v>68</v>
      </c>
      <c r="HX162" s="14" t="str">
        <f t="shared" si="235"/>
        <v>-</v>
      </c>
    </row>
    <row r="163" spans="1:232" ht="27.95" customHeight="1" x14ac:dyDescent="0.2">
      <c r="A163" s="16">
        <v>8184</v>
      </c>
      <c r="B163" s="9" t="s">
        <v>79</v>
      </c>
      <c r="C163" s="51" t="s">
        <v>1908</v>
      </c>
      <c r="D163" s="11" t="s">
        <v>96</v>
      </c>
      <c r="E163" s="11" t="s">
        <v>271</v>
      </c>
      <c r="F163" s="11">
        <v>75018</v>
      </c>
      <c r="G163" s="11" t="s">
        <v>29</v>
      </c>
      <c r="H163" s="12">
        <v>17</v>
      </c>
      <c r="I163" s="13" t="s">
        <v>68</v>
      </c>
      <c r="J163" s="13" t="s">
        <v>68</v>
      </c>
      <c r="K163" s="13" t="s">
        <v>68</v>
      </c>
      <c r="L163" s="13" t="s">
        <v>68</v>
      </c>
      <c r="M163" s="13" t="s">
        <v>68</v>
      </c>
      <c r="N163" s="13" t="s">
        <v>68</v>
      </c>
      <c r="O163" s="13" t="str">
        <f t="shared" si="194"/>
        <v>-</v>
      </c>
      <c r="P163" s="14" t="s">
        <v>68</v>
      </c>
      <c r="Q163" s="14" t="s">
        <v>68</v>
      </c>
      <c r="R163" s="14" t="s">
        <v>68</v>
      </c>
      <c r="S163" s="14" t="s">
        <v>68</v>
      </c>
      <c r="T163" s="14" t="s">
        <v>68</v>
      </c>
      <c r="U163" s="14" t="s">
        <v>68</v>
      </c>
      <c r="V163" s="44" t="str">
        <f t="shared" si="195"/>
        <v>-</v>
      </c>
      <c r="W163" s="13" t="s">
        <v>68</v>
      </c>
      <c r="X163" s="13" t="s">
        <v>68</v>
      </c>
      <c r="Y163" s="13" t="s">
        <v>68</v>
      </c>
      <c r="Z163" s="13" t="s">
        <v>68</v>
      </c>
      <c r="AA163" s="13" t="s">
        <v>68</v>
      </c>
      <c r="AB163" s="13" t="s">
        <v>68</v>
      </c>
      <c r="AC163" s="13" t="str">
        <f t="shared" si="196"/>
        <v>-</v>
      </c>
      <c r="AD163" s="14" t="s">
        <v>68</v>
      </c>
      <c r="AE163" s="14" t="s">
        <v>68</v>
      </c>
      <c r="AF163" s="14" t="s">
        <v>68</v>
      </c>
      <c r="AG163" s="14" t="s">
        <v>68</v>
      </c>
      <c r="AH163" s="14" t="s">
        <v>68</v>
      </c>
      <c r="AI163" s="14" t="s">
        <v>68</v>
      </c>
      <c r="AJ163" s="44" t="str">
        <f t="shared" si="197"/>
        <v>-</v>
      </c>
      <c r="AK163" s="13" t="s">
        <v>68</v>
      </c>
      <c r="AL163" s="13" t="s">
        <v>68</v>
      </c>
      <c r="AM163" s="13" t="s">
        <v>68</v>
      </c>
      <c r="AN163" s="13" t="s">
        <v>68</v>
      </c>
      <c r="AO163" s="13" t="s">
        <v>68</v>
      </c>
      <c r="AP163" s="13" t="s">
        <v>68</v>
      </c>
      <c r="AQ163" s="13" t="str">
        <f t="shared" si="198"/>
        <v>-</v>
      </c>
      <c r="AR163" s="14" t="s">
        <v>68</v>
      </c>
      <c r="AS163" s="14" t="s">
        <v>68</v>
      </c>
      <c r="AT163" s="14" t="s">
        <v>68</v>
      </c>
      <c r="AU163" s="14" t="s">
        <v>68</v>
      </c>
      <c r="AV163" s="14" t="s">
        <v>68</v>
      </c>
      <c r="AW163" s="14" t="s">
        <v>68</v>
      </c>
      <c r="AX163" s="14" t="str">
        <f t="shared" si="199"/>
        <v>-</v>
      </c>
      <c r="AY163" s="13" t="s">
        <v>68</v>
      </c>
      <c r="AZ163" s="13" t="s">
        <v>68</v>
      </c>
      <c r="BA163" s="13" t="s">
        <v>68</v>
      </c>
      <c r="BB163" s="13" t="s">
        <v>68</v>
      </c>
      <c r="BC163" s="13" t="s">
        <v>68</v>
      </c>
      <c r="BD163" s="13" t="s">
        <v>68</v>
      </c>
      <c r="BE163" s="13" t="str">
        <f t="shared" si="200"/>
        <v>-</v>
      </c>
      <c r="BF163" s="14" t="s">
        <v>68</v>
      </c>
      <c r="BG163" s="14" t="s">
        <v>68</v>
      </c>
      <c r="BH163" s="14" t="s">
        <v>68</v>
      </c>
      <c r="BI163" s="14" t="s">
        <v>68</v>
      </c>
      <c r="BJ163" s="14" t="s">
        <v>68</v>
      </c>
      <c r="BK163" s="14" t="s">
        <v>68</v>
      </c>
      <c r="BL163" s="14" t="str">
        <f t="shared" si="201"/>
        <v>-</v>
      </c>
      <c r="BM163" s="13" t="s">
        <v>68</v>
      </c>
      <c r="BN163" s="13" t="s">
        <v>68</v>
      </c>
      <c r="BO163" s="13" t="s">
        <v>68</v>
      </c>
      <c r="BP163" s="13" t="s">
        <v>68</v>
      </c>
      <c r="BQ163" s="13" t="s">
        <v>68</v>
      </c>
      <c r="BR163" s="13" t="s">
        <v>68</v>
      </c>
      <c r="BS163" s="13" t="str">
        <f t="shared" si="202"/>
        <v>-</v>
      </c>
      <c r="BT163" s="14" t="s">
        <v>68</v>
      </c>
      <c r="BU163" s="14" t="s">
        <v>68</v>
      </c>
      <c r="BV163" s="14" t="s">
        <v>68</v>
      </c>
      <c r="BW163" s="14" t="s">
        <v>68</v>
      </c>
      <c r="BX163" s="14" t="s">
        <v>68</v>
      </c>
      <c r="BY163" s="14" t="s">
        <v>68</v>
      </c>
      <c r="BZ163" s="14" t="str">
        <f t="shared" si="203"/>
        <v>-</v>
      </c>
      <c r="CA163" s="13" t="s">
        <v>68</v>
      </c>
      <c r="CB163" s="13" t="s">
        <v>68</v>
      </c>
      <c r="CC163" s="13" t="s">
        <v>68</v>
      </c>
      <c r="CD163" s="13" t="s">
        <v>68</v>
      </c>
      <c r="CE163" s="13" t="s">
        <v>68</v>
      </c>
      <c r="CF163" s="13" t="s">
        <v>68</v>
      </c>
      <c r="CG163" s="44" t="str">
        <f t="shared" si="241"/>
        <v>-</v>
      </c>
      <c r="CH163" s="14" t="s">
        <v>68</v>
      </c>
      <c r="CI163" s="14" t="s">
        <v>68</v>
      </c>
      <c r="CJ163" s="14" t="s">
        <v>68</v>
      </c>
      <c r="CK163" s="14" t="s">
        <v>68</v>
      </c>
      <c r="CL163" s="14" t="s">
        <v>68</v>
      </c>
      <c r="CM163" s="14" t="s">
        <v>68</v>
      </c>
      <c r="CN163" s="44" t="str">
        <f t="shared" si="205"/>
        <v>-</v>
      </c>
      <c r="CO163" s="13" t="s">
        <v>68</v>
      </c>
      <c r="CP163" s="13" t="s">
        <v>68</v>
      </c>
      <c r="CQ163" s="13" t="s">
        <v>68</v>
      </c>
      <c r="CR163" s="13" t="s">
        <v>68</v>
      </c>
      <c r="CS163" s="13" t="s">
        <v>68</v>
      </c>
      <c r="CT163" s="13" t="s">
        <v>68</v>
      </c>
      <c r="CU163" s="13" t="str">
        <f t="shared" si="231"/>
        <v>-</v>
      </c>
      <c r="CV163" s="14" t="s">
        <v>68</v>
      </c>
      <c r="CW163" s="14" t="s">
        <v>68</v>
      </c>
      <c r="CX163" s="14" t="s">
        <v>68</v>
      </c>
      <c r="CY163" s="14" t="s">
        <v>68</v>
      </c>
      <c r="CZ163" s="14" t="s">
        <v>68</v>
      </c>
      <c r="DA163" s="14" t="s">
        <v>68</v>
      </c>
      <c r="DB163" s="14" t="str">
        <f t="shared" si="206"/>
        <v>-</v>
      </c>
      <c r="DC163" s="13" t="s">
        <v>68</v>
      </c>
      <c r="DD163" s="13" t="s">
        <v>68</v>
      </c>
      <c r="DE163" s="13" t="s">
        <v>68</v>
      </c>
      <c r="DF163" s="13" t="s">
        <v>68</v>
      </c>
      <c r="DG163" s="13" t="s">
        <v>68</v>
      </c>
      <c r="DH163" s="13" t="s">
        <v>68</v>
      </c>
      <c r="DI163" s="13" t="str">
        <f t="shared" si="232"/>
        <v>-</v>
      </c>
      <c r="DJ163" s="14" t="s">
        <v>68</v>
      </c>
      <c r="DK163" s="14" t="s">
        <v>68</v>
      </c>
      <c r="DL163" s="14" t="s">
        <v>68</v>
      </c>
      <c r="DM163" s="14" t="s">
        <v>68</v>
      </c>
      <c r="DN163" s="14" t="s">
        <v>68</v>
      </c>
      <c r="DO163" s="14" t="s">
        <v>68</v>
      </c>
      <c r="DP163" s="44" t="str">
        <f t="shared" si="207"/>
        <v>-</v>
      </c>
      <c r="DQ163" s="13" t="s">
        <v>68</v>
      </c>
      <c r="DR163" s="13" t="s">
        <v>68</v>
      </c>
      <c r="DS163" s="13" t="s">
        <v>68</v>
      </c>
      <c r="DT163" s="13" t="s">
        <v>68</v>
      </c>
      <c r="DU163" s="13" t="s">
        <v>68</v>
      </c>
      <c r="DV163" s="13" t="s">
        <v>68</v>
      </c>
      <c r="DW163" s="13" t="str">
        <f t="shared" si="208"/>
        <v>-</v>
      </c>
      <c r="DX163" s="14" t="s">
        <v>68</v>
      </c>
      <c r="DY163" s="14" t="s">
        <v>68</v>
      </c>
      <c r="DZ163" s="14" t="s">
        <v>68</v>
      </c>
      <c r="EA163" s="14" t="s">
        <v>68</v>
      </c>
      <c r="EB163" s="14" t="s">
        <v>68</v>
      </c>
      <c r="EC163" s="14" t="s">
        <v>68</v>
      </c>
      <c r="ED163" s="14" t="str">
        <f t="shared" si="209"/>
        <v>-</v>
      </c>
      <c r="EE163" s="13" t="s">
        <v>68</v>
      </c>
      <c r="EF163" s="13" t="s">
        <v>68</v>
      </c>
      <c r="EG163" s="13" t="s">
        <v>68</v>
      </c>
      <c r="EH163" s="13" t="s">
        <v>68</v>
      </c>
      <c r="EI163" s="13" t="s">
        <v>68</v>
      </c>
      <c r="EJ163" s="13" t="s">
        <v>68</v>
      </c>
      <c r="EK163" s="13" t="str">
        <f t="shared" si="210"/>
        <v>-</v>
      </c>
      <c r="EL163" s="14" t="s">
        <v>68</v>
      </c>
      <c r="EM163" s="14" t="s">
        <v>68</v>
      </c>
      <c r="EN163" s="14" t="s">
        <v>68</v>
      </c>
      <c r="EO163" s="14" t="s">
        <v>68</v>
      </c>
      <c r="EP163" s="14" t="s">
        <v>68</v>
      </c>
      <c r="EQ163" s="14" t="s">
        <v>68</v>
      </c>
      <c r="ER163" s="44" t="str">
        <f>IF(COUNTIF(EL163:EQ163,"X")&gt;0,COUNTIF(EL163:EQ163,"X")&amp;" fois par mois","-")</f>
        <v>-</v>
      </c>
      <c r="ES163" s="13" t="s">
        <v>68</v>
      </c>
      <c r="ET163" s="13" t="s">
        <v>68</v>
      </c>
      <c r="EU163" s="13" t="s">
        <v>68</v>
      </c>
      <c r="EV163" s="13" t="s">
        <v>68</v>
      </c>
      <c r="EW163" s="13" t="s">
        <v>68</v>
      </c>
      <c r="EX163" s="13" t="s">
        <v>68</v>
      </c>
      <c r="EY163" s="44" t="str">
        <f t="shared" si="247"/>
        <v>-</v>
      </c>
      <c r="EZ163" s="14" t="s">
        <v>68</v>
      </c>
      <c r="FA163" s="14" t="s">
        <v>68</v>
      </c>
      <c r="FB163" s="14" t="s">
        <v>68</v>
      </c>
      <c r="FC163" s="14" t="s">
        <v>68</v>
      </c>
      <c r="FD163" s="14" t="s">
        <v>68</v>
      </c>
      <c r="FE163" s="14" t="s">
        <v>68</v>
      </c>
      <c r="FF163" s="44" t="str">
        <f t="shared" si="233"/>
        <v>-</v>
      </c>
      <c r="FG163" s="13" t="s">
        <v>68</v>
      </c>
      <c r="FH163" s="13" t="s">
        <v>68</v>
      </c>
      <c r="FI163" s="13" t="s">
        <v>68</v>
      </c>
      <c r="FJ163" s="13" t="s">
        <v>68</v>
      </c>
      <c r="FK163" s="13" t="s">
        <v>68</v>
      </c>
      <c r="FL163" s="13" t="s">
        <v>68</v>
      </c>
      <c r="FM163" s="13" t="str">
        <f t="shared" si="243"/>
        <v>-</v>
      </c>
      <c r="FN163" s="14" t="s">
        <v>69</v>
      </c>
      <c r="FO163" s="14" t="s">
        <v>68</v>
      </c>
      <c r="FP163" s="14" t="s">
        <v>69</v>
      </c>
      <c r="FQ163" s="14" t="s">
        <v>68</v>
      </c>
      <c r="FR163" s="14" t="s">
        <v>69</v>
      </c>
      <c r="FS163" s="14" t="s">
        <v>68</v>
      </c>
      <c r="FT163" s="44" t="str">
        <f t="shared" si="219"/>
        <v>3 fois par semaine</v>
      </c>
      <c r="FU163" s="13" t="s">
        <v>69</v>
      </c>
      <c r="FV163" s="13" t="s">
        <v>68</v>
      </c>
      <c r="FW163" s="13" t="s">
        <v>68</v>
      </c>
      <c r="FX163" s="13" t="s">
        <v>68</v>
      </c>
      <c r="FY163" s="13" t="s">
        <v>68</v>
      </c>
      <c r="FZ163" s="13" t="s">
        <v>68</v>
      </c>
      <c r="GA163" s="44" t="str">
        <f t="shared" si="234"/>
        <v>1 fois par semaine</v>
      </c>
      <c r="GB163" s="14" t="s">
        <v>69</v>
      </c>
      <c r="GC163" s="14" t="s">
        <v>68</v>
      </c>
      <c r="GD163" s="14" t="s">
        <v>68</v>
      </c>
      <c r="GE163" s="14" t="s">
        <v>68</v>
      </c>
      <c r="GF163" s="14" t="s">
        <v>68</v>
      </c>
      <c r="GG163" s="14" t="s">
        <v>68</v>
      </c>
      <c r="GH163" s="14" t="str">
        <f t="shared" si="217"/>
        <v>1 fois par semaine</v>
      </c>
      <c r="GI163" s="13" t="s">
        <v>68</v>
      </c>
      <c r="GJ163" s="13" t="s">
        <v>68</v>
      </c>
      <c r="GK163" s="13" t="s">
        <v>68</v>
      </c>
      <c r="GL163" s="13" t="s">
        <v>68</v>
      </c>
      <c r="GM163" s="13" t="s">
        <v>68</v>
      </c>
      <c r="GN163" s="13" t="s">
        <v>68</v>
      </c>
      <c r="GO163" s="13" t="str">
        <f t="shared" si="227"/>
        <v>-</v>
      </c>
      <c r="GP163" s="14" t="s">
        <v>68</v>
      </c>
      <c r="GQ163" s="14" t="s">
        <v>68</v>
      </c>
      <c r="GR163" s="14" t="s">
        <v>68</v>
      </c>
      <c r="GS163" s="14" t="s">
        <v>68</v>
      </c>
      <c r="GT163" s="14" t="s">
        <v>68</v>
      </c>
      <c r="GU163" s="14" t="s">
        <v>68</v>
      </c>
      <c r="GV163" s="14" t="str">
        <f t="shared" si="224"/>
        <v>-</v>
      </c>
      <c r="GW163" s="13" t="s">
        <v>69</v>
      </c>
      <c r="GX163" s="13" t="s">
        <v>68</v>
      </c>
      <c r="GY163" s="13" t="s">
        <v>68</v>
      </c>
      <c r="GZ163" s="13" t="s">
        <v>68</v>
      </c>
      <c r="HA163" s="13" t="s">
        <v>68</v>
      </c>
      <c r="HB163" s="13" t="s">
        <v>68</v>
      </c>
      <c r="HC163" s="44" t="str">
        <f>IF(COUNTIF(GW163:HB163,"X")&gt;0,COUNTIF(GW163:HB163,"X")&amp;" fois par mois","-")</f>
        <v>1 fois par mois</v>
      </c>
      <c r="HD163" s="14" t="s">
        <v>69</v>
      </c>
      <c r="HE163" s="14" t="s">
        <v>68</v>
      </c>
      <c r="HF163" s="14" t="s">
        <v>68</v>
      </c>
      <c r="HG163" s="14" t="s">
        <v>68</v>
      </c>
      <c r="HH163" s="14" t="s">
        <v>68</v>
      </c>
      <c r="HI163" s="14" t="s">
        <v>68</v>
      </c>
      <c r="HJ163" s="44" t="str">
        <f t="shared" si="245"/>
        <v>1 fois par semestre</v>
      </c>
      <c r="HK163" s="13" t="s">
        <v>68</v>
      </c>
      <c r="HL163" s="13" t="s">
        <v>68</v>
      </c>
      <c r="HM163" s="13" t="s">
        <v>68</v>
      </c>
      <c r="HN163" s="13" t="s">
        <v>68</v>
      </c>
      <c r="HO163" s="13" t="s">
        <v>68</v>
      </c>
      <c r="HP163" s="13" t="s">
        <v>68</v>
      </c>
      <c r="HQ163" s="44" t="str">
        <f t="shared" si="226"/>
        <v>-</v>
      </c>
      <c r="HR163" s="14" t="s">
        <v>68</v>
      </c>
      <c r="HS163" s="14" t="s">
        <v>68</v>
      </c>
      <c r="HT163" s="14" t="s">
        <v>68</v>
      </c>
      <c r="HU163" s="14" t="s">
        <v>68</v>
      </c>
      <c r="HV163" s="14" t="s">
        <v>68</v>
      </c>
      <c r="HW163" s="14" t="s">
        <v>68</v>
      </c>
      <c r="HX163" s="14" t="str">
        <f t="shared" si="235"/>
        <v>-</v>
      </c>
    </row>
    <row r="164" spans="1:232" ht="27.95" customHeight="1" x14ac:dyDescent="0.2">
      <c r="A164" s="8">
        <v>8185</v>
      </c>
      <c r="B164" s="9" t="s">
        <v>76</v>
      </c>
      <c r="C164" s="10" t="s">
        <v>77</v>
      </c>
      <c r="D164" s="11" t="s">
        <v>96</v>
      </c>
      <c r="E164" s="11" t="s">
        <v>272</v>
      </c>
      <c r="F164" s="11">
        <v>75013</v>
      </c>
      <c r="G164" s="11" t="s">
        <v>29</v>
      </c>
      <c r="H164" s="12">
        <v>5</v>
      </c>
      <c r="I164" s="13" t="s">
        <v>68</v>
      </c>
      <c r="J164" s="13" t="s">
        <v>68</v>
      </c>
      <c r="K164" s="13" t="s">
        <v>68</v>
      </c>
      <c r="L164" s="13" t="s">
        <v>68</v>
      </c>
      <c r="M164" s="13" t="s">
        <v>68</v>
      </c>
      <c r="N164" s="13" t="s">
        <v>68</v>
      </c>
      <c r="O164" s="13" t="str">
        <f t="shared" si="194"/>
        <v>-</v>
      </c>
      <c r="P164" s="14" t="s">
        <v>68</v>
      </c>
      <c r="Q164" s="14" t="s">
        <v>68</v>
      </c>
      <c r="R164" s="14" t="s">
        <v>68</v>
      </c>
      <c r="S164" s="14" t="s">
        <v>68</v>
      </c>
      <c r="T164" s="14" t="s">
        <v>68</v>
      </c>
      <c r="U164" s="14" t="s">
        <v>68</v>
      </c>
      <c r="V164" s="44" t="str">
        <f t="shared" si="195"/>
        <v>-</v>
      </c>
      <c r="W164" s="13" t="s">
        <v>68</v>
      </c>
      <c r="X164" s="13" t="s">
        <v>68</v>
      </c>
      <c r="Y164" s="13" t="s">
        <v>68</v>
      </c>
      <c r="Z164" s="13" t="s">
        <v>68</v>
      </c>
      <c r="AA164" s="13" t="s">
        <v>68</v>
      </c>
      <c r="AB164" s="13" t="s">
        <v>68</v>
      </c>
      <c r="AC164" s="13" t="str">
        <f t="shared" si="196"/>
        <v>-</v>
      </c>
      <c r="AD164" s="14" t="s">
        <v>68</v>
      </c>
      <c r="AE164" s="14" t="s">
        <v>68</v>
      </c>
      <c r="AF164" s="14" t="s">
        <v>68</v>
      </c>
      <c r="AG164" s="14" t="s">
        <v>68</v>
      </c>
      <c r="AH164" s="14" t="s">
        <v>68</v>
      </c>
      <c r="AI164" s="14" t="s">
        <v>68</v>
      </c>
      <c r="AJ164" s="44" t="str">
        <f t="shared" si="197"/>
        <v>-</v>
      </c>
      <c r="AK164" s="13" t="s">
        <v>68</v>
      </c>
      <c r="AL164" s="13" t="s">
        <v>68</v>
      </c>
      <c r="AM164" s="13" t="s">
        <v>68</v>
      </c>
      <c r="AN164" s="13" t="s">
        <v>68</v>
      </c>
      <c r="AO164" s="13" t="s">
        <v>68</v>
      </c>
      <c r="AP164" s="13" t="s">
        <v>68</v>
      </c>
      <c r="AQ164" s="13" t="str">
        <f t="shared" si="198"/>
        <v>-</v>
      </c>
      <c r="AR164" s="14" t="s">
        <v>68</v>
      </c>
      <c r="AS164" s="14" t="s">
        <v>68</v>
      </c>
      <c r="AT164" s="14" t="s">
        <v>68</v>
      </c>
      <c r="AU164" s="14" t="s">
        <v>68</v>
      </c>
      <c r="AV164" s="14" t="s">
        <v>68</v>
      </c>
      <c r="AW164" s="14" t="s">
        <v>68</v>
      </c>
      <c r="AX164" s="14" t="str">
        <f t="shared" si="199"/>
        <v>-</v>
      </c>
      <c r="AY164" s="13" t="s">
        <v>68</v>
      </c>
      <c r="AZ164" s="13" t="s">
        <v>68</v>
      </c>
      <c r="BA164" s="13" t="s">
        <v>68</v>
      </c>
      <c r="BB164" s="13" t="s">
        <v>68</v>
      </c>
      <c r="BC164" s="13" t="s">
        <v>68</v>
      </c>
      <c r="BD164" s="13" t="s">
        <v>68</v>
      </c>
      <c r="BE164" s="13" t="str">
        <f t="shared" si="200"/>
        <v>-</v>
      </c>
      <c r="BF164" s="14" t="s">
        <v>68</v>
      </c>
      <c r="BG164" s="14" t="s">
        <v>68</v>
      </c>
      <c r="BH164" s="14" t="s">
        <v>68</v>
      </c>
      <c r="BI164" s="14" t="s">
        <v>68</v>
      </c>
      <c r="BJ164" s="14" t="s">
        <v>68</v>
      </c>
      <c r="BK164" s="14" t="s">
        <v>68</v>
      </c>
      <c r="BL164" s="14" t="str">
        <f t="shared" si="201"/>
        <v>-</v>
      </c>
      <c r="BM164" s="13" t="s">
        <v>68</v>
      </c>
      <c r="BN164" s="13" t="s">
        <v>68</v>
      </c>
      <c r="BO164" s="13" t="s">
        <v>68</v>
      </c>
      <c r="BP164" s="13" t="s">
        <v>68</v>
      </c>
      <c r="BQ164" s="13" t="s">
        <v>68</v>
      </c>
      <c r="BR164" s="13" t="s">
        <v>68</v>
      </c>
      <c r="BS164" s="13" t="str">
        <f t="shared" si="202"/>
        <v>-</v>
      </c>
      <c r="BT164" s="14" t="s">
        <v>68</v>
      </c>
      <c r="BU164" s="14" t="s">
        <v>68</v>
      </c>
      <c r="BV164" s="14" t="s">
        <v>68</v>
      </c>
      <c r="BW164" s="14" t="s">
        <v>68</v>
      </c>
      <c r="BX164" s="14" t="s">
        <v>68</v>
      </c>
      <c r="BY164" s="14" t="s">
        <v>68</v>
      </c>
      <c r="BZ164" s="14" t="str">
        <f t="shared" si="203"/>
        <v>-</v>
      </c>
      <c r="CA164" s="13" t="s">
        <v>68</v>
      </c>
      <c r="CB164" s="13" t="s">
        <v>68</v>
      </c>
      <c r="CC164" s="13" t="s">
        <v>68</v>
      </c>
      <c r="CD164" s="13" t="s">
        <v>68</v>
      </c>
      <c r="CE164" s="13" t="s">
        <v>68</v>
      </c>
      <c r="CF164" s="13" t="s">
        <v>68</v>
      </c>
      <c r="CG164" s="44" t="str">
        <f t="shared" si="241"/>
        <v>-</v>
      </c>
      <c r="CH164" s="14" t="s">
        <v>68</v>
      </c>
      <c r="CI164" s="14" t="s">
        <v>68</v>
      </c>
      <c r="CJ164" s="14" t="s">
        <v>68</v>
      </c>
      <c r="CK164" s="14" t="s">
        <v>68</v>
      </c>
      <c r="CL164" s="14" t="s">
        <v>68</v>
      </c>
      <c r="CM164" s="14" t="s">
        <v>68</v>
      </c>
      <c r="CN164" s="44" t="str">
        <f t="shared" si="205"/>
        <v>-</v>
      </c>
      <c r="CO164" s="13" t="s">
        <v>68</v>
      </c>
      <c r="CP164" s="13" t="s">
        <v>68</v>
      </c>
      <c r="CQ164" s="13" t="s">
        <v>68</v>
      </c>
      <c r="CR164" s="13" t="s">
        <v>68</v>
      </c>
      <c r="CS164" s="13" t="s">
        <v>68</v>
      </c>
      <c r="CT164" s="13" t="s">
        <v>68</v>
      </c>
      <c r="CU164" s="13" t="str">
        <f t="shared" si="231"/>
        <v>-</v>
      </c>
      <c r="CV164" s="14" t="s">
        <v>68</v>
      </c>
      <c r="CW164" s="14" t="s">
        <v>68</v>
      </c>
      <c r="CX164" s="14" t="s">
        <v>68</v>
      </c>
      <c r="CY164" s="14" t="s">
        <v>68</v>
      </c>
      <c r="CZ164" s="14" t="s">
        <v>68</v>
      </c>
      <c r="DA164" s="14" t="s">
        <v>68</v>
      </c>
      <c r="DB164" s="14" t="str">
        <f t="shared" si="206"/>
        <v>-</v>
      </c>
      <c r="DC164" s="13" t="s">
        <v>68</v>
      </c>
      <c r="DD164" s="13" t="s">
        <v>68</v>
      </c>
      <c r="DE164" s="13" t="s">
        <v>68</v>
      </c>
      <c r="DF164" s="13" t="s">
        <v>68</v>
      </c>
      <c r="DG164" s="13" t="s">
        <v>68</v>
      </c>
      <c r="DH164" s="13" t="s">
        <v>68</v>
      </c>
      <c r="DI164" s="13" t="str">
        <f t="shared" si="232"/>
        <v>-</v>
      </c>
      <c r="DJ164" s="14" t="s">
        <v>68</v>
      </c>
      <c r="DK164" s="14" t="s">
        <v>68</v>
      </c>
      <c r="DL164" s="14" t="s">
        <v>68</v>
      </c>
      <c r="DM164" s="14" t="s">
        <v>68</v>
      </c>
      <c r="DN164" s="14" t="s">
        <v>68</v>
      </c>
      <c r="DO164" s="14" t="s">
        <v>68</v>
      </c>
      <c r="DP164" s="44" t="str">
        <f t="shared" si="207"/>
        <v>-</v>
      </c>
      <c r="DQ164" s="13" t="s">
        <v>68</v>
      </c>
      <c r="DR164" s="13" t="s">
        <v>68</v>
      </c>
      <c r="DS164" s="13" t="s">
        <v>68</v>
      </c>
      <c r="DT164" s="13" t="s">
        <v>68</v>
      </c>
      <c r="DU164" s="13" t="s">
        <v>68</v>
      </c>
      <c r="DV164" s="13" t="s">
        <v>68</v>
      </c>
      <c r="DW164" s="13" t="str">
        <f t="shared" si="208"/>
        <v>-</v>
      </c>
      <c r="DX164" s="14" t="s">
        <v>68</v>
      </c>
      <c r="DY164" s="14" t="s">
        <v>68</v>
      </c>
      <c r="DZ164" s="14" t="s">
        <v>68</v>
      </c>
      <c r="EA164" s="14" t="s">
        <v>68</v>
      </c>
      <c r="EB164" s="14" t="s">
        <v>68</v>
      </c>
      <c r="EC164" s="14" t="s">
        <v>68</v>
      </c>
      <c r="ED164" s="14" t="str">
        <f t="shared" si="209"/>
        <v>-</v>
      </c>
      <c r="EE164" s="13" t="s">
        <v>68</v>
      </c>
      <c r="EF164" s="13" t="s">
        <v>68</v>
      </c>
      <c r="EG164" s="13" t="s">
        <v>68</v>
      </c>
      <c r="EH164" s="13" t="s">
        <v>68</v>
      </c>
      <c r="EI164" s="13" t="s">
        <v>68</v>
      </c>
      <c r="EJ164" s="13" t="s">
        <v>68</v>
      </c>
      <c r="EK164" s="13" t="str">
        <f t="shared" si="210"/>
        <v>-</v>
      </c>
      <c r="EL164" s="14" t="s">
        <v>68</v>
      </c>
      <c r="EM164" s="14" t="s">
        <v>68</v>
      </c>
      <c r="EN164" s="14" t="s">
        <v>68</v>
      </c>
      <c r="EO164" s="14" t="s">
        <v>68</v>
      </c>
      <c r="EP164" s="14" t="s">
        <v>68</v>
      </c>
      <c r="EQ164" s="14" t="s">
        <v>68</v>
      </c>
      <c r="ER164" s="44" t="str">
        <f>IF(COUNTIF(EL164:EQ164,"X")&gt;0,COUNTIF(EL164:EQ164,"X")&amp;" fois par mois","-")</f>
        <v>-</v>
      </c>
      <c r="ES164" s="13" t="s">
        <v>68</v>
      </c>
      <c r="ET164" s="13" t="s">
        <v>68</v>
      </c>
      <c r="EU164" s="13" t="s">
        <v>68</v>
      </c>
      <c r="EV164" s="13" t="s">
        <v>68</v>
      </c>
      <c r="EW164" s="13" t="s">
        <v>68</v>
      </c>
      <c r="EX164" s="13" t="s">
        <v>68</v>
      </c>
      <c r="EY164" s="44" t="str">
        <f t="shared" si="247"/>
        <v>-</v>
      </c>
      <c r="EZ164" s="14" t="s">
        <v>68</v>
      </c>
      <c r="FA164" s="14" t="s">
        <v>68</v>
      </c>
      <c r="FB164" s="14" t="s">
        <v>68</v>
      </c>
      <c r="FC164" s="14" t="s">
        <v>68</v>
      </c>
      <c r="FD164" s="14" t="s">
        <v>68</v>
      </c>
      <c r="FE164" s="14" t="s">
        <v>68</v>
      </c>
      <c r="FF164" s="44" t="str">
        <f t="shared" si="233"/>
        <v>-</v>
      </c>
      <c r="FG164" s="13" t="s">
        <v>68</v>
      </c>
      <c r="FH164" s="13" t="s">
        <v>68</v>
      </c>
      <c r="FI164" s="13" t="s">
        <v>68</v>
      </c>
      <c r="FJ164" s="13" t="s">
        <v>68</v>
      </c>
      <c r="FK164" s="13" t="s">
        <v>68</v>
      </c>
      <c r="FL164" s="13" t="s">
        <v>68</v>
      </c>
      <c r="FM164" s="13" t="str">
        <f t="shared" si="243"/>
        <v>-</v>
      </c>
      <c r="FN164" s="14" t="s">
        <v>69</v>
      </c>
      <c r="FO164" s="14" t="s">
        <v>68</v>
      </c>
      <c r="FP164" s="14" t="s">
        <v>68</v>
      </c>
      <c r="FQ164" s="14" t="s">
        <v>69</v>
      </c>
      <c r="FR164" s="14" t="s">
        <v>68</v>
      </c>
      <c r="FS164" s="14" t="s">
        <v>68</v>
      </c>
      <c r="FT164" s="44" t="str">
        <f t="shared" si="219"/>
        <v>2 fois par semaine</v>
      </c>
      <c r="FU164" s="13" t="s">
        <v>69</v>
      </c>
      <c r="FV164" s="13" t="s">
        <v>68</v>
      </c>
      <c r="FW164" s="13" t="s">
        <v>68</v>
      </c>
      <c r="FX164" s="13" t="s">
        <v>68</v>
      </c>
      <c r="FY164" s="13" t="s">
        <v>68</v>
      </c>
      <c r="FZ164" s="13" t="s">
        <v>68</v>
      </c>
      <c r="GA164" s="44" t="str">
        <f t="shared" si="234"/>
        <v>1 fois par semaine</v>
      </c>
      <c r="GB164" s="14" t="s">
        <v>69</v>
      </c>
      <c r="GC164" s="14" t="s">
        <v>68</v>
      </c>
      <c r="GD164" s="14" t="s">
        <v>68</v>
      </c>
      <c r="GE164" s="14" t="s">
        <v>68</v>
      </c>
      <c r="GF164" s="14" t="s">
        <v>68</v>
      </c>
      <c r="GG164" s="14" t="s">
        <v>68</v>
      </c>
      <c r="GH164" s="14" t="str">
        <f t="shared" si="217"/>
        <v>1 fois par semaine</v>
      </c>
      <c r="GI164" s="13" t="s">
        <v>68</v>
      </c>
      <c r="GJ164" s="13" t="s">
        <v>68</v>
      </c>
      <c r="GK164" s="13" t="s">
        <v>68</v>
      </c>
      <c r="GL164" s="13" t="s">
        <v>68</v>
      </c>
      <c r="GM164" s="13" t="s">
        <v>68</v>
      </c>
      <c r="GN164" s="13" t="s">
        <v>68</v>
      </c>
      <c r="GO164" s="13" t="str">
        <f t="shared" si="227"/>
        <v>-</v>
      </c>
      <c r="GP164" s="14" t="s">
        <v>68</v>
      </c>
      <c r="GQ164" s="14" t="s">
        <v>68</v>
      </c>
      <c r="GR164" s="14" t="s">
        <v>68</v>
      </c>
      <c r="GS164" s="14" t="s">
        <v>68</v>
      </c>
      <c r="GT164" s="14" t="s">
        <v>68</v>
      </c>
      <c r="GU164" s="14" t="s">
        <v>68</v>
      </c>
      <c r="GV164" s="14" t="str">
        <f t="shared" si="224"/>
        <v>-</v>
      </c>
      <c r="GW164" s="13" t="s">
        <v>68</v>
      </c>
      <c r="GX164" s="13" t="s">
        <v>68</v>
      </c>
      <c r="GY164" s="13" t="s">
        <v>68</v>
      </c>
      <c r="GZ164" s="13" t="s">
        <v>68</v>
      </c>
      <c r="HA164" s="13" t="s">
        <v>68</v>
      </c>
      <c r="HB164" s="13" t="s">
        <v>68</v>
      </c>
      <c r="HC164" s="44" t="str">
        <f t="shared" ref="HC164:HC165" si="248">IF(COUNTIF(GW164:HB164,"X")&gt;0,COUNTIF(GW164:HB164,"X")&amp;" fois par semaine","-")</f>
        <v>-</v>
      </c>
      <c r="HD164" s="14" t="s">
        <v>68</v>
      </c>
      <c r="HE164" s="14" t="s">
        <v>68</v>
      </c>
      <c r="HF164" s="14" t="s">
        <v>68</v>
      </c>
      <c r="HG164" s="14" t="s">
        <v>68</v>
      </c>
      <c r="HH164" s="14" t="s">
        <v>68</v>
      </c>
      <c r="HI164" s="14" t="s">
        <v>68</v>
      </c>
      <c r="HJ164" s="44" t="str">
        <f t="shared" si="245"/>
        <v>-</v>
      </c>
      <c r="HK164" s="13" t="s">
        <v>68</v>
      </c>
      <c r="HL164" s="13" t="s">
        <v>68</v>
      </c>
      <c r="HM164" s="13" t="s">
        <v>68</v>
      </c>
      <c r="HN164" s="13" t="s">
        <v>68</v>
      </c>
      <c r="HO164" s="13" t="s">
        <v>68</v>
      </c>
      <c r="HP164" s="13" t="s">
        <v>68</v>
      </c>
      <c r="HQ164" s="44" t="str">
        <f t="shared" si="226"/>
        <v>-</v>
      </c>
      <c r="HR164" s="14" t="s">
        <v>68</v>
      </c>
      <c r="HS164" s="14" t="s">
        <v>68</v>
      </c>
      <c r="HT164" s="14" t="s">
        <v>68</v>
      </c>
      <c r="HU164" s="14" t="s">
        <v>68</v>
      </c>
      <c r="HV164" s="14" t="s">
        <v>68</v>
      </c>
      <c r="HW164" s="14" t="s">
        <v>68</v>
      </c>
      <c r="HX164" s="14" t="str">
        <f t="shared" si="235"/>
        <v>-</v>
      </c>
    </row>
    <row r="165" spans="1:232" ht="27.95" customHeight="1" x14ac:dyDescent="0.2">
      <c r="A165" s="8">
        <v>8186</v>
      </c>
      <c r="B165" s="9" t="s">
        <v>83</v>
      </c>
      <c r="C165" s="50" t="s">
        <v>1907</v>
      </c>
      <c r="D165" s="11" t="s">
        <v>96</v>
      </c>
      <c r="E165" s="11" t="s">
        <v>273</v>
      </c>
      <c r="F165" s="11">
        <v>91200</v>
      </c>
      <c r="G165" s="11" t="s">
        <v>38</v>
      </c>
      <c r="H165" s="12">
        <v>21</v>
      </c>
      <c r="I165" s="13" t="s">
        <v>69</v>
      </c>
      <c r="J165" s="13" t="s">
        <v>69</v>
      </c>
      <c r="K165" s="13" t="s">
        <v>69</v>
      </c>
      <c r="L165" s="13" t="s">
        <v>69</v>
      </c>
      <c r="M165" s="13" t="s">
        <v>69</v>
      </c>
      <c r="N165" s="13" t="s">
        <v>68</v>
      </c>
      <c r="O165" s="13" t="str">
        <f t="shared" si="194"/>
        <v>5 fois par semaine</v>
      </c>
      <c r="P165" s="14" t="s">
        <v>69</v>
      </c>
      <c r="Q165" s="14" t="s">
        <v>69</v>
      </c>
      <c r="R165" s="14" t="s">
        <v>69</v>
      </c>
      <c r="S165" s="14" t="s">
        <v>69</v>
      </c>
      <c r="T165" s="14" t="s">
        <v>69</v>
      </c>
      <c r="U165" s="14" t="s">
        <v>68</v>
      </c>
      <c r="V165" s="44" t="str">
        <f t="shared" si="195"/>
        <v>5 fois par semaine</v>
      </c>
      <c r="W165" s="13" t="s">
        <v>69</v>
      </c>
      <c r="X165" s="13" t="s">
        <v>69</v>
      </c>
      <c r="Y165" s="13" t="s">
        <v>69</v>
      </c>
      <c r="Z165" s="13" t="s">
        <v>69</v>
      </c>
      <c r="AA165" s="13" t="s">
        <v>69</v>
      </c>
      <c r="AB165" s="13" t="s">
        <v>68</v>
      </c>
      <c r="AC165" s="13" t="str">
        <f t="shared" si="196"/>
        <v>5 fois par semaine</v>
      </c>
      <c r="AD165" s="14" t="s">
        <v>69</v>
      </c>
      <c r="AE165" s="14" t="s">
        <v>69</v>
      </c>
      <c r="AF165" s="14" t="s">
        <v>69</v>
      </c>
      <c r="AG165" s="14" t="s">
        <v>69</v>
      </c>
      <c r="AH165" s="14" t="s">
        <v>69</v>
      </c>
      <c r="AI165" s="14" t="s">
        <v>68</v>
      </c>
      <c r="AJ165" s="44" t="str">
        <f t="shared" si="197"/>
        <v>5 fois par semaine</v>
      </c>
      <c r="AK165" s="13" t="s">
        <v>69</v>
      </c>
      <c r="AL165" s="13" t="s">
        <v>69</v>
      </c>
      <c r="AM165" s="13" t="s">
        <v>69</v>
      </c>
      <c r="AN165" s="13" t="s">
        <v>69</v>
      </c>
      <c r="AO165" s="13" t="s">
        <v>69</v>
      </c>
      <c r="AP165" s="13" t="s">
        <v>68</v>
      </c>
      <c r="AQ165" s="13" t="str">
        <f t="shared" si="198"/>
        <v>5 fois par semaine</v>
      </c>
      <c r="AR165" s="14" t="s">
        <v>69</v>
      </c>
      <c r="AS165" s="14" t="s">
        <v>69</v>
      </c>
      <c r="AT165" s="14" t="s">
        <v>69</v>
      </c>
      <c r="AU165" s="14" t="s">
        <v>69</v>
      </c>
      <c r="AV165" s="14" t="s">
        <v>69</v>
      </c>
      <c r="AW165" s="14" t="s">
        <v>68</v>
      </c>
      <c r="AX165" s="14" t="str">
        <f t="shared" si="199"/>
        <v>5 fois par semaine</v>
      </c>
      <c r="AY165" s="13" t="s">
        <v>69</v>
      </c>
      <c r="AZ165" s="13" t="s">
        <v>69</v>
      </c>
      <c r="BA165" s="13" t="s">
        <v>69</v>
      </c>
      <c r="BB165" s="13" t="s">
        <v>69</v>
      </c>
      <c r="BC165" s="13" t="s">
        <v>69</v>
      </c>
      <c r="BD165" s="13" t="s">
        <v>68</v>
      </c>
      <c r="BE165" s="13" t="str">
        <f t="shared" si="200"/>
        <v>5 fois par semaine</v>
      </c>
      <c r="BF165" s="14" t="s">
        <v>69</v>
      </c>
      <c r="BG165" s="14" t="s">
        <v>69</v>
      </c>
      <c r="BH165" s="14" t="s">
        <v>69</v>
      </c>
      <c r="BI165" s="14" t="s">
        <v>69</v>
      </c>
      <c r="BJ165" s="14" t="s">
        <v>69</v>
      </c>
      <c r="BK165" s="14" t="s">
        <v>68</v>
      </c>
      <c r="BL165" s="14" t="str">
        <f t="shared" si="201"/>
        <v>5 fois par semaine</v>
      </c>
      <c r="BM165" s="13" t="s">
        <v>69</v>
      </c>
      <c r="BN165" s="13" t="s">
        <v>69</v>
      </c>
      <c r="BO165" s="13" t="s">
        <v>69</v>
      </c>
      <c r="BP165" s="13" t="s">
        <v>69</v>
      </c>
      <c r="BQ165" s="13" t="s">
        <v>69</v>
      </c>
      <c r="BR165" s="13" t="s">
        <v>68</v>
      </c>
      <c r="BS165" s="13" t="str">
        <f t="shared" si="202"/>
        <v>5 fois par semaine</v>
      </c>
      <c r="BT165" s="14" t="s">
        <v>69</v>
      </c>
      <c r="BU165" s="14" t="s">
        <v>69</v>
      </c>
      <c r="BV165" s="14" t="s">
        <v>69</v>
      </c>
      <c r="BW165" s="14" t="s">
        <v>69</v>
      </c>
      <c r="BX165" s="14" t="s">
        <v>69</v>
      </c>
      <c r="BY165" s="14" t="s">
        <v>68</v>
      </c>
      <c r="BZ165" s="14" t="str">
        <f t="shared" si="203"/>
        <v>5 fois par semaine</v>
      </c>
      <c r="CA165" s="13" t="s">
        <v>69</v>
      </c>
      <c r="CB165" s="13" t="s">
        <v>68</v>
      </c>
      <c r="CC165" s="13" t="s">
        <v>68</v>
      </c>
      <c r="CD165" s="13" t="s">
        <v>68</v>
      </c>
      <c r="CE165" s="13" t="s">
        <v>68</v>
      </c>
      <c r="CF165" s="13" t="s">
        <v>68</v>
      </c>
      <c r="CG165" s="44" t="str">
        <f t="shared" si="241"/>
        <v>1 fois par mois</v>
      </c>
      <c r="CH165" s="14" t="s">
        <v>68</v>
      </c>
      <c r="CI165" s="14" t="s">
        <v>68</v>
      </c>
      <c r="CJ165" s="14" t="s">
        <v>68</v>
      </c>
      <c r="CK165" s="14" t="s">
        <v>68</v>
      </c>
      <c r="CL165" s="14" t="s">
        <v>68</v>
      </c>
      <c r="CM165" s="14" t="s">
        <v>68</v>
      </c>
      <c r="CN165" s="44" t="str">
        <f t="shared" si="205"/>
        <v>-</v>
      </c>
      <c r="CO165" s="13" t="s">
        <v>68</v>
      </c>
      <c r="CP165" s="13" t="s">
        <v>68</v>
      </c>
      <c r="CQ165" s="13" t="s">
        <v>68</v>
      </c>
      <c r="CR165" s="13" t="s">
        <v>68</v>
      </c>
      <c r="CS165" s="13" t="s">
        <v>68</v>
      </c>
      <c r="CT165" s="13" t="s">
        <v>68</v>
      </c>
      <c r="CU165" s="13" t="str">
        <f t="shared" si="231"/>
        <v>-</v>
      </c>
      <c r="CV165" s="14" t="s">
        <v>68</v>
      </c>
      <c r="CW165" s="14" t="s">
        <v>68</v>
      </c>
      <c r="CX165" s="14" t="s">
        <v>68</v>
      </c>
      <c r="CY165" s="14" t="s">
        <v>68</v>
      </c>
      <c r="CZ165" s="14" t="s">
        <v>68</v>
      </c>
      <c r="DA165" s="14" t="s">
        <v>68</v>
      </c>
      <c r="DB165" s="14" t="str">
        <f t="shared" si="206"/>
        <v>-</v>
      </c>
      <c r="DC165" s="13" t="s">
        <v>68</v>
      </c>
      <c r="DD165" s="13" t="s">
        <v>68</v>
      </c>
      <c r="DE165" s="13" t="s">
        <v>68</v>
      </c>
      <c r="DF165" s="13" t="s">
        <v>68</v>
      </c>
      <c r="DG165" s="13" t="s">
        <v>68</v>
      </c>
      <c r="DH165" s="13" t="s">
        <v>68</v>
      </c>
      <c r="DI165" s="13" t="str">
        <f t="shared" si="232"/>
        <v>-</v>
      </c>
      <c r="DJ165" s="14" t="s">
        <v>68</v>
      </c>
      <c r="DK165" s="14" t="s">
        <v>68</v>
      </c>
      <c r="DL165" s="14" t="s">
        <v>68</v>
      </c>
      <c r="DM165" s="14" t="s">
        <v>68</v>
      </c>
      <c r="DN165" s="14" t="s">
        <v>68</v>
      </c>
      <c r="DO165" s="14" t="s">
        <v>68</v>
      </c>
      <c r="DP165" s="44" t="str">
        <f t="shared" si="207"/>
        <v>-</v>
      </c>
      <c r="DQ165" s="13" t="s">
        <v>68</v>
      </c>
      <c r="DR165" s="13" t="s">
        <v>68</v>
      </c>
      <c r="DS165" s="13" t="s">
        <v>68</v>
      </c>
      <c r="DT165" s="13" t="s">
        <v>68</v>
      </c>
      <c r="DU165" s="13" t="s">
        <v>68</v>
      </c>
      <c r="DV165" s="13" t="s">
        <v>68</v>
      </c>
      <c r="DW165" s="13" t="str">
        <f t="shared" si="208"/>
        <v>-</v>
      </c>
      <c r="DX165" s="14" t="s">
        <v>68</v>
      </c>
      <c r="DY165" s="14" t="s">
        <v>68</v>
      </c>
      <c r="DZ165" s="14" t="s">
        <v>68</v>
      </c>
      <c r="EA165" s="14" t="s">
        <v>68</v>
      </c>
      <c r="EB165" s="14" t="s">
        <v>68</v>
      </c>
      <c r="EC165" s="14" t="s">
        <v>68</v>
      </c>
      <c r="ED165" s="14" t="str">
        <f t="shared" si="209"/>
        <v>-</v>
      </c>
      <c r="EE165" s="13" t="s">
        <v>68</v>
      </c>
      <c r="EF165" s="13" t="s">
        <v>68</v>
      </c>
      <c r="EG165" s="13" t="s">
        <v>68</v>
      </c>
      <c r="EH165" s="13" t="s">
        <v>68</v>
      </c>
      <c r="EI165" s="13" t="s">
        <v>68</v>
      </c>
      <c r="EJ165" s="13" t="s">
        <v>68</v>
      </c>
      <c r="EK165" s="13" t="str">
        <f t="shared" si="210"/>
        <v>-</v>
      </c>
      <c r="EL165" s="14" t="s">
        <v>69</v>
      </c>
      <c r="EM165" s="14" t="s">
        <v>68</v>
      </c>
      <c r="EN165" s="14" t="s">
        <v>68</v>
      </c>
      <c r="EO165" s="14" t="s">
        <v>68</v>
      </c>
      <c r="EP165" s="14" t="s">
        <v>68</v>
      </c>
      <c r="EQ165" s="14" t="s">
        <v>68</v>
      </c>
      <c r="ER165" s="44" t="str">
        <f t="shared" ref="ER165" si="249">IF(COUNTIF(EL165:EQ165,"X")&gt;0,COUNTIF(EL165:EQ165,"X")&amp;" fois par mois","-")</f>
        <v>1 fois par mois</v>
      </c>
      <c r="ES165" s="13" t="s">
        <v>68</v>
      </c>
      <c r="ET165" s="13" t="s">
        <v>68</v>
      </c>
      <c r="EU165" s="13" t="s">
        <v>68</v>
      </c>
      <c r="EV165" s="13" t="s">
        <v>68</v>
      </c>
      <c r="EW165" s="13" t="s">
        <v>68</v>
      </c>
      <c r="EX165" s="13" t="s">
        <v>68</v>
      </c>
      <c r="EY165" s="44" t="str">
        <f t="shared" si="247"/>
        <v>-</v>
      </c>
      <c r="EZ165" s="14" t="s">
        <v>68</v>
      </c>
      <c r="FA165" s="14" t="s">
        <v>68</v>
      </c>
      <c r="FB165" s="14" t="s">
        <v>68</v>
      </c>
      <c r="FC165" s="14" t="s">
        <v>68</v>
      </c>
      <c r="FD165" s="14" t="s">
        <v>68</v>
      </c>
      <c r="FE165" s="14" t="s">
        <v>68</v>
      </c>
      <c r="FF165" s="44" t="str">
        <f t="shared" si="233"/>
        <v>-</v>
      </c>
      <c r="FG165" s="13" t="s">
        <v>68</v>
      </c>
      <c r="FH165" s="13" t="s">
        <v>68</v>
      </c>
      <c r="FI165" s="13" t="s">
        <v>68</v>
      </c>
      <c r="FJ165" s="13" t="s">
        <v>68</v>
      </c>
      <c r="FK165" s="13" t="s">
        <v>68</v>
      </c>
      <c r="FL165" s="13" t="s">
        <v>68</v>
      </c>
      <c r="FM165" s="13" t="str">
        <f t="shared" si="243"/>
        <v>-</v>
      </c>
      <c r="FN165" s="14" t="s">
        <v>69</v>
      </c>
      <c r="FO165" s="14" t="s">
        <v>69</v>
      </c>
      <c r="FP165" s="14" t="s">
        <v>69</v>
      </c>
      <c r="FQ165" s="14" t="s">
        <v>69</v>
      </c>
      <c r="FR165" s="14" t="s">
        <v>69</v>
      </c>
      <c r="FS165" s="14" t="s">
        <v>68</v>
      </c>
      <c r="FT165" s="44" t="str">
        <f t="shared" si="219"/>
        <v>5 fois par semaine</v>
      </c>
      <c r="FU165" s="13" t="s">
        <v>69</v>
      </c>
      <c r="FV165" s="13" t="s">
        <v>68</v>
      </c>
      <c r="FW165" s="13" t="s">
        <v>68</v>
      </c>
      <c r="FX165" s="13" t="s">
        <v>68</v>
      </c>
      <c r="FY165" s="13" t="s">
        <v>68</v>
      </c>
      <c r="FZ165" s="13" t="s">
        <v>68</v>
      </c>
      <c r="GA165" s="44" t="str">
        <f t="shared" si="234"/>
        <v>1 fois par semaine</v>
      </c>
      <c r="GB165" s="14" t="s">
        <v>69</v>
      </c>
      <c r="GC165" s="14" t="s">
        <v>68</v>
      </c>
      <c r="GD165" s="14" t="s">
        <v>68</v>
      </c>
      <c r="GE165" s="14" t="s">
        <v>68</v>
      </c>
      <c r="GF165" s="14" t="s">
        <v>68</v>
      </c>
      <c r="GG165" s="14" t="s">
        <v>68</v>
      </c>
      <c r="GH165" s="14" t="str">
        <f t="shared" si="217"/>
        <v>1 fois par semaine</v>
      </c>
      <c r="GI165" s="13" t="s">
        <v>68</v>
      </c>
      <c r="GJ165" s="13" t="s">
        <v>68</v>
      </c>
      <c r="GK165" s="13" t="s">
        <v>68</v>
      </c>
      <c r="GL165" s="13" t="s">
        <v>68</v>
      </c>
      <c r="GM165" s="13" t="s">
        <v>68</v>
      </c>
      <c r="GN165" s="13" t="s">
        <v>68</v>
      </c>
      <c r="GO165" s="13" t="str">
        <f t="shared" si="227"/>
        <v>-</v>
      </c>
      <c r="GP165" s="14" t="s">
        <v>68</v>
      </c>
      <c r="GQ165" s="14" t="s">
        <v>68</v>
      </c>
      <c r="GR165" s="14" t="s">
        <v>68</v>
      </c>
      <c r="GS165" s="14" t="s">
        <v>68</v>
      </c>
      <c r="GT165" s="14" t="s">
        <v>68</v>
      </c>
      <c r="GU165" s="14" t="s">
        <v>68</v>
      </c>
      <c r="GV165" s="14" t="str">
        <f t="shared" si="224"/>
        <v>-</v>
      </c>
      <c r="GW165" s="13" t="s">
        <v>68</v>
      </c>
      <c r="GX165" s="13" t="s">
        <v>68</v>
      </c>
      <c r="GY165" s="13" t="s">
        <v>68</v>
      </c>
      <c r="GZ165" s="13" t="s">
        <v>68</v>
      </c>
      <c r="HA165" s="13" t="s">
        <v>68</v>
      </c>
      <c r="HB165" s="13" t="s">
        <v>68</v>
      </c>
      <c r="HC165" s="44" t="str">
        <f t="shared" si="248"/>
        <v>-</v>
      </c>
      <c r="HD165" s="14" t="s">
        <v>68</v>
      </c>
      <c r="HE165" s="14" t="s">
        <v>68</v>
      </c>
      <c r="HF165" s="14" t="s">
        <v>68</v>
      </c>
      <c r="HG165" s="14" t="s">
        <v>68</v>
      </c>
      <c r="HH165" s="14" t="s">
        <v>68</v>
      </c>
      <c r="HI165" s="14" t="s">
        <v>68</v>
      </c>
      <c r="HJ165" s="44" t="str">
        <f t="shared" si="245"/>
        <v>-</v>
      </c>
      <c r="HK165" s="13" t="s">
        <v>68</v>
      </c>
      <c r="HL165" s="13" t="s">
        <v>68</v>
      </c>
      <c r="HM165" s="13" t="s">
        <v>68</v>
      </c>
      <c r="HN165" s="13" t="s">
        <v>68</v>
      </c>
      <c r="HO165" s="13" t="s">
        <v>68</v>
      </c>
      <c r="HP165" s="13" t="s">
        <v>68</v>
      </c>
      <c r="HQ165" s="44" t="str">
        <f t="shared" si="226"/>
        <v>-</v>
      </c>
      <c r="HR165" s="14" t="s">
        <v>68</v>
      </c>
      <c r="HS165" s="14" t="s">
        <v>68</v>
      </c>
      <c r="HT165" s="14" t="s">
        <v>68</v>
      </c>
      <c r="HU165" s="14" t="s">
        <v>68</v>
      </c>
      <c r="HV165" s="14" t="s">
        <v>68</v>
      </c>
      <c r="HW165" s="14" t="s">
        <v>68</v>
      </c>
      <c r="HX165" s="14" t="str">
        <f t="shared" si="235"/>
        <v>-</v>
      </c>
    </row>
    <row r="166" spans="1:232" ht="27.95" customHeight="1" x14ac:dyDescent="0.2">
      <c r="A166" s="16">
        <v>8188</v>
      </c>
      <c r="B166" s="9" t="s">
        <v>79</v>
      </c>
      <c r="C166" s="51" t="s">
        <v>1908</v>
      </c>
      <c r="D166" s="11" t="s">
        <v>96</v>
      </c>
      <c r="E166" s="11" t="s">
        <v>275</v>
      </c>
      <c r="F166" s="11">
        <v>75018</v>
      </c>
      <c r="G166" s="11" t="s">
        <v>29</v>
      </c>
      <c r="H166" s="12">
        <v>22</v>
      </c>
      <c r="I166" s="13" t="s">
        <v>69</v>
      </c>
      <c r="J166" s="13" t="s">
        <v>69</v>
      </c>
      <c r="K166" s="13" t="s">
        <v>69</v>
      </c>
      <c r="L166" s="13" t="s">
        <v>69</v>
      </c>
      <c r="M166" s="13" t="s">
        <v>69</v>
      </c>
      <c r="N166" s="13" t="s">
        <v>68</v>
      </c>
      <c r="O166" s="13" t="str">
        <f t="shared" si="194"/>
        <v>5 fois par semaine</v>
      </c>
      <c r="P166" s="14" t="s">
        <v>69</v>
      </c>
      <c r="Q166" s="14" t="s">
        <v>69</v>
      </c>
      <c r="R166" s="14" t="s">
        <v>69</v>
      </c>
      <c r="S166" s="14" t="s">
        <v>69</v>
      </c>
      <c r="T166" s="14" t="s">
        <v>69</v>
      </c>
      <c r="U166" s="14" t="s">
        <v>68</v>
      </c>
      <c r="V166" s="44" t="str">
        <f t="shared" si="195"/>
        <v>5 fois par semaine</v>
      </c>
      <c r="W166" s="13" t="s">
        <v>69</v>
      </c>
      <c r="X166" s="13" t="s">
        <v>69</v>
      </c>
      <c r="Y166" s="13" t="s">
        <v>69</v>
      </c>
      <c r="Z166" s="13" t="s">
        <v>69</v>
      </c>
      <c r="AA166" s="13" t="s">
        <v>69</v>
      </c>
      <c r="AB166" s="13" t="s">
        <v>68</v>
      </c>
      <c r="AC166" s="13" t="str">
        <f t="shared" si="196"/>
        <v>5 fois par semaine</v>
      </c>
      <c r="AD166" s="14" t="s">
        <v>69</v>
      </c>
      <c r="AE166" s="14" t="s">
        <v>69</v>
      </c>
      <c r="AF166" s="14" t="s">
        <v>69</v>
      </c>
      <c r="AG166" s="14" t="s">
        <v>69</v>
      </c>
      <c r="AH166" s="14" t="s">
        <v>69</v>
      </c>
      <c r="AI166" s="14" t="s">
        <v>68</v>
      </c>
      <c r="AJ166" s="44" t="str">
        <f t="shared" si="197"/>
        <v>5 fois par semaine</v>
      </c>
      <c r="AK166" s="13" t="s">
        <v>69</v>
      </c>
      <c r="AL166" s="13" t="s">
        <v>69</v>
      </c>
      <c r="AM166" s="13" t="s">
        <v>69</v>
      </c>
      <c r="AN166" s="13" t="s">
        <v>69</v>
      </c>
      <c r="AO166" s="13" t="s">
        <v>69</v>
      </c>
      <c r="AP166" s="13" t="s">
        <v>68</v>
      </c>
      <c r="AQ166" s="13" t="str">
        <f t="shared" si="198"/>
        <v>5 fois par semaine</v>
      </c>
      <c r="AR166" s="14" t="s">
        <v>69</v>
      </c>
      <c r="AS166" s="14" t="s">
        <v>69</v>
      </c>
      <c r="AT166" s="14" t="s">
        <v>69</v>
      </c>
      <c r="AU166" s="14" t="s">
        <v>69</v>
      </c>
      <c r="AV166" s="14" t="s">
        <v>69</v>
      </c>
      <c r="AW166" s="14" t="s">
        <v>68</v>
      </c>
      <c r="AX166" s="14" t="str">
        <f t="shared" si="199"/>
        <v>5 fois par semaine</v>
      </c>
      <c r="AY166" s="13" t="s">
        <v>69</v>
      </c>
      <c r="AZ166" s="13" t="s">
        <v>69</v>
      </c>
      <c r="BA166" s="13" t="s">
        <v>69</v>
      </c>
      <c r="BB166" s="13" t="s">
        <v>69</v>
      </c>
      <c r="BC166" s="13" t="s">
        <v>69</v>
      </c>
      <c r="BD166" s="13" t="s">
        <v>68</v>
      </c>
      <c r="BE166" s="13" t="str">
        <f t="shared" si="200"/>
        <v>5 fois par semaine</v>
      </c>
      <c r="BF166" s="14" t="s">
        <v>69</v>
      </c>
      <c r="BG166" s="14" t="s">
        <v>69</v>
      </c>
      <c r="BH166" s="14" t="s">
        <v>69</v>
      </c>
      <c r="BI166" s="14" t="s">
        <v>69</v>
      </c>
      <c r="BJ166" s="14" t="s">
        <v>69</v>
      </c>
      <c r="BK166" s="14" t="s">
        <v>68</v>
      </c>
      <c r="BL166" s="14" t="str">
        <f t="shared" si="201"/>
        <v>5 fois par semaine</v>
      </c>
      <c r="BM166" s="13" t="s">
        <v>69</v>
      </c>
      <c r="BN166" s="13" t="s">
        <v>69</v>
      </c>
      <c r="BO166" s="13" t="s">
        <v>69</v>
      </c>
      <c r="BP166" s="13" t="s">
        <v>69</v>
      </c>
      <c r="BQ166" s="13" t="s">
        <v>69</v>
      </c>
      <c r="BR166" s="13" t="s">
        <v>68</v>
      </c>
      <c r="BS166" s="13" t="str">
        <f t="shared" si="202"/>
        <v>5 fois par semaine</v>
      </c>
      <c r="BT166" s="14" t="s">
        <v>68</v>
      </c>
      <c r="BU166" s="14" t="s">
        <v>68</v>
      </c>
      <c r="BV166" s="14" t="s">
        <v>68</v>
      </c>
      <c r="BW166" s="14" t="s">
        <v>68</v>
      </c>
      <c r="BX166" s="14" t="s">
        <v>68</v>
      </c>
      <c r="BY166" s="14" t="s">
        <v>68</v>
      </c>
      <c r="BZ166" s="14" t="str">
        <f t="shared" si="203"/>
        <v>-</v>
      </c>
      <c r="CA166" s="13" t="s">
        <v>68</v>
      </c>
      <c r="CB166" s="13" t="s">
        <v>69</v>
      </c>
      <c r="CC166" s="13" t="s">
        <v>68</v>
      </c>
      <c r="CD166" s="13" t="s">
        <v>68</v>
      </c>
      <c r="CE166" s="13" t="s">
        <v>68</v>
      </c>
      <c r="CF166" s="13" t="s">
        <v>68</v>
      </c>
      <c r="CG166" s="44" t="str">
        <f t="shared" si="241"/>
        <v>1 fois par mois</v>
      </c>
      <c r="CH166" s="14" t="s">
        <v>68</v>
      </c>
      <c r="CI166" s="14" t="s">
        <v>69</v>
      </c>
      <c r="CJ166" s="14" t="s">
        <v>68</v>
      </c>
      <c r="CK166" s="14" t="s">
        <v>68</v>
      </c>
      <c r="CL166" s="14" t="s">
        <v>68</v>
      </c>
      <c r="CM166" s="14" t="s">
        <v>68</v>
      </c>
      <c r="CN166" s="44" t="str">
        <f t="shared" si="205"/>
        <v>1 fois par semaine</v>
      </c>
      <c r="CO166" s="13" t="s">
        <v>68</v>
      </c>
      <c r="CP166" s="13" t="s">
        <v>69</v>
      </c>
      <c r="CQ166" s="13" t="s">
        <v>68</v>
      </c>
      <c r="CR166" s="13" t="s">
        <v>68</v>
      </c>
      <c r="CS166" s="13" t="s">
        <v>68</v>
      </c>
      <c r="CT166" s="13" t="s">
        <v>68</v>
      </c>
      <c r="CU166" s="13" t="str">
        <f t="shared" si="231"/>
        <v>1 fois par semaine</v>
      </c>
      <c r="CV166" s="14" t="s">
        <v>68</v>
      </c>
      <c r="CW166" s="14" t="s">
        <v>69</v>
      </c>
      <c r="CX166" s="14" t="s">
        <v>68</v>
      </c>
      <c r="CY166" s="14" t="s">
        <v>68</v>
      </c>
      <c r="CZ166" s="14" t="s">
        <v>68</v>
      </c>
      <c r="DA166" s="14" t="s">
        <v>68</v>
      </c>
      <c r="DB166" s="14" t="str">
        <f t="shared" si="206"/>
        <v>1 fois par semaine</v>
      </c>
      <c r="DC166" s="13" t="s">
        <v>68</v>
      </c>
      <c r="DD166" s="13" t="s">
        <v>69</v>
      </c>
      <c r="DE166" s="13" t="s">
        <v>68</v>
      </c>
      <c r="DF166" s="13" t="s">
        <v>68</v>
      </c>
      <c r="DG166" s="13" t="s">
        <v>68</v>
      </c>
      <c r="DH166" s="13" t="s">
        <v>68</v>
      </c>
      <c r="DI166" s="13" t="str">
        <f t="shared" si="232"/>
        <v>1 fois par semaine</v>
      </c>
      <c r="DJ166" s="14" t="s">
        <v>69</v>
      </c>
      <c r="DK166" s="14" t="s">
        <v>69</v>
      </c>
      <c r="DL166" s="14" t="s">
        <v>69</v>
      </c>
      <c r="DM166" s="14" t="s">
        <v>69</v>
      </c>
      <c r="DN166" s="14" t="s">
        <v>69</v>
      </c>
      <c r="DO166" s="14" t="s">
        <v>68</v>
      </c>
      <c r="DP166" s="44" t="str">
        <f t="shared" si="207"/>
        <v>5 fois par semaine</v>
      </c>
      <c r="DQ166" s="13" t="s">
        <v>69</v>
      </c>
      <c r="DR166" s="13" t="s">
        <v>69</v>
      </c>
      <c r="DS166" s="13" t="s">
        <v>69</v>
      </c>
      <c r="DT166" s="13" t="s">
        <v>69</v>
      </c>
      <c r="DU166" s="13" t="s">
        <v>69</v>
      </c>
      <c r="DV166" s="13" t="s">
        <v>68</v>
      </c>
      <c r="DW166" s="13" t="str">
        <f t="shared" si="208"/>
        <v>5 fois par semaine</v>
      </c>
      <c r="DX166" s="14" t="s">
        <v>69</v>
      </c>
      <c r="DY166" s="14" t="s">
        <v>69</v>
      </c>
      <c r="DZ166" s="14" t="s">
        <v>69</v>
      </c>
      <c r="EA166" s="14" t="s">
        <v>69</v>
      </c>
      <c r="EB166" s="14" t="s">
        <v>69</v>
      </c>
      <c r="EC166" s="14" t="s">
        <v>68</v>
      </c>
      <c r="ED166" s="14" t="str">
        <f t="shared" si="209"/>
        <v>5 fois par semaine</v>
      </c>
      <c r="EE166" s="13" t="s">
        <v>69</v>
      </c>
      <c r="EF166" s="13" t="s">
        <v>69</v>
      </c>
      <c r="EG166" s="13" t="s">
        <v>69</v>
      </c>
      <c r="EH166" s="13" t="s">
        <v>69</v>
      </c>
      <c r="EI166" s="13" t="s">
        <v>69</v>
      </c>
      <c r="EJ166" s="13" t="s">
        <v>68</v>
      </c>
      <c r="EK166" s="13" t="str">
        <f t="shared" si="210"/>
        <v>5 fois par semaine</v>
      </c>
      <c r="EL166" s="14" t="s">
        <v>68</v>
      </c>
      <c r="EM166" s="14" t="s">
        <v>69</v>
      </c>
      <c r="EN166" s="14" t="s">
        <v>68</v>
      </c>
      <c r="EO166" s="14" t="s">
        <v>68</v>
      </c>
      <c r="EP166" s="14" t="s">
        <v>68</v>
      </c>
      <c r="EQ166" s="14" t="s">
        <v>68</v>
      </c>
      <c r="ER166" s="44" t="str">
        <f t="shared" ref="ER166" si="250">IF(COUNTIF(EL166:EQ166,"X")&gt;0,COUNTIF(EL166:EQ166,"X")&amp;" fois par mois","-")</f>
        <v>1 fois par mois</v>
      </c>
      <c r="ES166" s="13" t="s">
        <v>68</v>
      </c>
      <c r="ET166" s="13" t="s">
        <v>68</v>
      </c>
      <c r="EU166" s="13" t="s">
        <v>68</v>
      </c>
      <c r="EV166" s="13" t="s">
        <v>68</v>
      </c>
      <c r="EW166" s="13" t="s">
        <v>68</v>
      </c>
      <c r="EX166" s="13" t="s">
        <v>68</v>
      </c>
      <c r="EY166" s="44" t="str">
        <f t="shared" si="247"/>
        <v>-</v>
      </c>
      <c r="EZ166" s="14" t="s">
        <v>68</v>
      </c>
      <c r="FA166" s="14" t="s">
        <v>69</v>
      </c>
      <c r="FB166" s="14" t="s">
        <v>68</v>
      </c>
      <c r="FC166" s="14" t="s">
        <v>68</v>
      </c>
      <c r="FD166" s="14" t="s">
        <v>68</v>
      </c>
      <c r="FE166" s="14" t="s">
        <v>68</v>
      </c>
      <c r="FF166" s="44" t="str">
        <f t="shared" si="233"/>
        <v>1 fois par semaine</v>
      </c>
      <c r="FG166" s="13" t="s">
        <v>68</v>
      </c>
      <c r="FH166" s="13" t="s">
        <v>69</v>
      </c>
      <c r="FI166" s="13" t="s">
        <v>68</v>
      </c>
      <c r="FJ166" s="13" t="s">
        <v>68</v>
      </c>
      <c r="FK166" s="13" t="s">
        <v>68</v>
      </c>
      <c r="FL166" s="13" t="s">
        <v>68</v>
      </c>
      <c r="FM166" s="13" t="str">
        <f t="shared" ref="FM166" si="251">IF(COUNTIF(FG166:FL166,"X")&gt;0,COUNTIF(FG166:FL166,"X")&amp;" fois par mois","-")</f>
        <v>1 fois par mois</v>
      </c>
      <c r="FN166" s="14" t="s">
        <v>69</v>
      </c>
      <c r="FO166" s="14" t="s">
        <v>69</v>
      </c>
      <c r="FP166" s="14" t="s">
        <v>69</v>
      </c>
      <c r="FQ166" s="14" t="s">
        <v>69</v>
      </c>
      <c r="FR166" s="14" t="s">
        <v>69</v>
      </c>
      <c r="FS166" s="14" t="s">
        <v>68</v>
      </c>
      <c r="FT166" s="44" t="str">
        <f t="shared" si="219"/>
        <v>5 fois par semaine</v>
      </c>
      <c r="FU166" s="13" t="s">
        <v>68</v>
      </c>
      <c r="FV166" s="13" t="s">
        <v>68</v>
      </c>
      <c r="FW166" s="13" t="s">
        <v>68</v>
      </c>
      <c r="FX166" s="13" t="s">
        <v>68</v>
      </c>
      <c r="FY166" s="13" t="s">
        <v>69</v>
      </c>
      <c r="FZ166" s="13" t="s">
        <v>68</v>
      </c>
      <c r="GA166" s="44" t="str">
        <f t="shared" si="234"/>
        <v>1 fois par semaine</v>
      </c>
      <c r="GB166" s="14" t="s">
        <v>68</v>
      </c>
      <c r="GC166" s="14" t="s">
        <v>68</v>
      </c>
      <c r="GD166" s="14" t="s">
        <v>68</v>
      </c>
      <c r="GE166" s="14" t="s">
        <v>68</v>
      </c>
      <c r="GF166" s="14" t="s">
        <v>69</v>
      </c>
      <c r="GG166" s="14" t="s">
        <v>68</v>
      </c>
      <c r="GH166" s="14" t="str">
        <f t="shared" si="217"/>
        <v>1 fois par semaine</v>
      </c>
      <c r="GI166" s="13" t="s">
        <v>68</v>
      </c>
      <c r="GJ166" s="13" t="s">
        <v>68</v>
      </c>
      <c r="GK166" s="13" t="s">
        <v>68</v>
      </c>
      <c r="GL166" s="13" t="s">
        <v>68</v>
      </c>
      <c r="GM166" s="13" t="s">
        <v>68</v>
      </c>
      <c r="GN166" s="13" t="s">
        <v>68</v>
      </c>
      <c r="GO166" s="13" t="str">
        <f t="shared" si="227"/>
        <v>-</v>
      </c>
      <c r="GP166" s="14" t="s">
        <v>68</v>
      </c>
      <c r="GQ166" s="14" t="s">
        <v>68</v>
      </c>
      <c r="GR166" s="14" t="s">
        <v>68</v>
      </c>
      <c r="GS166" s="14" t="s">
        <v>68</v>
      </c>
      <c r="GT166" s="14" t="s">
        <v>68</v>
      </c>
      <c r="GU166" s="14" t="s">
        <v>68</v>
      </c>
      <c r="GV166" s="14" t="str">
        <f t="shared" si="224"/>
        <v>-</v>
      </c>
      <c r="GW166" s="13" t="s">
        <v>68</v>
      </c>
      <c r="GX166" s="13" t="s">
        <v>68</v>
      </c>
      <c r="GY166" s="13" t="s">
        <v>68</v>
      </c>
      <c r="GZ166" s="13" t="s">
        <v>68</v>
      </c>
      <c r="HA166" s="13" t="s">
        <v>69</v>
      </c>
      <c r="HB166" s="13" t="s">
        <v>68</v>
      </c>
      <c r="HC166" s="44" t="str">
        <f>IF(COUNTIF(GW166:HB166,"X")&gt;0,COUNTIF(GW166:HB166,"X")&amp;" fois par mois","-")</f>
        <v>1 fois par mois</v>
      </c>
      <c r="HD166" s="14" t="s">
        <v>68</v>
      </c>
      <c r="HE166" s="14" t="s">
        <v>68</v>
      </c>
      <c r="HF166" s="14" t="s">
        <v>68</v>
      </c>
      <c r="HG166" s="14" t="s">
        <v>68</v>
      </c>
      <c r="HH166" s="14" t="s">
        <v>69</v>
      </c>
      <c r="HI166" s="14" t="s">
        <v>68</v>
      </c>
      <c r="HJ166" s="44" t="str">
        <f t="shared" si="245"/>
        <v>1 fois par semestre</v>
      </c>
      <c r="HK166" s="13" t="s">
        <v>68</v>
      </c>
      <c r="HL166" s="13" t="s">
        <v>68</v>
      </c>
      <c r="HM166" s="13" t="s">
        <v>68</v>
      </c>
      <c r="HN166" s="13" t="s">
        <v>68</v>
      </c>
      <c r="HO166" s="13" t="s">
        <v>68</v>
      </c>
      <c r="HP166" s="13" t="s">
        <v>68</v>
      </c>
      <c r="HQ166" s="44" t="str">
        <f t="shared" si="226"/>
        <v>-</v>
      </c>
      <c r="HR166" s="14" t="s">
        <v>68</v>
      </c>
      <c r="HS166" s="14" t="s">
        <v>68</v>
      </c>
      <c r="HT166" s="14" t="s">
        <v>68</v>
      </c>
      <c r="HU166" s="14" t="s">
        <v>68</v>
      </c>
      <c r="HV166" s="14" t="s">
        <v>68</v>
      </c>
      <c r="HW166" s="14" t="s">
        <v>68</v>
      </c>
      <c r="HX166" s="14" t="str">
        <f t="shared" si="235"/>
        <v>-</v>
      </c>
    </row>
    <row r="167" spans="1:232" ht="27.95" customHeight="1" x14ac:dyDescent="0.2">
      <c r="A167" s="16">
        <v>8196</v>
      </c>
      <c r="B167" s="9" t="s">
        <v>79</v>
      </c>
      <c r="C167" s="51" t="s">
        <v>1908</v>
      </c>
      <c r="D167" s="11" t="s">
        <v>96</v>
      </c>
      <c r="E167" s="11" t="s">
        <v>276</v>
      </c>
      <c r="F167" s="11">
        <v>75018</v>
      </c>
      <c r="G167" s="11" t="s">
        <v>29</v>
      </c>
      <c r="H167" s="12">
        <v>8</v>
      </c>
      <c r="I167" s="13" t="s">
        <v>69</v>
      </c>
      <c r="J167" s="13" t="s">
        <v>68</v>
      </c>
      <c r="K167" s="13" t="s">
        <v>68</v>
      </c>
      <c r="L167" s="13" t="s">
        <v>69</v>
      </c>
      <c r="M167" s="13" t="s">
        <v>68</v>
      </c>
      <c r="N167" s="13" t="s">
        <v>68</v>
      </c>
      <c r="O167" s="13" t="str">
        <f t="shared" si="194"/>
        <v>2 fois par semaine</v>
      </c>
      <c r="P167" s="14" t="s">
        <v>69</v>
      </c>
      <c r="Q167" s="14" t="s">
        <v>68</v>
      </c>
      <c r="R167" s="14" t="s">
        <v>68</v>
      </c>
      <c r="S167" s="14" t="s">
        <v>69</v>
      </c>
      <c r="T167" s="14" t="s">
        <v>68</v>
      </c>
      <c r="U167" s="14" t="s">
        <v>68</v>
      </c>
      <c r="V167" s="44" t="str">
        <f t="shared" si="195"/>
        <v>2 fois par semaine</v>
      </c>
      <c r="W167" s="13" t="s">
        <v>69</v>
      </c>
      <c r="X167" s="13" t="s">
        <v>68</v>
      </c>
      <c r="Y167" s="13" t="s">
        <v>68</v>
      </c>
      <c r="Z167" s="13" t="s">
        <v>69</v>
      </c>
      <c r="AA167" s="13" t="s">
        <v>68</v>
      </c>
      <c r="AB167" s="13" t="s">
        <v>68</v>
      </c>
      <c r="AC167" s="13" t="str">
        <f t="shared" si="196"/>
        <v>2 fois par semaine</v>
      </c>
      <c r="AD167" s="14" t="s">
        <v>69</v>
      </c>
      <c r="AE167" s="14" t="s">
        <v>68</v>
      </c>
      <c r="AF167" s="14" t="s">
        <v>68</v>
      </c>
      <c r="AG167" s="14" t="s">
        <v>69</v>
      </c>
      <c r="AH167" s="14" t="s">
        <v>68</v>
      </c>
      <c r="AI167" s="14" t="s">
        <v>68</v>
      </c>
      <c r="AJ167" s="44" t="str">
        <f t="shared" si="197"/>
        <v>2 fois par semaine</v>
      </c>
      <c r="AK167" s="13" t="s">
        <v>69</v>
      </c>
      <c r="AL167" s="13" t="s">
        <v>68</v>
      </c>
      <c r="AM167" s="13" t="s">
        <v>68</v>
      </c>
      <c r="AN167" s="13" t="s">
        <v>69</v>
      </c>
      <c r="AO167" s="13" t="s">
        <v>68</v>
      </c>
      <c r="AP167" s="13" t="s">
        <v>68</v>
      </c>
      <c r="AQ167" s="13" t="str">
        <f t="shared" si="198"/>
        <v>2 fois par semaine</v>
      </c>
      <c r="AR167" s="14" t="s">
        <v>69</v>
      </c>
      <c r="AS167" s="14" t="s">
        <v>68</v>
      </c>
      <c r="AT167" s="14" t="s">
        <v>68</v>
      </c>
      <c r="AU167" s="14" t="s">
        <v>69</v>
      </c>
      <c r="AV167" s="14" t="s">
        <v>68</v>
      </c>
      <c r="AW167" s="14" t="s">
        <v>68</v>
      </c>
      <c r="AX167" s="14" t="str">
        <f t="shared" si="199"/>
        <v>2 fois par semaine</v>
      </c>
      <c r="AY167" s="13" t="s">
        <v>69</v>
      </c>
      <c r="AZ167" s="13" t="s">
        <v>68</v>
      </c>
      <c r="BA167" s="13" t="s">
        <v>68</v>
      </c>
      <c r="BB167" s="13" t="s">
        <v>69</v>
      </c>
      <c r="BC167" s="13" t="s">
        <v>68</v>
      </c>
      <c r="BD167" s="13" t="s">
        <v>68</v>
      </c>
      <c r="BE167" s="13" t="str">
        <f t="shared" si="200"/>
        <v>2 fois par semaine</v>
      </c>
      <c r="BF167" s="14" t="s">
        <v>69</v>
      </c>
      <c r="BG167" s="14" t="s">
        <v>68</v>
      </c>
      <c r="BH167" s="14" t="s">
        <v>68</v>
      </c>
      <c r="BI167" s="14" t="s">
        <v>69</v>
      </c>
      <c r="BJ167" s="14" t="s">
        <v>68</v>
      </c>
      <c r="BK167" s="14" t="s">
        <v>68</v>
      </c>
      <c r="BL167" s="14" t="str">
        <f t="shared" si="201"/>
        <v>2 fois par semaine</v>
      </c>
      <c r="BM167" s="13" t="s">
        <v>69</v>
      </c>
      <c r="BN167" s="13" t="s">
        <v>68</v>
      </c>
      <c r="BO167" s="13" t="s">
        <v>68</v>
      </c>
      <c r="BP167" s="13" t="s">
        <v>69</v>
      </c>
      <c r="BQ167" s="13" t="s">
        <v>68</v>
      </c>
      <c r="BR167" s="13" t="s">
        <v>68</v>
      </c>
      <c r="BS167" s="13" t="str">
        <f t="shared" si="202"/>
        <v>2 fois par semaine</v>
      </c>
      <c r="BT167" s="14" t="s">
        <v>68</v>
      </c>
      <c r="BU167" s="14" t="s">
        <v>68</v>
      </c>
      <c r="BV167" s="14" t="s">
        <v>68</v>
      </c>
      <c r="BW167" s="14" t="s">
        <v>68</v>
      </c>
      <c r="BX167" s="14" t="s">
        <v>68</v>
      </c>
      <c r="BY167" s="14" t="s">
        <v>68</v>
      </c>
      <c r="BZ167" s="14" t="str">
        <f t="shared" si="203"/>
        <v>-</v>
      </c>
      <c r="CA167" s="13" t="s">
        <v>68</v>
      </c>
      <c r="CB167" s="13" t="s">
        <v>68</v>
      </c>
      <c r="CC167" s="13" t="s">
        <v>68</v>
      </c>
      <c r="CD167" s="13" t="s">
        <v>69</v>
      </c>
      <c r="CE167" s="13" t="s">
        <v>68</v>
      </c>
      <c r="CF167" s="13" t="s">
        <v>68</v>
      </c>
      <c r="CG167" s="44" t="str">
        <f t="shared" si="241"/>
        <v>1 fois par mois</v>
      </c>
      <c r="CH167" s="14" t="s">
        <v>69</v>
      </c>
      <c r="CI167" s="14" t="s">
        <v>68</v>
      </c>
      <c r="CJ167" s="14" t="s">
        <v>68</v>
      </c>
      <c r="CK167" s="14" t="s">
        <v>69</v>
      </c>
      <c r="CL167" s="14" t="s">
        <v>68</v>
      </c>
      <c r="CM167" s="14" t="s">
        <v>68</v>
      </c>
      <c r="CN167" s="44" t="str">
        <f t="shared" si="205"/>
        <v>2 fois par semaine</v>
      </c>
      <c r="CO167" s="13" t="s">
        <v>69</v>
      </c>
      <c r="CP167" s="13" t="s">
        <v>68</v>
      </c>
      <c r="CQ167" s="13" t="s">
        <v>68</v>
      </c>
      <c r="CR167" s="13" t="s">
        <v>69</v>
      </c>
      <c r="CS167" s="13" t="s">
        <v>68</v>
      </c>
      <c r="CT167" s="13" t="s">
        <v>68</v>
      </c>
      <c r="CU167" s="13" t="str">
        <f t="shared" si="231"/>
        <v>2 fois par semaine</v>
      </c>
      <c r="CV167" s="14" t="s">
        <v>69</v>
      </c>
      <c r="CW167" s="14" t="s">
        <v>68</v>
      </c>
      <c r="CX167" s="14" t="s">
        <v>68</v>
      </c>
      <c r="CY167" s="14" t="s">
        <v>69</v>
      </c>
      <c r="CZ167" s="14" t="s">
        <v>68</v>
      </c>
      <c r="DA167" s="14" t="s">
        <v>68</v>
      </c>
      <c r="DB167" s="14" t="str">
        <f t="shared" si="206"/>
        <v>2 fois par semaine</v>
      </c>
      <c r="DC167" s="13" t="s">
        <v>69</v>
      </c>
      <c r="DD167" s="13" t="s">
        <v>68</v>
      </c>
      <c r="DE167" s="13" t="s">
        <v>68</v>
      </c>
      <c r="DF167" s="13" t="s">
        <v>69</v>
      </c>
      <c r="DG167" s="13" t="s">
        <v>68</v>
      </c>
      <c r="DH167" s="13" t="s">
        <v>68</v>
      </c>
      <c r="DI167" s="13" t="str">
        <f t="shared" si="232"/>
        <v>2 fois par semaine</v>
      </c>
      <c r="DJ167" s="14" t="s">
        <v>68</v>
      </c>
      <c r="DK167" s="14" t="s">
        <v>68</v>
      </c>
      <c r="DL167" s="14" t="s">
        <v>68</v>
      </c>
      <c r="DM167" s="14" t="s">
        <v>69</v>
      </c>
      <c r="DN167" s="14" t="s">
        <v>68</v>
      </c>
      <c r="DO167" s="14" t="s">
        <v>68</v>
      </c>
      <c r="DP167" s="44" t="str">
        <f t="shared" si="207"/>
        <v>1 fois par semaine</v>
      </c>
      <c r="DQ167" s="13" t="s">
        <v>68</v>
      </c>
      <c r="DR167" s="13" t="s">
        <v>68</v>
      </c>
      <c r="DS167" s="13" t="s">
        <v>68</v>
      </c>
      <c r="DT167" s="13" t="s">
        <v>69</v>
      </c>
      <c r="DU167" s="13" t="s">
        <v>68</v>
      </c>
      <c r="DV167" s="13" t="s">
        <v>68</v>
      </c>
      <c r="DW167" s="13" t="str">
        <f t="shared" si="208"/>
        <v>1 fois par semaine</v>
      </c>
      <c r="DX167" s="14" t="s">
        <v>68</v>
      </c>
      <c r="DY167" s="14" t="s">
        <v>68</v>
      </c>
      <c r="DZ167" s="14" t="s">
        <v>68</v>
      </c>
      <c r="EA167" s="14" t="s">
        <v>69</v>
      </c>
      <c r="EB167" s="14" t="s">
        <v>68</v>
      </c>
      <c r="EC167" s="14" t="s">
        <v>68</v>
      </c>
      <c r="ED167" s="14" t="str">
        <f t="shared" si="209"/>
        <v>1 fois par semaine</v>
      </c>
      <c r="EE167" s="13" t="s">
        <v>68</v>
      </c>
      <c r="EF167" s="13" t="s">
        <v>68</v>
      </c>
      <c r="EG167" s="13" t="s">
        <v>68</v>
      </c>
      <c r="EH167" s="13" t="s">
        <v>69</v>
      </c>
      <c r="EI167" s="13" t="s">
        <v>68</v>
      </c>
      <c r="EJ167" s="13" t="s">
        <v>68</v>
      </c>
      <c r="EK167" s="13" t="str">
        <f t="shared" si="210"/>
        <v>1 fois par semaine</v>
      </c>
      <c r="EL167" s="14" t="s">
        <v>68</v>
      </c>
      <c r="EM167" s="14" t="s">
        <v>68</v>
      </c>
      <c r="EN167" s="14" t="s">
        <v>68</v>
      </c>
      <c r="EO167" s="14" t="s">
        <v>68</v>
      </c>
      <c r="EP167" s="14" t="s">
        <v>68</v>
      </c>
      <c r="EQ167" s="14" t="s">
        <v>68</v>
      </c>
      <c r="ER167" s="44" t="str">
        <f>IF(COUNTIF(EL167:EQ167,"X")&gt;0,COUNTIF(EL167:EQ167,"X")&amp;" fois par mois","-")</f>
        <v>-</v>
      </c>
      <c r="ES167" s="13" t="s">
        <v>68</v>
      </c>
      <c r="ET167" s="13" t="s">
        <v>68</v>
      </c>
      <c r="EU167" s="13" t="s">
        <v>68</v>
      </c>
      <c r="EV167" s="13" t="s">
        <v>68</v>
      </c>
      <c r="EW167" s="13" t="s">
        <v>68</v>
      </c>
      <c r="EX167" s="13" t="s">
        <v>68</v>
      </c>
      <c r="EY167" s="44" t="str">
        <f t="shared" si="247"/>
        <v>-</v>
      </c>
      <c r="EZ167" s="14" t="s">
        <v>68</v>
      </c>
      <c r="FA167" s="14" t="s">
        <v>68</v>
      </c>
      <c r="FB167" s="14" t="s">
        <v>68</v>
      </c>
      <c r="FC167" s="14" t="s">
        <v>69</v>
      </c>
      <c r="FD167" s="14" t="s">
        <v>68</v>
      </c>
      <c r="FE167" s="14" t="s">
        <v>68</v>
      </c>
      <c r="FF167" s="44" t="str">
        <f t="shared" si="233"/>
        <v>1 fois par semaine</v>
      </c>
      <c r="FG167" s="13" t="s">
        <v>68</v>
      </c>
      <c r="FH167" s="13" t="s">
        <v>68</v>
      </c>
      <c r="FI167" s="13" t="s">
        <v>68</v>
      </c>
      <c r="FJ167" s="13" t="s">
        <v>69</v>
      </c>
      <c r="FK167" s="13" t="s">
        <v>68</v>
      </c>
      <c r="FL167" s="13" t="s">
        <v>68</v>
      </c>
      <c r="FM167" s="13" t="str">
        <f>IF(COUNTIF(FG167:FL167,"X")&gt;0,COUNTIF(FG167:FL167,"X")&amp;" fois par semaine","-")</f>
        <v>1 fois par semaine</v>
      </c>
      <c r="FN167" s="14" t="s">
        <v>69</v>
      </c>
      <c r="FO167" s="14" t="s">
        <v>69</v>
      </c>
      <c r="FP167" s="14" t="s">
        <v>69</v>
      </c>
      <c r="FQ167" s="14" t="s">
        <v>69</v>
      </c>
      <c r="FR167" s="14" t="s">
        <v>69</v>
      </c>
      <c r="FS167" s="14" t="s">
        <v>68</v>
      </c>
      <c r="FT167" s="44" t="s">
        <v>277</v>
      </c>
      <c r="FU167" s="13" t="s">
        <v>69</v>
      </c>
      <c r="FV167" s="13" t="s">
        <v>68</v>
      </c>
      <c r="FW167" s="13" t="s">
        <v>68</v>
      </c>
      <c r="FX167" s="13" t="s">
        <v>68</v>
      </c>
      <c r="FY167" s="13" t="s">
        <v>68</v>
      </c>
      <c r="FZ167" s="13" t="s">
        <v>68</v>
      </c>
      <c r="GA167" s="44" t="s">
        <v>277</v>
      </c>
      <c r="GB167" s="14" t="s">
        <v>69</v>
      </c>
      <c r="GC167" s="14" t="s">
        <v>68</v>
      </c>
      <c r="GD167" s="14" t="s">
        <v>68</v>
      </c>
      <c r="GE167" s="14" t="s">
        <v>68</v>
      </c>
      <c r="GF167" s="14" t="s">
        <v>68</v>
      </c>
      <c r="GG167" s="14" t="s">
        <v>68</v>
      </c>
      <c r="GH167" s="14" t="s">
        <v>277</v>
      </c>
      <c r="GI167" s="13" t="s">
        <v>68</v>
      </c>
      <c r="GJ167" s="13" t="s">
        <v>68</v>
      </c>
      <c r="GK167" s="13" t="s">
        <v>68</v>
      </c>
      <c r="GL167" s="13" t="s">
        <v>68</v>
      </c>
      <c r="GM167" s="13" t="s">
        <v>68</v>
      </c>
      <c r="GN167" s="13" t="s">
        <v>68</v>
      </c>
      <c r="GO167" s="13" t="str">
        <f t="shared" si="227"/>
        <v>-</v>
      </c>
      <c r="GP167" s="14" t="s">
        <v>68</v>
      </c>
      <c r="GQ167" s="14" t="s">
        <v>68</v>
      </c>
      <c r="GR167" s="14" t="s">
        <v>68</v>
      </c>
      <c r="GS167" s="14" t="s">
        <v>68</v>
      </c>
      <c r="GT167" s="14" t="s">
        <v>68</v>
      </c>
      <c r="GU167" s="14" t="s">
        <v>68</v>
      </c>
      <c r="GV167" s="14" t="str">
        <f t="shared" si="224"/>
        <v>-</v>
      </c>
      <c r="GW167" s="13" t="s">
        <v>68</v>
      </c>
      <c r="GX167" s="13" t="s">
        <v>68</v>
      </c>
      <c r="GY167" s="13" t="s">
        <v>68</v>
      </c>
      <c r="GZ167" s="13" t="s">
        <v>68</v>
      </c>
      <c r="HA167" s="13" t="s">
        <v>68</v>
      </c>
      <c r="HB167" s="13" t="s">
        <v>68</v>
      </c>
      <c r="HC167" s="44" t="str">
        <f t="shared" ref="HC167:HC183" si="252">IF(COUNTIF(GW167:HB167,"X")&gt;0,COUNTIF(GW167:HB167,"X")&amp;" fois par semaine","-")</f>
        <v>-</v>
      </c>
      <c r="HD167" s="14" t="s">
        <v>68</v>
      </c>
      <c r="HE167" s="14" t="s">
        <v>68</v>
      </c>
      <c r="HF167" s="14" t="s">
        <v>68</v>
      </c>
      <c r="HG167" s="14" t="s">
        <v>68</v>
      </c>
      <c r="HH167" s="14" t="s">
        <v>68</v>
      </c>
      <c r="HI167" s="14" t="s">
        <v>68</v>
      </c>
      <c r="HJ167" s="44" t="str">
        <f t="shared" si="245"/>
        <v>-</v>
      </c>
      <c r="HK167" s="13" t="s">
        <v>68</v>
      </c>
      <c r="HL167" s="13" t="s">
        <v>68</v>
      </c>
      <c r="HM167" s="13" t="s">
        <v>68</v>
      </c>
      <c r="HN167" s="13" t="s">
        <v>68</v>
      </c>
      <c r="HO167" s="13" t="s">
        <v>68</v>
      </c>
      <c r="HP167" s="13" t="s">
        <v>68</v>
      </c>
      <c r="HQ167" s="44" t="str">
        <f t="shared" si="226"/>
        <v>-</v>
      </c>
      <c r="HR167" s="14" t="s">
        <v>68</v>
      </c>
      <c r="HS167" s="14" t="s">
        <v>68</v>
      </c>
      <c r="HT167" s="14" t="s">
        <v>68</v>
      </c>
      <c r="HU167" s="14" t="s">
        <v>68</v>
      </c>
      <c r="HV167" s="14" t="s">
        <v>68</v>
      </c>
      <c r="HW167" s="14" t="s">
        <v>68</v>
      </c>
      <c r="HX167" s="14" t="str">
        <f t="shared" si="235"/>
        <v>-</v>
      </c>
    </row>
    <row r="168" spans="1:232" ht="27.95" customHeight="1" x14ac:dyDescent="0.2">
      <c r="A168" s="8">
        <v>8205</v>
      </c>
      <c r="B168" s="9" t="s">
        <v>66</v>
      </c>
      <c r="C168" s="50" t="s">
        <v>1906</v>
      </c>
      <c r="D168" s="11" t="s">
        <v>96</v>
      </c>
      <c r="E168" s="11" t="s">
        <v>281</v>
      </c>
      <c r="F168" s="11">
        <v>75010</v>
      </c>
      <c r="G168" s="11" t="s">
        <v>29</v>
      </c>
      <c r="H168" s="12">
        <v>15</v>
      </c>
      <c r="I168" s="13" t="s">
        <v>69</v>
      </c>
      <c r="J168" s="13" t="s">
        <v>68</v>
      </c>
      <c r="K168" s="13" t="s">
        <v>69</v>
      </c>
      <c r="L168" s="13" t="s">
        <v>68</v>
      </c>
      <c r="M168" s="13" t="s">
        <v>69</v>
      </c>
      <c r="N168" s="13" t="s">
        <v>68</v>
      </c>
      <c r="O168" s="13" t="str">
        <f t="shared" ref="O168:O215" si="253">IF(COUNTIF(I168:N168,"X")&gt;0,COUNTIF(I168:N168,"X")&amp;" fois par semaine","-")</f>
        <v>3 fois par semaine</v>
      </c>
      <c r="P168" s="14" t="s">
        <v>69</v>
      </c>
      <c r="Q168" s="14" t="s">
        <v>68</v>
      </c>
      <c r="R168" s="14" t="s">
        <v>69</v>
      </c>
      <c r="S168" s="14" t="s">
        <v>68</v>
      </c>
      <c r="T168" s="14" t="s">
        <v>69</v>
      </c>
      <c r="U168" s="14" t="s">
        <v>68</v>
      </c>
      <c r="V168" s="44" t="str">
        <f t="shared" ref="V168:V215" si="254">IF(COUNTIF(P168:U168,"X")&gt;0,COUNTIF(P168:U168,"X")&amp;" fois par semaine","-")</f>
        <v>3 fois par semaine</v>
      </c>
      <c r="W168" s="13" t="s">
        <v>69</v>
      </c>
      <c r="X168" s="13" t="s">
        <v>68</v>
      </c>
      <c r="Y168" s="13" t="s">
        <v>69</v>
      </c>
      <c r="Z168" s="13" t="s">
        <v>68</v>
      </c>
      <c r="AA168" s="13" t="s">
        <v>69</v>
      </c>
      <c r="AB168" s="13" t="s">
        <v>68</v>
      </c>
      <c r="AC168" s="13" t="str">
        <f t="shared" ref="AC168:AC215" si="255">IF(COUNTIF(W168:AB168,"X")&gt;0,COUNTIF(W168:AB168,"X")&amp;" fois par semaine","-")</f>
        <v>3 fois par semaine</v>
      </c>
      <c r="AD168" s="14" t="s">
        <v>69</v>
      </c>
      <c r="AE168" s="14" t="s">
        <v>68</v>
      </c>
      <c r="AF168" s="14" t="s">
        <v>69</v>
      </c>
      <c r="AG168" s="14" t="s">
        <v>68</v>
      </c>
      <c r="AH168" s="14" t="s">
        <v>69</v>
      </c>
      <c r="AI168" s="14" t="s">
        <v>68</v>
      </c>
      <c r="AJ168" s="44" t="str">
        <f t="shared" ref="AJ168:AJ215" si="256">IF(COUNTIF(AD168:AI168,"X")&gt;0,COUNTIF(AD168:AI168,"X")&amp;" fois par semaine","-")</f>
        <v>3 fois par semaine</v>
      </c>
      <c r="AK168" s="13" t="s">
        <v>69</v>
      </c>
      <c r="AL168" s="13" t="s">
        <v>68</v>
      </c>
      <c r="AM168" s="13" t="s">
        <v>69</v>
      </c>
      <c r="AN168" s="13" t="s">
        <v>68</v>
      </c>
      <c r="AO168" s="13" t="s">
        <v>69</v>
      </c>
      <c r="AP168" s="13" t="s">
        <v>68</v>
      </c>
      <c r="AQ168" s="13" t="str">
        <f t="shared" ref="AQ168:AQ215" si="257">IF(COUNTIF(AK168:AP168,"X")&gt;0,COUNTIF(AK168:AP168,"X")&amp;" fois par semaine","-")</f>
        <v>3 fois par semaine</v>
      </c>
      <c r="AR168" s="14" t="s">
        <v>69</v>
      </c>
      <c r="AS168" s="14" t="s">
        <v>68</v>
      </c>
      <c r="AT168" s="14" t="s">
        <v>69</v>
      </c>
      <c r="AU168" s="14" t="s">
        <v>68</v>
      </c>
      <c r="AV168" s="14" t="s">
        <v>69</v>
      </c>
      <c r="AW168" s="14" t="s">
        <v>68</v>
      </c>
      <c r="AX168" s="14" t="str">
        <f t="shared" ref="AX168:AX215" si="258">IF(COUNTIF(AR168:AW168,"X")&gt;0,COUNTIF(AR168:AW168,"X")&amp;" fois par semaine","-")</f>
        <v>3 fois par semaine</v>
      </c>
      <c r="AY168" s="13" t="s">
        <v>69</v>
      </c>
      <c r="AZ168" s="13" t="s">
        <v>68</v>
      </c>
      <c r="BA168" s="13" t="s">
        <v>69</v>
      </c>
      <c r="BB168" s="13" t="s">
        <v>68</v>
      </c>
      <c r="BC168" s="13" t="s">
        <v>69</v>
      </c>
      <c r="BD168" s="13" t="s">
        <v>68</v>
      </c>
      <c r="BE168" s="13" t="str">
        <f t="shared" ref="BE168:BE215" si="259">IF(COUNTIF(AY168:BD168,"X")&gt;0,COUNTIF(AY168:BD168,"X")&amp;" fois par semaine","-")</f>
        <v>3 fois par semaine</v>
      </c>
      <c r="BF168" s="14" t="s">
        <v>69</v>
      </c>
      <c r="BG168" s="14" t="s">
        <v>68</v>
      </c>
      <c r="BH168" s="14" t="s">
        <v>69</v>
      </c>
      <c r="BI168" s="14" t="s">
        <v>68</v>
      </c>
      <c r="BJ168" s="14" t="s">
        <v>69</v>
      </c>
      <c r="BK168" s="14" t="s">
        <v>68</v>
      </c>
      <c r="BL168" s="14" t="str">
        <f t="shared" ref="BL168:BL215" si="260">IF(COUNTIF(BF168:BK168,"X")&gt;0,COUNTIF(BF168:BK168,"X")&amp;" fois par semaine","-")</f>
        <v>3 fois par semaine</v>
      </c>
      <c r="BM168" s="13" t="s">
        <v>69</v>
      </c>
      <c r="BN168" s="13" t="s">
        <v>68</v>
      </c>
      <c r="BO168" s="13" t="s">
        <v>69</v>
      </c>
      <c r="BP168" s="13" t="s">
        <v>68</v>
      </c>
      <c r="BQ168" s="13" t="s">
        <v>69</v>
      </c>
      <c r="BR168" s="13" t="s">
        <v>68</v>
      </c>
      <c r="BS168" s="13" t="str">
        <f t="shared" ref="BS168:BS215" si="261">IF(COUNTIF(BM168:BR168,"X")&gt;0,COUNTIF(BM168:BR168,"X")&amp;" fois par semaine","-")</f>
        <v>3 fois par semaine</v>
      </c>
      <c r="BT168" s="14" t="s">
        <v>68</v>
      </c>
      <c r="BU168" s="14" t="s">
        <v>68</v>
      </c>
      <c r="BV168" s="14" t="s">
        <v>68</v>
      </c>
      <c r="BW168" s="14" t="s">
        <v>68</v>
      </c>
      <c r="BX168" s="14" t="s">
        <v>68</v>
      </c>
      <c r="BY168" s="14" t="s">
        <v>68</v>
      </c>
      <c r="BZ168" s="14" t="str">
        <f t="shared" ref="BZ168:BZ215" si="262">IF(COUNTIF(BT168:BY168,"X")&gt;0,COUNTIF(BT168:BY168,"X")&amp;" fois par semaine","-")</f>
        <v>-</v>
      </c>
      <c r="CA168" s="13" t="s">
        <v>69</v>
      </c>
      <c r="CB168" s="13" t="s">
        <v>68</v>
      </c>
      <c r="CC168" s="13" t="s">
        <v>68</v>
      </c>
      <c r="CD168" s="13" t="s">
        <v>68</v>
      </c>
      <c r="CE168" s="13" t="s">
        <v>68</v>
      </c>
      <c r="CF168" s="13" t="s">
        <v>68</v>
      </c>
      <c r="CG168" s="44" t="str">
        <f t="shared" ref="CG168:CG176" si="263">IF(COUNTIF(CA168:CF168,"X")&gt;0,COUNTIF(CA168:CF168,"X")&amp;" fois par mois","-")</f>
        <v>1 fois par mois</v>
      </c>
      <c r="CH168" s="14" t="s">
        <v>68</v>
      </c>
      <c r="CI168" s="14" t="s">
        <v>68</v>
      </c>
      <c r="CJ168" s="14" t="s">
        <v>68</v>
      </c>
      <c r="CK168" s="14" t="s">
        <v>68</v>
      </c>
      <c r="CL168" s="14" t="s">
        <v>68</v>
      </c>
      <c r="CM168" s="14" t="s">
        <v>68</v>
      </c>
      <c r="CN168" s="44" t="str">
        <f t="shared" ref="CN168:CN215" si="264">IF(COUNTIF(CH168:CM168,"X")&gt;0,COUNTIF(CH168:CM168,"X")&amp;" fois par semaine","-")</f>
        <v>-</v>
      </c>
      <c r="CO168" s="13" t="s">
        <v>68</v>
      </c>
      <c r="CP168" s="13" t="s">
        <v>68</v>
      </c>
      <c r="CQ168" s="13" t="s">
        <v>68</v>
      </c>
      <c r="CR168" s="13" t="s">
        <v>68</v>
      </c>
      <c r="CS168" s="13" t="s">
        <v>68</v>
      </c>
      <c r="CT168" s="13" t="s">
        <v>68</v>
      </c>
      <c r="CU168" s="13" t="str">
        <f t="shared" si="231"/>
        <v>-</v>
      </c>
      <c r="CV168" s="14" t="s">
        <v>68</v>
      </c>
      <c r="CW168" s="14" t="s">
        <v>68</v>
      </c>
      <c r="CX168" s="14" t="s">
        <v>68</v>
      </c>
      <c r="CY168" s="14" t="s">
        <v>68</v>
      </c>
      <c r="CZ168" s="14" t="s">
        <v>68</v>
      </c>
      <c r="DA168" s="14" t="s">
        <v>68</v>
      </c>
      <c r="DB168" s="14" t="str">
        <f t="shared" ref="DB168:DB216" si="265">IF(COUNTIF(CV168:DA168,"X")&gt;0,COUNTIF(CV168:DA168,"X")&amp;" fois par semaine","-")</f>
        <v>-</v>
      </c>
      <c r="DC168" s="13" t="s">
        <v>68</v>
      </c>
      <c r="DD168" s="13" t="s">
        <v>68</v>
      </c>
      <c r="DE168" s="13" t="s">
        <v>68</v>
      </c>
      <c r="DF168" s="13" t="s">
        <v>68</v>
      </c>
      <c r="DG168" s="13" t="s">
        <v>68</v>
      </c>
      <c r="DH168" s="13" t="s">
        <v>68</v>
      </c>
      <c r="DI168" s="13" t="str">
        <f t="shared" si="232"/>
        <v>-</v>
      </c>
      <c r="DJ168" s="14" t="s">
        <v>69</v>
      </c>
      <c r="DK168" s="14" t="s">
        <v>68</v>
      </c>
      <c r="DL168" s="14" t="s">
        <v>69</v>
      </c>
      <c r="DM168" s="14" t="s">
        <v>68</v>
      </c>
      <c r="DN168" s="14" t="s">
        <v>69</v>
      </c>
      <c r="DO168" s="14" t="s">
        <v>68</v>
      </c>
      <c r="DP168" s="44" t="str">
        <f t="shared" ref="DP168:DP216" si="266">IF(COUNTIF(DJ168:DO168,"X")&gt;0,COUNTIF(DJ168:DO168,"X")&amp;" fois par semaine","-")</f>
        <v>3 fois par semaine</v>
      </c>
      <c r="DQ168" s="13" t="s">
        <v>69</v>
      </c>
      <c r="DR168" s="13" t="s">
        <v>68</v>
      </c>
      <c r="DS168" s="13" t="s">
        <v>69</v>
      </c>
      <c r="DT168" s="13" t="s">
        <v>68</v>
      </c>
      <c r="DU168" s="13" t="s">
        <v>69</v>
      </c>
      <c r="DV168" s="13" t="s">
        <v>68</v>
      </c>
      <c r="DW168" s="13" t="str">
        <f t="shared" ref="DW168:DW216" si="267">IF(COUNTIF(DQ168:DV168,"X")&gt;0,COUNTIF(DQ168:DV168,"X")&amp;" fois par semaine","-")</f>
        <v>3 fois par semaine</v>
      </c>
      <c r="DX168" s="14" t="s">
        <v>69</v>
      </c>
      <c r="DY168" s="14" t="s">
        <v>68</v>
      </c>
      <c r="DZ168" s="14" t="s">
        <v>69</v>
      </c>
      <c r="EA168" s="14" t="s">
        <v>68</v>
      </c>
      <c r="EB168" s="14" t="s">
        <v>69</v>
      </c>
      <c r="EC168" s="14" t="s">
        <v>68</v>
      </c>
      <c r="ED168" s="14" t="str">
        <f t="shared" ref="ED168:ED216" si="268">IF(COUNTIF(DX168:EC168,"X")&gt;0,COUNTIF(DX168:EC168,"X")&amp;" fois par semaine","-")</f>
        <v>3 fois par semaine</v>
      </c>
      <c r="EE168" s="13" t="s">
        <v>69</v>
      </c>
      <c r="EF168" s="13" t="s">
        <v>68</v>
      </c>
      <c r="EG168" s="13" t="s">
        <v>69</v>
      </c>
      <c r="EH168" s="13" t="s">
        <v>68</v>
      </c>
      <c r="EI168" s="13" t="s">
        <v>69</v>
      </c>
      <c r="EJ168" s="13" t="s">
        <v>68</v>
      </c>
      <c r="EK168" s="13" t="str">
        <f t="shared" ref="EK168:EK216" si="269">IF(COUNTIF(EE168:EJ168,"X")&gt;0,COUNTIF(EE168:EJ168,"X")&amp;" fois par semaine","-")</f>
        <v>3 fois par semaine</v>
      </c>
      <c r="EL168" s="14" t="s">
        <v>69</v>
      </c>
      <c r="EM168" s="14" t="s">
        <v>68</v>
      </c>
      <c r="EN168" s="14" t="s">
        <v>68</v>
      </c>
      <c r="EO168" s="14" t="s">
        <v>68</v>
      </c>
      <c r="EP168" s="14" t="s">
        <v>68</v>
      </c>
      <c r="EQ168" s="14" t="s">
        <v>68</v>
      </c>
      <c r="ER168" s="44" t="str">
        <f t="shared" ref="ER168:ER176" si="270">IF(COUNTIF(EL168:EQ168,"X")&gt;0,COUNTIF(EL168:EQ168,"X")&amp;" fois par mois","-")</f>
        <v>1 fois par mois</v>
      </c>
      <c r="ES168" s="13" t="s">
        <v>68</v>
      </c>
      <c r="ET168" s="13" t="s">
        <v>68</v>
      </c>
      <c r="EU168" s="13" t="s">
        <v>68</v>
      </c>
      <c r="EV168" s="13" t="s">
        <v>68</v>
      </c>
      <c r="EW168" s="13" t="s">
        <v>68</v>
      </c>
      <c r="EX168" s="13" t="s">
        <v>68</v>
      </c>
      <c r="EY168" s="44" t="str">
        <f t="shared" ref="EY168:EY176" si="271">IF(COUNTIF(ES168:EX168,"X")&gt;0,COUNTIF(ES168:EX168,"X")&amp;" fois par mois","-")</f>
        <v>-</v>
      </c>
      <c r="EZ168" s="14" t="s">
        <v>68</v>
      </c>
      <c r="FA168" s="14" t="s">
        <v>68</v>
      </c>
      <c r="FB168" s="14" t="s">
        <v>68</v>
      </c>
      <c r="FC168" s="14" t="s">
        <v>68</v>
      </c>
      <c r="FD168" s="14" t="s">
        <v>68</v>
      </c>
      <c r="FE168" s="14" t="s">
        <v>68</v>
      </c>
      <c r="FF168" s="44" t="str">
        <f t="shared" si="233"/>
        <v>-</v>
      </c>
      <c r="FG168" s="13" t="s">
        <v>68</v>
      </c>
      <c r="FH168" s="13" t="s">
        <v>68</v>
      </c>
      <c r="FI168" s="13" t="s">
        <v>68</v>
      </c>
      <c r="FJ168" s="13" t="s">
        <v>68</v>
      </c>
      <c r="FK168" s="13" t="s">
        <v>68</v>
      </c>
      <c r="FL168" s="13" t="s">
        <v>68</v>
      </c>
      <c r="FM168" s="13" t="str">
        <f t="shared" ref="FM168:FM176" si="272">IF(COUNTIF(FG168:FL168,"X")&gt;0,COUNTIF(FG168:FL168,"X")&amp;" fois par mois","-")</f>
        <v>-</v>
      </c>
      <c r="FN168" s="14" t="s">
        <v>69</v>
      </c>
      <c r="FO168" s="14" t="s">
        <v>68</v>
      </c>
      <c r="FP168" s="14" t="s">
        <v>69</v>
      </c>
      <c r="FQ168" s="14" t="s">
        <v>68</v>
      </c>
      <c r="FR168" s="14" t="s">
        <v>69</v>
      </c>
      <c r="FS168" s="14" t="s">
        <v>68</v>
      </c>
      <c r="FT168" s="44" t="str">
        <f t="shared" ref="FT168:FT215" si="273">IF(COUNTIF(FN168:FS168,"X")&gt;0,COUNTIF(FN168:FS168,"X")&amp;" fois par semaine","-")</f>
        <v>3 fois par semaine</v>
      </c>
      <c r="FU168" s="13" t="s">
        <v>69</v>
      </c>
      <c r="FV168" s="13" t="s">
        <v>68</v>
      </c>
      <c r="FW168" s="13" t="s">
        <v>68</v>
      </c>
      <c r="FX168" s="13" t="s">
        <v>68</v>
      </c>
      <c r="FY168" s="13" t="s">
        <v>68</v>
      </c>
      <c r="FZ168" s="13" t="s">
        <v>68</v>
      </c>
      <c r="GA168" s="44" t="str">
        <f t="shared" ref="GA168:GA215" si="274">IF(COUNTIF(FU168:FZ168,"X")&gt;0,COUNTIF(FU168:FZ168,"X")&amp;" fois par semaine","-")</f>
        <v>1 fois par semaine</v>
      </c>
      <c r="GB168" s="14" t="s">
        <v>69</v>
      </c>
      <c r="GC168" s="14" t="s">
        <v>68</v>
      </c>
      <c r="GD168" s="14" t="s">
        <v>68</v>
      </c>
      <c r="GE168" s="14" t="s">
        <v>68</v>
      </c>
      <c r="GF168" s="14" t="s">
        <v>68</v>
      </c>
      <c r="GG168" s="14" t="s">
        <v>68</v>
      </c>
      <c r="GH168" s="14" t="str">
        <f t="shared" ref="GH168:GH215" si="275">IF(COUNTIF(GB168:GG168,"X")&gt;0,COUNTIF(GB168:GG168,"X")&amp;" fois par semaine","-")</f>
        <v>1 fois par semaine</v>
      </c>
      <c r="GI168" s="13" t="s">
        <v>68</v>
      </c>
      <c r="GJ168" s="13" t="s">
        <v>68</v>
      </c>
      <c r="GK168" s="13" t="s">
        <v>68</v>
      </c>
      <c r="GL168" s="13" t="s">
        <v>68</v>
      </c>
      <c r="GM168" s="13" t="s">
        <v>68</v>
      </c>
      <c r="GN168" s="13" t="s">
        <v>68</v>
      </c>
      <c r="GO168" s="13" t="str">
        <f t="shared" si="227"/>
        <v>-</v>
      </c>
      <c r="GP168" s="14" t="s">
        <v>68</v>
      </c>
      <c r="GQ168" s="14" t="s">
        <v>68</v>
      </c>
      <c r="GR168" s="14" t="s">
        <v>68</v>
      </c>
      <c r="GS168" s="14" t="s">
        <v>68</v>
      </c>
      <c r="GT168" s="14" t="s">
        <v>68</v>
      </c>
      <c r="GU168" s="14" t="s">
        <v>68</v>
      </c>
      <c r="GV168" s="14" t="str">
        <f t="shared" si="224"/>
        <v>-</v>
      </c>
      <c r="GW168" s="13" t="s">
        <v>68</v>
      </c>
      <c r="GX168" s="13" t="s">
        <v>68</v>
      </c>
      <c r="GY168" s="13" t="s">
        <v>68</v>
      </c>
      <c r="GZ168" s="13" t="s">
        <v>68</v>
      </c>
      <c r="HA168" s="13" t="s">
        <v>68</v>
      </c>
      <c r="HB168" s="13" t="s">
        <v>68</v>
      </c>
      <c r="HC168" s="44" t="str">
        <f t="shared" si="252"/>
        <v>-</v>
      </c>
      <c r="HD168" s="14" t="s">
        <v>68</v>
      </c>
      <c r="HE168" s="14" t="s">
        <v>68</v>
      </c>
      <c r="HF168" s="14" t="s">
        <v>68</v>
      </c>
      <c r="HG168" s="14" t="s">
        <v>68</v>
      </c>
      <c r="HH168" s="14" t="s">
        <v>68</v>
      </c>
      <c r="HI168" s="14" t="s">
        <v>68</v>
      </c>
      <c r="HJ168" s="44" t="str">
        <f t="shared" si="245"/>
        <v>-</v>
      </c>
      <c r="HK168" s="13" t="s">
        <v>68</v>
      </c>
      <c r="HL168" s="13" t="s">
        <v>68</v>
      </c>
      <c r="HM168" s="13" t="s">
        <v>68</v>
      </c>
      <c r="HN168" s="13" t="s">
        <v>68</v>
      </c>
      <c r="HO168" s="13" t="s">
        <v>68</v>
      </c>
      <c r="HP168" s="13" t="s">
        <v>68</v>
      </c>
      <c r="HQ168" s="44" t="str">
        <f t="shared" si="226"/>
        <v>-</v>
      </c>
      <c r="HR168" s="14" t="s">
        <v>68</v>
      </c>
      <c r="HS168" s="14" t="s">
        <v>68</v>
      </c>
      <c r="HT168" s="14" t="s">
        <v>68</v>
      </c>
      <c r="HU168" s="14" t="s">
        <v>68</v>
      </c>
      <c r="HV168" s="14" t="s">
        <v>68</v>
      </c>
      <c r="HW168" s="14" t="s">
        <v>68</v>
      </c>
      <c r="HX168" s="14" t="str">
        <f t="shared" si="235"/>
        <v>-</v>
      </c>
    </row>
    <row r="169" spans="1:232" ht="27.95" customHeight="1" x14ac:dyDescent="0.2">
      <c r="A169" s="8">
        <v>8206</v>
      </c>
      <c r="B169" s="9" t="s">
        <v>66</v>
      </c>
      <c r="C169" s="50" t="s">
        <v>1906</v>
      </c>
      <c r="D169" s="11" t="s">
        <v>96</v>
      </c>
      <c r="E169" s="11" t="s">
        <v>282</v>
      </c>
      <c r="F169" s="11">
        <v>75020</v>
      </c>
      <c r="G169" s="11" t="s">
        <v>29</v>
      </c>
      <c r="H169" s="12">
        <v>18</v>
      </c>
      <c r="I169" s="13" t="s">
        <v>69</v>
      </c>
      <c r="J169" s="13" t="s">
        <v>68</v>
      </c>
      <c r="K169" s="13" t="s">
        <v>69</v>
      </c>
      <c r="L169" s="13" t="s">
        <v>68</v>
      </c>
      <c r="M169" s="13" t="s">
        <v>69</v>
      </c>
      <c r="N169" s="13" t="s">
        <v>68</v>
      </c>
      <c r="O169" s="13" t="str">
        <f t="shared" si="253"/>
        <v>3 fois par semaine</v>
      </c>
      <c r="P169" s="14" t="s">
        <v>69</v>
      </c>
      <c r="Q169" s="14" t="s">
        <v>68</v>
      </c>
      <c r="R169" s="14" t="s">
        <v>69</v>
      </c>
      <c r="S169" s="14" t="s">
        <v>68</v>
      </c>
      <c r="T169" s="14" t="s">
        <v>69</v>
      </c>
      <c r="U169" s="14" t="s">
        <v>68</v>
      </c>
      <c r="V169" s="44" t="str">
        <f t="shared" si="254"/>
        <v>3 fois par semaine</v>
      </c>
      <c r="W169" s="13" t="s">
        <v>69</v>
      </c>
      <c r="X169" s="13" t="s">
        <v>68</v>
      </c>
      <c r="Y169" s="13" t="s">
        <v>69</v>
      </c>
      <c r="Z169" s="13" t="s">
        <v>68</v>
      </c>
      <c r="AA169" s="13" t="s">
        <v>69</v>
      </c>
      <c r="AB169" s="13" t="s">
        <v>68</v>
      </c>
      <c r="AC169" s="13" t="str">
        <f t="shared" si="255"/>
        <v>3 fois par semaine</v>
      </c>
      <c r="AD169" s="14" t="s">
        <v>69</v>
      </c>
      <c r="AE169" s="14" t="s">
        <v>68</v>
      </c>
      <c r="AF169" s="14" t="s">
        <v>69</v>
      </c>
      <c r="AG169" s="14" t="s">
        <v>68</v>
      </c>
      <c r="AH169" s="14" t="s">
        <v>69</v>
      </c>
      <c r="AI169" s="14" t="s">
        <v>68</v>
      </c>
      <c r="AJ169" s="44" t="str">
        <f t="shared" si="256"/>
        <v>3 fois par semaine</v>
      </c>
      <c r="AK169" s="13" t="s">
        <v>69</v>
      </c>
      <c r="AL169" s="13" t="s">
        <v>68</v>
      </c>
      <c r="AM169" s="13" t="s">
        <v>69</v>
      </c>
      <c r="AN169" s="13" t="s">
        <v>68</v>
      </c>
      <c r="AO169" s="13" t="s">
        <v>69</v>
      </c>
      <c r="AP169" s="13" t="s">
        <v>68</v>
      </c>
      <c r="AQ169" s="13" t="str">
        <f t="shared" si="257"/>
        <v>3 fois par semaine</v>
      </c>
      <c r="AR169" s="14" t="s">
        <v>69</v>
      </c>
      <c r="AS169" s="14" t="s">
        <v>68</v>
      </c>
      <c r="AT169" s="14" t="s">
        <v>69</v>
      </c>
      <c r="AU169" s="14" t="s">
        <v>68</v>
      </c>
      <c r="AV169" s="14" t="s">
        <v>69</v>
      </c>
      <c r="AW169" s="14" t="s">
        <v>68</v>
      </c>
      <c r="AX169" s="14" t="str">
        <f t="shared" si="258"/>
        <v>3 fois par semaine</v>
      </c>
      <c r="AY169" s="13" t="s">
        <v>69</v>
      </c>
      <c r="AZ169" s="13" t="s">
        <v>68</v>
      </c>
      <c r="BA169" s="13" t="s">
        <v>69</v>
      </c>
      <c r="BB169" s="13" t="s">
        <v>68</v>
      </c>
      <c r="BC169" s="13" t="s">
        <v>69</v>
      </c>
      <c r="BD169" s="13" t="s">
        <v>68</v>
      </c>
      <c r="BE169" s="13" t="str">
        <f t="shared" si="259"/>
        <v>3 fois par semaine</v>
      </c>
      <c r="BF169" s="14" t="s">
        <v>69</v>
      </c>
      <c r="BG169" s="14" t="s">
        <v>68</v>
      </c>
      <c r="BH169" s="14" t="s">
        <v>69</v>
      </c>
      <c r="BI169" s="14" t="s">
        <v>68</v>
      </c>
      <c r="BJ169" s="14" t="s">
        <v>69</v>
      </c>
      <c r="BK169" s="14" t="s">
        <v>68</v>
      </c>
      <c r="BL169" s="14" t="str">
        <f t="shared" si="260"/>
        <v>3 fois par semaine</v>
      </c>
      <c r="BM169" s="13" t="s">
        <v>69</v>
      </c>
      <c r="BN169" s="13" t="s">
        <v>68</v>
      </c>
      <c r="BO169" s="13" t="s">
        <v>69</v>
      </c>
      <c r="BP169" s="13" t="s">
        <v>68</v>
      </c>
      <c r="BQ169" s="13" t="s">
        <v>69</v>
      </c>
      <c r="BR169" s="13" t="s">
        <v>68</v>
      </c>
      <c r="BS169" s="13" t="str">
        <f t="shared" si="261"/>
        <v>3 fois par semaine</v>
      </c>
      <c r="BT169" s="14" t="s">
        <v>68</v>
      </c>
      <c r="BU169" s="14" t="s">
        <v>68</v>
      </c>
      <c r="BV169" s="14" t="s">
        <v>68</v>
      </c>
      <c r="BW169" s="14" t="s">
        <v>68</v>
      </c>
      <c r="BX169" s="14" t="s">
        <v>68</v>
      </c>
      <c r="BY169" s="14" t="s">
        <v>68</v>
      </c>
      <c r="BZ169" s="14" t="str">
        <f t="shared" si="262"/>
        <v>-</v>
      </c>
      <c r="CA169" s="13" t="s">
        <v>69</v>
      </c>
      <c r="CB169" s="13" t="s">
        <v>68</v>
      </c>
      <c r="CC169" s="13" t="s">
        <v>68</v>
      </c>
      <c r="CD169" s="13" t="s">
        <v>68</v>
      </c>
      <c r="CE169" s="13" t="s">
        <v>68</v>
      </c>
      <c r="CF169" s="13" t="s">
        <v>68</v>
      </c>
      <c r="CG169" s="44" t="str">
        <f t="shared" si="263"/>
        <v>1 fois par mois</v>
      </c>
      <c r="CH169" s="14" t="s">
        <v>68</v>
      </c>
      <c r="CI169" s="14" t="s">
        <v>68</v>
      </c>
      <c r="CJ169" s="14" t="s">
        <v>68</v>
      </c>
      <c r="CK169" s="14" t="s">
        <v>68</v>
      </c>
      <c r="CL169" s="14" t="s">
        <v>68</v>
      </c>
      <c r="CM169" s="14" t="s">
        <v>68</v>
      </c>
      <c r="CN169" s="44" t="str">
        <f t="shared" si="264"/>
        <v>-</v>
      </c>
      <c r="CO169" s="13" t="s">
        <v>68</v>
      </c>
      <c r="CP169" s="13" t="s">
        <v>68</v>
      </c>
      <c r="CQ169" s="13" t="s">
        <v>68</v>
      </c>
      <c r="CR169" s="13" t="s">
        <v>68</v>
      </c>
      <c r="CS169" s="13" t="s">
        <v>68</v>
      </c>
      <c r="CT169" s="13" t="s">
        <v>68</v>
      </c>
      <c r="CU169" s="13" t="str">
        <f t="shared" si="231"/>
        <v>-</v>
      </c>
      <c r="CV169" s="14" t="s">
        <v>68</v>
      </c>
      <c r="CW169" s="14" t="s">
        <v>68</v>
      </c>
      <c r="CX169" s="14" t="s">
        <v>68</v>
      </c>
      <c r="CY169" s="14" t="s">
        <v>68</v>
      </c>
      <c r="CZ169" s="14" t="s">
        <v>68</v>
      </c>
      <c r="DA169" s="14" t="s">
        <v>68</v>
      </c>
      <c r="DB169" s="14" t="str">
        <f t="shared" si="265"/>
        <v>-</v>
      </c>
      <c r="DC169" s="13" t="s">
        <v>68</v>
      </c>
      <c r="DD169" s="13" t="s">
        <v>68</v>
      </c>
      <c r="DE169" s="13" t="s">
        <v>68</v>
      </c>
      <c r="DF169" s="13" t="s">
        <v>68</v>
      </c>
      <c r="DG169" s="13" t="s">
        <v>68</v>
      </c>
      <c r="DH169" s="13" t="s">
        <v>68</v>
      </c>
      <c r="DI169" s="13" t="str">
        <f t="shared" si="232"/>
        <v>-</v>
      </c>
      <c r="DJ169" s="14" t="s">
        <v>68</v>
      </c>
      <c r="DK169" s="14" t="s">
        <v>68</v>
      </c>
      <c r="DL169" s="14" t="s">
        <v>68</v>
      </c>
      <c r="DM169" s="14" t="s">
        <v>68</v>
      </c>
      <c r="DN169" s="14" t="s">
        <v>68</v>
      </c>
      <c r="DO169" s="14" t="s">
        <v>68</v>
      </c>
      <c r="DP169" s="44" t="str">
        <f t="shared" si="266"/>
        <v>-</v>
      </c>
      <c r="DQ169" s="13" t="s">
        <v>68</v>
      </c>
      <c r="DR169" s="13" t="s">
        <v>68</v>
      </c>
      <c r="DS169" s="13" t="s">
        <v>68</v>
      </c>
      <c r="DT169" s="13" t="s">
        <v>68</v>
      </c>
      <c r="DU169" s="13" t="s">
        <v>68</v>
      </c>
      <c r="DV169" s="13" t="s">
        <v>68</v>
      </c>
      <c r="DW169" s="13" t="str">
        <f t="shared" si="267"/>
        <v>-</v>
      </c>
      <c r="DX169" s="14" t="s">
        <v>68</v>
      </c>
      <c r="DY169" s="14" t="s">
        <v>68</v>
      </c>
      <c r="DZ169" s="14" t="s">
        <v>68</v>
      </c>
      <c r="EA169" s="14" t="s">
        <v>68</v>
      </c>
      <c r="EB169" s="14" t="s">
        <v>68</v>
      </c>
      <c r="EC169" s="14" t="s">
        <v>68</v>
      </c>
      <c r="ED169" s="14" t="str">
        <f t="shared" si="268"/>
        <v>-</v>
      </c>
      <c r="EE169" s="13" t="s">
        <v>68</v>
      </c>
      <c r="EF169" s="13" t="s">
        <v>68</v>
      </c>
      <c r="EG169" s="13" t="s">
        <v>68</v>
      </c>
      <c r="EH169" s="13" t="s">
        <v>68</v>
      </c>
      <c r="EI169" s="13" t="s">
        <v>68</v>
      </c>
      <c r="EJ169" s="13" t="s">
        <v>68</v>
      </c>
      <c r="EK169" s="13" t="str">
        <f t="shared" si="269"/>
        <v>-</v>
      </c>
      <c r="EL169" s="14" t="s">
        <v>69</v>
      </c>
      <c r="EM169" s="14" t="s">
        <v>68</v>
      </c>
      <c r="EN169" s="14" t="s">
        <v>68</v>
      </c>
      <c r="EO169" s="14" t="s">
        <v>68</v>
      </c>
      <c r="EP169" s="14" t="s">
        <v>68</v>
      </c>
      <c r="EQ169" s="14" t="s">
        <v>68</v>
      </c>
      <c r="ER169" s="44" t="str">
        <f t="shared" si="270"/>
        <v>1 fois par mois</v>
      </c>
      <c r="ES169" s="13" t="s">
        <v>69</v>
      </c>
      <c r="ET169" s="13" t="s">
        <v>68</v>
      </c>
      <c r="EU169" s="13" t="s">
        <v>68</v>
      </c>
      <c r="EV169" s="13" t="s">
        <v>68</v>
      </c>
      <c r="EW169" s="13" t="s">
        <v>68</v>
      </c>
      <c r="EX169" s="13" t="s">
        <v>68</v>
      </c>
      <c r="EY169" s="44" t="str">
        <f t="shared" si="271"/>
        <v>1 fois par mois</v>
      </c>
      <c r="EZ169" s="14" t="s">
        <v>68</v>
      </c>
      <c r="FA169" s="14" t="s">
        <v>68</v>
      </c>
      <c r="FB169" s="14" t="s">
        <v>68</v>
      </c>
      <c r="FC169" s="14" t="s">
        <v>68</v>
      </c>
      <c r="FD169" s="14" t="s">
        <v>68</v>
      </c>
      <c r="FE169" s="14" t="s">
        <v>68</v>
      </c>
      <c r="FF169" s="44" t="str">
        <f t="shared" si="233"/>
        <v>-</v>
      </c>
      <c r="FG169" s="13" t="s">
        <v>68</v>
      </c>
      <c r="FH169" s="13" t="s">
        <v>68</v>
      </c>
      <c r="FI169" s="13" t="s">
        <v>68</v>
      </c>
      <c r="FJ169" s="13" t="s">
        <v>68</v>
      </c>
      <c r="FK169" s="13" t="s">
        <v>68</v>
      </c>
      <c r="FL169" s="13" t="s">
        <v>68</v>
      </c>
      <c r="FM169" s="13" t="str">
        <f t="shared" si="272"/>
        <v>-</v>
      </c>
      <c r="FN169" s="14" t="s">
        <v>69</v>
      </c>
      <c r="FO169" s="14" t="s">
        <v>68</v>
      </c>
      <c r="FP169" s="14" t="s">
        <v>69</v>
      </c>
      <c r="FQ169" s="14" t="s">
        <v>68</v>
      </c>
      <c r="FR169" s="14" t="s">
        <v>69</v>
      </c>
      <c r="FS169" s="14" t="s">
        <v>68</v>
      </c>
      <c r="FT169" s="44" t="str">
        <f t="shared" si="273"/>
        <v>3 fois par semaine</v>
      </c>
      <c r="FU169" s="13" t="s">
        <v>69</v>
      </c>
      <c r="FV169" s="13" t="s">
        <v>68</v>
      </c>
      <c r="FW169" s="13" t="s">
        <v>68</v>
      </c>
      <c r="FX169" s="13" t="s">
        <v>68</v>
      </c>
      <c r="FY169" s="13" t="s">
        <v>68</v>
      </c>
      <c r="FZ169" s="13" t="s">
        <v>68</v>
      </c>
      <c r="GA169" s="44" t="str">
        <f t="shared" si="274"/>
        <v>1 fois par semaine</v>
      </c>
      <c r="GB169" s="14" t="s">
        <v>69</v>
      </c>
      <c r="GC169" s="14" t="s">
        <v>68</v>
      </c>
      <c r="GD169" s="14" t="s">
        <v>68</v>
      </c>
      <c r="GE169" s="14" t="s">
        <v>68</v>
      </c>
      <c r="GF169" s="14" t="s">
        <v>68</v>
      </c>
      <c r="GG169" s="14" t="s">
        <v>68</v>
      </c>
      <c r="GH169" s="14" t="str">
        <f t="shared" si="275"/>
        <v>1 fois par semaine</v>
      </c>
      <c r="GI169" s="13" t="s">
        <v>68</v>
      </c>
      <c r="GJ169" s="13" t="s">
        <v>68</v>
      </c>
      <c r="GK169" s="13" t="s">
        <v>68</v>
      </c>
      <c r="GL169" s="13" t="s">
        <v>68</v>
      </c>
      <c r="GM169" s="13" t="s">
        <v>68</v>
      </c>
      <c r="GN169" s="13" t="s">
        <v>68</v>
      </c>
      <c r="GO169" s="13" t="str">
        <f t="shared" si="227"/>
        <v>-</v>
      </c>
      <c r="GP169" s="14" t="s">
        <v>68</v>
      </c>
      <c r="GQ169" s="14" t="s">
        <v>68</v>
      </c>
      <c r="GR169" s="14" t="s">
        <v>68</v>
      </c>
      <c r="GS169" s="14" t="s">
        <v>68</v>
      </c>
      <c r="GT169" s="14" t="s">
        <v>68</v>
      </c>
      <c r="GU169" s="14" t="s">
        <v>68</v>
      </c>
      <c r="GV169" s="14" t="str">
        <f t="shared" si="224"/>
        <v>-</v>
      </c>
      <c r="GW169" s="13" t="s">
        <v>68</v>
      </c>
      <c r="GX169" s="13" t="s">
        <v>68</v>
      </c>
      <c r="GY169" s="13" t="s">
        <v>68</v>
      </c>
      <c r="GZ169" s="13" t="s">
        <v>68</v>
      </c>
      <c r="HA169" s="13" t="s">
        <v>68</v>
      </c>
      <c r="HB169" s="13" t="s">
        <v>68</v>
      </c>
      <c r="HC169" s="44" t="str">
        <f t="shared" si="252"/>
        <v>-</v>
      </c>
      <c r="HD169" s="14" t="s">
        <v>68</v>
      </c>
      <c r="HE169" s="14" t="s">
        <v>68</v>
      </c>
      <c r="HF169" s="14" t="s">
        <v>68</v>
      </c>
      <c r="HG169" s="14" t="s">
        <v>68</v>
      </c>
      <c r="HH169" s="14" t="s">
        <v>68</v>
      </c>
      <c r="HI169" s="14" t="s">
        <v>68</v>
      </c>
      <c r="HJ169" s="44" t="str">
        <f t="shared" si="245"/>
        <v>-</v>
      </c>
      <c r="HK169" s="13" t="s">
        <v>68</v>
      </c>
      <c r="HL169" s="13" t="s">
        <v>68</v>
      </c>
      <c r="HM169" s="13" t="s">
        <v>68</v>
      </c>
      <c r="HN169" s="13" t="s">
        <v>68</v>
      </c>
      <c r="HO169" s="13" t="s">
        <v>68</v>
      </c>
      <c r="HP169" s="13" t="s">
        <v>68</v>
      </c>
      <c r="HQ169" s="44" t="str">
        <f t="shared" si="226"/>
        <v>-</v>
      </c>
      <c r="HR169" s="14" t="s">
        <v>68</v>
      </c>
      <c r="HS169" s="14" t="s">
        <v>68</v>
      </c>
      <c r="HT169" s="14" t="s">
        <v>68</v>
      </c>
      <c r="HU169" s="14" t="s">
        <v>68</v>
      </c>
      <c r="HV169" s="14" t="s">
        <v>68</v>
      </c>
      <c r="HW169" s="14" t="s">
        <v>68</v>
      </c>
      <c r="HX169" s="14" t="str">
        <f t="shared" si="235"/>
        <v>-</v>
      </c>
    </row>
    <row r="170" spans="1:232" ht="27.95" customHeight="1" x14ac:dyDescent="0.2">
      <c r="A170" s="16">
        <v>8207</v>
      </c>
      <c r="B170" s="9" t="s">
        <v>79</v>
      </c>
      <c r="C170" s="51" t="s">
        <v>1908</v>
      </c>
      <c r="D170" s="11" t="s">
        <v>96</v>
      </c>
      <c r="E170" s="11" t="s">
        <v>283</v>
      </c>
      <c r="F170" s="11">
        <v>75018</v>
      </c>
      <c r="G170" s="11" t="s">
        <v>29</v>
      </c>
      <c r="H170" s="12">
        <v>8</v>
      </c>
      <c r="I170" s="13" t="s">
        <v>69</v>
      </c>
      <c r="J170" s="13" t="s">
        <v>68</v>
      </c>
      <c r="K170" s="13" t="s">
        <v>68</v>
      </c>
      <c r="L170" s="13" t="s">
        <v>69</v>
      </c>
      <c r="M170" s="13" t="s">
        <v>68</v>
      </c>
      <c r="N170" s="13" t="s">
        <v>68</v>
      </c>
      <c r="O170" s="13" t="str">
        <f t="shared" si="253"/>
        <v>2 fois par semaine</v>
      </c>
      <c r="P170" s="14" t="s">
        <v>69</v>
      </c>
      <c r="Q170" s="14" t="s">
        <v>68</v>
      </c>
      <c r="R170" s="14" t="s">
        <v>68</v>
      </c>
      <c r="S170" s="14" t="s">
        <v>69</v>
      </c>
      <c r="T170" s="14" t="s">
        <v>68</v>
      </c>
      <c r="U170" s="14" t="s">
        <v>68</v>
      </c>
      <c r="V170" s="44" t="str">
        <f t="shared" si="254"/>
        <v>2 fois par semaine</v>
      </c>
      <c r="W170" s="13" t="s">
        <v>69</v>
      </c>
      <c r="X170" s="13" t="s">
        <v>68</v>
      </c>
      <c r="Y170" s="13" t="s">
        <v>68</v>
      </c>
      <c r="Z170" s="13" t="s">
        <v>69</v>
      </c>
      <c r="AA170" s="13" t="s">
        <v>68</v>
      </c>
      <c r="AB170" s="13" t="s">
        <v>68</v>
      </c>
      <c r="AC170" s="13" t="str">
        <f t="shared" si="255"/>
        <v>2 fois par semaine</v>
      </c>
      <c r="AD170" s="14" t="s">
        <v>69</v>
      </c>
      <c r="AE170" s="14" t="s">
        <v>68</v>
      </c>
      <c r="AF170" s="14" t="s">
        <v>68</v>
      </c>
      <c r="AG170" s="14" t="s">
        <v>69</v>
      </c>
      <c r="AH170" s="14" t="s">
        <v>68</v>
      </c>
      <c r="AI170" s="14" t="s">
        <v>68</v>
      </c>
      <c r="AJ170" s="44" t="str">
        <f t="shared" si="256"/>
        <v>2 fois par semaine</v>
      </c>
      <c r="AK170" s="13" t="s">
        <v>69</v>
      </c>
      <c r="AL170" s="13" t="s">
        <v>68</v>
      </c>
      <c r="AM170" s="13" t="s">
        <v>68</v>
      </c>
      <c r="AN170" s="13" t="s">
        <v>69</v>
      </c>
      <c r="AO170" s="13" t="s">
        <v>68</v>
      </c>
      <c r="AP170" s="13" t="s">
        <v>68</v>
      </c>
      <c r="AQ170" s="13" t="str">
        <f t="shared" si="257"/>
        <v>2 fois par semaine</v>
      </c>
      <c r="AR170" s="14" t="s">
        <v>69</v>
      </c>
      <c r="AS170" s="14" t="s">
        <v>68</v>
      </c>
      <c r="AT170" s="14" t="s">
        <v>68</v>
      </c>
      <c r="AU170" s="14" t="s">
        <v>69</v>
      </c>
      <c r="AV170" s="14" t="s">
        <v>68</v>
      </c>
      <c r="AW170" s="14" t="s">
        <v>68</v>
      </c>
      <c r="AX170" s="14" t="str">
        <f t="shared" si="258"/>
        <v>2 fois par semaine</v>
      </c>
      <c r="AY170" s="13" t="s">
        <v>69</v>
      </c>
      <c r="AZ170" s="13" t="s">
        <v>68</v>
      </c>
      <c r="BA170" s="13" t="s">
        <v>68</v>
      </c>
      <c r="BB170" s="13" t="s">
        <v>69</v>
      </c>
      <c r="BC170" s="13" t="s">
        <v>68</v>
      </c>
      <c r="BD170" s="13" t="s">
        <v>68</v>
      </c>
      <c r="BE170" s="13" t="str">
        <f t="shared" si="259"/>
        <v>2 fois par semaine</v>
      </c>
      <c r="BF170" s="14" t="s">
        <v>69</v>
      </c>
      <c r="BG170" s="14" t="s">
        <v>68</v>
      </c>
      <c r="BH170" s="14" t="s">
        <v>68</v>
      </c>
      <c r="BI170" s="14" t="s">
        <v>69</v>
      </c>
      <c r="BJ170" s="14" t="s">
        <v>68</v>
      </c>
      <c r="BK170" s="14" t="s">
        <v>68</v>
      </c>
      <c r="BL170" s="14" t="str">
        <f t="shared" si="260"/>
        <v>2 fois par semaine</v>
      </c>
      <c r="BM170" s="13" t="s">
        <v>69</v>
      </c>
      <c r="BN170" s="13" t="s">
        <v>68</v>
      </c>
      <c r="BO170" s="13" t="s">
        <v>68</v>
      </c>
      <c r="BP170" s="13" t="s">
        <v>69</v>
      </c>
      <c r="BQ170" s="13" t="s">
        <v>68</v>
      </c>
      <c r="BR170" s="13" t="s">
        <v>68</v>
      </c>
      <c r="BS170" s="13" t="str">
        <f t="shared" si="261"/>
        <v>2 fois par semaine</v>
      </c>
      <c r="BT170" s="14" t="s">
        <v>68</v>
      </c>
      <c r="BU170" s="14" t="s">
        <v>68</v>
      </c>
      <c r="BV170" s="14" t="s">
        <v>68</v>
      </c>
      <c r="BW170" s="14" t="s">
        <v>68</v>
      </c>
      <c r="BX170" s="14" t="s">
        <v>68</v>
      </c>
      <c r="BY170" s="14" t="s">
        <v>68</v>
      </c>
      <c r="BZ170" s="14" t="str">
        <f t="shared" si="262"/>
        <v>-</v>
      </c>
      <c r="CA170" s="13" t="s">
        <v>69</v>
      </c>
      <c r="CB170" s="13" t="s">
        <v>68</v>
      </c>
      <c r="CC170" s="13" t="s">
        <v>68</v>
      </c>
      <c r="CD170" s="13" t="s">
        <v>68</v>
      </c>
      <c r="CE170" s="13" t="s">
        <v>68</v>
      </c>
      <c r="CF170" s="13" t="s">
        <v>68</v>
      </c>
      <c r="CG170" s="44" t="str">
        <f t="shared" si="263"/>
        <v>1 fois par mois</v>
      </c>
      <c r="CH170" s="14" t="s">
        <v>69</v>
      </c>
      <c r="CI170" s="14" t="s">
        <v>68</v>
      </c>
      <c r="CJ170" s="14" t="s">
        <v>68</v>
      </c>
      <c r="CK170" s="14" t="s">
        <v>68</v>
      </c>
      <c r="CL170" s="14" t="s">
        <v>68</v>
      </c>
      <c r="CM170" s="14" t="s">
        <v>68</v>
      </c>
      <c r="CN170" s="44" t="str">
        <f t="shared" si="264"/>
        <v>1 fois par semaine</v>
      </c>
      <c r="CO170" s="13" t="s">
        <v>69</v>
      </c>
      <c r="CP170" s="13" t="s">
        <v>68</v>
      </c>
      <c r="CQ170" s="13" t="s">
        <v>68</v>
      </c>
      <c r="CR170" s="13" t="s">
        <v>68</v>
      </c>
      <c r="CS170" s="13" t="s">
        <v>68</v>
      </c>
      <c r="CT170" s="13" t="s">
        <v>68</v>
      </c>
      <c r="CU170" s="13" t="str">
        <f t="shared" si="231"/>
        <v>1 fois par semaine</v>
      </c>
      <c r="CV170" s="14" t="s">
        <v>69</v>
      </c>
      <c r="CW170" s="14" t="s">
        <v>68</v>
      </c>
      <c r="CX170" s="14" t="s">
        <v>68</v>
      </c>
      <c r="CY170" s="14" t="s">
        <v>68</v>
      </c>
      <c r="CZ170" s="14" t="s">
        <v>68</v>
      </c>
      <c r="DA170" s="14" t="s">
        <v>68</v>
      </c>
      <c r="DB170" s="14" t="str">
        <f t="shared" si="265"/>
        <v>1 fois par semaine</v>
      </c>
      <c r="DC170" s="13" t="s">
        <v>69</v>
      </c>
      <c r="DD170" s="13" t="s">
        <v>68</v>
      </c>
      <c r="DE170" s="13" t="s">
        <v>68</v>
      </c>
      <c r="DF170" s="13" t="s">
        <v>68</v>
      </c>
      <c r="DG170" s="13" t="s">
        <v>68</v>
      </c>
      <c r="DH170" s="13" t="s">
        <v>68</v>
      </c>
      <c r="DI170" s="13" t="str">
        <f t="shared" si="232"/>
        <v>1 fois par semaine</v>
      </c>
      <c r="DJ170" s="14" t="s">
        <v>68</v>
      </c>
      <c r="DK170" s="14" t="s">
        <v>68</v>
      </c>
      <c r="DL170" s="14" t="s">
        <v>68</v>
      </c>
      <c r="DM170" s="14" t="s">
        <v>68</v>
      </c>
      <c r="DN170" s="14" t="s">
        <v>68</v>
      </c>
      <c r="DO170" s="14" t="s">
        <v>68</v>
      </c>
      <c r="DP170" s="44" t="str">
        <f t="shared" si="266"/>
        <v>-</v>
      </c>
      <c r="DQ170" s="13" t="s">
        <v>68</v>
      </c>
      <c r="DR170" s="13" t="s">
        <v>68</v>
      </c>
      <c r="DS170" s="13" t="s">
        <v>68</v>
      </c>
      <c r="DT170" s="13" t="s">
        <v>68</v>
      </c>
      <c r="DU170" s="13" t="s">
        <v>68</v>
      </c>
      <c r="DV170" s="13" t="s">
        <v>68</v>
      </c>
      <c r="DW170" s="13" t="str">
        <f t="shared" si="267"/>
        <v>-</v>
      </c>
      <c r="DX170" s="14" t="s">
        <v>68</v>
      </c>
      <c r="DY170" s="14" t="s">
        <v>68</v>
      </c>
      <c r="DZ170" s="14" t="s">
        <v>68</v>
      </c>
      <c r="EA170" s="14" t="s">
        <v>68</v>
      </c>
      <c r="EB170" s="14" t="s">
        <v>68</v>
      </c>
      <c r="EC170" s="14" t="s">
        <v>68</v>
      </c>
      <c r="ED170" s="14" t="str">
        <f t="shared" si="268"/>
        <v>-</v>
      </c>
      <c r="EE170" s="13" t="s">
        <v>68</v>
      </c>
      <c r="EF170" s="13" t="s">
        <v>68</v>
      </c>
      <c r="EG170" s="13" t="s">
        <v>68</v>
      </c>
      <c r="EH170" s="13" t="s">
        <v>68</v>
      </c>
      <c r="EI170" s="13" t="s">
        <v>68</v>
      </c>
      <c r="EJ170" s="13" t="s">
        <v>68</v>
      </c>
      <c r="EK170" s="13" t="str">
        <f t="shared" si="269"/>
        <v>-</v>
      </c>
      <c r="EL170" s="14" t="s">
        <v>69</v>
      </c>
      <c r="EM170" s="14" t="s">
        <v>68</v>
      </c>
      <c r="EN170" s="14" t="s">
        <v>68</v>
      </c>
      <c r="EO170" s="14" t="s">
        <v>68</v>
      </c>
      <c r="EP170" s="14" t="s">
        <v>68</v>
      </c>
      <c r="EQ170" s="14" t="s">
        <v>68</v>
      </c>
      <c r="ER170" s="44" t="str">
        <f t="shared" si="270"/>
        <v>1 fois par mois</v>
      </c>
      <c r="ES170" s="13" t="s">
        <v>68</v>
      </c>
      <c r="ET170" s="13" t="s">
        <v>68</v>
      </c>
      <c r="EU170" s="13" t="s">
        <v>68</v>
      </c>
      <c r="EV170" s="13" t="s">
        <v>68</v>
      </c>
      <c r="EW170" s="13" t="s">
        <v>68</v>
      </c>
      <c r="EX170" s="13" t="s">
        <v>68</v>
      </c>
      <c r="EY170" s="44" t="str">
        <f t="shared" si="271"/>
        <v>-</v>
      </c>
      <c r="EZ170" s="14" t="s">
        <v>68</v>
      </c>
      <c r="FA170" s="14" t="s">
        <v>68</v>
      </c>
      <c r="FB170" s="14" t="s">
        <v>68</v>
      </c>
      <c r="FC170" s="14" t="s">
        <v>68</v>
      </c>
      <c r="FD170" s="14" t="s">
        <v>68</v>
      </c>
      <c r="FE170" s="14" t="s">
        <v>68</v>
      </c>
      <c r="FF170" s="44" t="str">
        <f t="shared" si="233"/>
        <v>-</v>
      </c>
      <c r="FG170" s="13" t="s">
        <v>68</v>
      </c>
      <c r="FH170" s="13" t="s">
        <v>68</v>
      </c>
      <c r="FI170" s="13" t="s">
        <v>68</v>
      </c>
      <c r="FJ170" s="13" t="s">
        <v>68</v>
      </c>
      <c r="FK170" s="13" t="s">
        <v>68</v>
      </c>
      <c r="FL170" s="13" t="s">
        <v>68</v>
      </c>
      <c r="FM170" s="13" t="str">
        <f t="shared" si="272"/>
        <v>-</v>
      </c>
      <c r="FN170" s="14" t="s">
        <v>69</v>
      </c>
      <c r="FO170" s="14" t="s">
        <v>68</v>
      </c>
      <c r="FP170" s="14" t="s">
        <v>68</v>
      </c>
      <c r="FQ170" s="14" t="s">
        <v>69</v>
      </c>
      <c r="FR170" s="14" t="s">
        <v>68</v>
      </c>
      <c r="FS170" s="14" t="s">
        <v>68</v>
      </c>
      <c r="FT170" s="44" t="str">
        <f t="shared" si="273"/>
        <v>2 fois par semaine</v>
      </c>
      <c r="FU170" s="13" t="s">
        <v>69</v>
      </c>
      <c r="FV170" s="13" t="s">
        <v>68</v>
      </c>
      <c r="FW170" s="13" t="s">
        <v>68</v>
      </c>
      <c r="FX170" s="13" t="s">
        <v>68</v>
      </c>
      <c r="FY170" s="13" t="s">
        <v>68</v>
      </c>
      <c r="FZ170" s="13" t="s">
        <v>68</v>
      </c>
      <c r="GA170" s="44" t="str">
        <f t="shared" si="274"/>
        <v>1 fois par semaine</v>
      </c>
      <c r="GB170" s="14" t="s">
        <v>69</v>
      </c>
      <c r="GC170" s="14" t="s">
        <v>68</v>
      </c>
      <c r="GD170" s="14" t="s">
        <v>68</v>
      </c>
      <c r="GE170" s="14" t="s">
        <v>68</v>
      </c>
      <c r="GF170" s="14" t="s">
        <v>68</v>
      </c>
      <c r="GG170" s="14" t="s">
        <v>68</v>
      </c>
      <c r="GH170" s="14" t="str">
        <f t="shared" si="275"/>
        <v>1 fois par semaine</v>
      </c>
      <c r="GI170" s="13" t="s">
        <v>68</v>
      </c>
      <c r="GJ170" s="13" t="s">
        <v>68</v>
      </c>
      <c r="GK170" s="13" t="s">
        <v>68</v>
      </c>
      <c r="GL170" s="13" t="s">
        <v>68</v>
      </c>
      <c r="GM170" s="13" t="s">
        <v>68</v>
      </c>
      <c r="GN170" s="13" t="s">
        <v>68</v>
      </c>
      <c r="GO170" s="13" t="str">
        <f t="shared" si="227"/>
        <v>-</v>
      </c>
      <c r="GP170" s="14" t="s">
        <v>68</v>
      </c>
      <c r="GQ170" s="14" t="s">
        <v>68</v>
      </c>
      <c r="GR170" s="14" t="s">
        <v>68</v>
      </c>
      <c r="GS170" s="14" t="s">
        <v>68</v>
      </c>
      <c r="GT170" s="14" t="s">
        <v>68</v>
      </c>
      <c r="GU170" s="14" t="s">
        <v>68</v>
      </c>
      <c r="GV170" s="14" t="str">
        <f t="shared" si="224"/>
        <v>-</v>
      </c>
      <c r="GW170" s="13" t="s">
        <v>68</v>
      </c>
      <c r="GX170" s="13" t="s">
        <v>68</v>
      </c>
      <c r="GY170" s="13" t="s">
        <v>68</v>
      </c>
      <c r="GZ170" s="13" t="s">
        <v>68</v>
      </c>
      <c r="HA170" s="13" t="s">
        <v>68</v>
      </c>
      <c r="HB170" s="13" t="s">
        <v>68</v>
      </c>
      <c r="HC170" s="44" t="str">
        <f t="shared" si="252"/>
        <v>-</v>
      </c>
      <c r="HD170" s="14" t="s">
        <v>68</v>
      </c>
      <c r="HE170" s="14" t="s">
        <v>68</v>
      </c>
      <c r="HF170" s="14" t="s">
        <v>68</v>
      </c>
      <c r="HG170" s="14" t="s">
        <v>68</v>
      </c>
      <c r="HH170" s="14" t="s">
        <v>68</v>
      </c>
      <c r="HI170" s="14" t="s">
        <v>68</v>
      </c>
      <c r="HJ170" s="44" t="str">
        <f t="shared" si="245"/>
        <v>-</v>
      </c>
      <c r="HK170" s="13" t="s">
        <v>68</v>
      </c>
      <c r="HL170" s="13" t="s">
        <v>68</v>
      </c>
      <c r="HM170" s="13" t="s">
        <v>68</v>
      </c>
      <c r="HN170" s="13" t="s">
        <v>68</v>
      </c>
      <c r="HO170" s="13" t="s">
        <v>68</v>
      </c>
      <c r="HP170" s="13" t="s">
        <v>68</v>
      </c>
      <c r="HQ170" s="44" t="str">
        <f t="shared" si="226"/>
        <v>-</v>
      </c>
      <c r="HR170" s="14" t="s">
        <v>68</v>
      </c>
      <c r="HS170" s="14" t="s">
        <v>68</v>
      </c>
      <c r="HT170" s="14" t="s">
        <v>68</v>
      </c>
      <c r="HU170" s="14" t="s">
        <v>68</v>
      </c>
      <c r="HV170" s="14" t="s">
        <v>68</v>
      </c>
      <c r="HW170" s="14" t="s">
        <v>68</v>
      </c>
      <c r="HX170" s="14" t="str">
        <f t="shared" si="235"/>
        <v>-</v>
      </c>
    </row>
    <row r="171" spans="1:232" ht="27.95" customHeight="1" x14ac:dyDescent="0.2">
      <c r="A171" s="16">
        <v>8208</v>
      </c>
      <c r="B171" s="9" t="s">
        <v>79</v>
      </c>
      <c r="C171" s="51" t="s">
        <v>1908</v>
      </c>
      <c r="D171" s="11" t="s">
        <v>96</v>
      </c>
      <c r="E171" s="11" t="s">
        <v>284</v>
      </c>
      <c r="F171" s="11">
        <v>75018</v>
      </c>
      <c r="G171" s="11" t="s">
        <v>29</v>
      </c>
      <c r="H171" s="12">
        <v>3</v>
      </c>
      <c r="I171" s="13" t="s">
        <v>69</v>
      </c>
      <c r="J171" s="13" t="s">
        <v>68</v>
      </c>
      <c r="K171" s="13" t="s">
        <v>68</v>
      </c>
      <c r="L171" s="13" t="s">
        <v>69</v>
      </c>
      <c r="M171" s="13" t="s">
        <v>68</v>
      </c>
      <c r="N171" s="13" t="s">
        <v>68</v>
      </c>
      <c r="O171" s="13" t="str">
        <f t="shared" si="253"/>
        <v>2 fois par semaine</v>
      </c>
      <c r="P171" s="14" t="s">
        <v>69</v>
      </c>
      <c r="Q171" s="14" t="s">
        <v>68</v>
      </c>
      <c r="R171" s="14" t="s">
        <v>68</v>
      </c>
      <c r="S171" s="14" t="s">
        <v>69</v>
      </c>
      <c r="T171" s="14" t="s">
        <v>68</v>
      </c>
      <c r="U171" s="14" t="s">
        <v>68</v>
      </c>
      <c r="V171" s="44" t="str">
        <f t="shared" si="254"/>
        <v>2 fois par semaine</v>
      </c>
      <c r="W171" s="13" t="s">
        <v>69</v>
      </c>
      <c r="X171" s="13" t="s">
        <v>68</v>
      </c>
      <c r="Y171" s="13" t="s">
        <v>68</v>
      </c>
      <c r="Z171" s="13" t="s">
        <v>69</v>
      </c>
      <c r="AA171" s="13" t="s">
        <v>68</v>
      </c>
      <c r="AB171" s="13" t="s">
        <v>68</v>
      </c>
      <c r="AC171" s="13" t="str">
        <f t="shared" si="255"/>
        <v>2 fois par semaine</v>
      </c>
      <c r="AD171" s="14" t="s">
        <v>69</v>
      </c>
      <c r="AE171" s="14" t="s">
        <v>68</v>
      </c>
      <c r="AF171" s="14" t="s">
        <v>68</v>
      </c>
      <c r="AG171" s="14" t="s">
        <v>69</v>
      </c>
      <c r="AH171" s="14" t="s">
        <v>68</v>
      </c>
      <c r="AI171" s="14" t="s">
        <v>68</v>
      </c>
      <c r="AJ171" s="44" t="str">
        <f t="shared" si="256"/>
        <v>2 fois par semaine</v>
      </c>
      <c r="AK171" s="13" t="s">
        <v>69</v>
      </c>
      <c r="AL171" s="13" t="s">
        <v>68</v>
      </c>
      <c r="AM171" s="13" t="s">
        <v>68</v>
      </c>
      <c r="AN171" s="13" t="s">
        <v>69</v>
      </c>
      <c r="AO171" s="13" t="s">
        <v>68</v>
      </c>
      <c r="AP171" s="13" t="s">
        <v>68</v>
      </c>
      <c r="AQ171" s="13" t="str">
        <f t="shared" si="257"/>
        <v>2 fois par semaine</v>
      </c>
      <c r="AR171" s="14" t="s">
        <v>69</v>
      </c>
      <c r="AS171" s="14" t="s">
        <v>68</v>
      </c>
      <c r="AT171" s="14" t="s">
        <v>68</v>
      </c>
      <c r="AU171" s="14" t="s">
        <v>69</v>
      </c>
      <c r="AV171" s="14" t="s">
        <v>68</v>
      </c>
      <c r="AW171" s="14" t="s">
        <v>68</v>
      </c>
      <c r="AX171" s="14" t="str">
        <f t="shared" si="258"/>
        <v>2 fois par semaine</v>
      </c>
      <c r="AY171" s="13" t="s">
        <v>69</v>
      </c>
      <c r="AZ171" s="13" t="s">
        <v>68</v>
      </c>
      <c r="BA171" s="13" t="s">
        <v>68</v>
      </c>
      <c r="BB171" s="13" t="s">
        <v>69</v>
      </c>
      <c r="BC171" s="13" t="s">
        <v>68</v>
      </c>
      <c r="BD171" s="13" t="s">
        <v>68</v>
      </c>
      <c r="BE171" s="13" t="str">
        <f t="shared" si="259"/>
        <v>2 fois par semaine</v>
      </c>
      <c r="BF171" s="14" t="s">
        <v>69</v>
      </c>
      <c r="BG171" s="14" t="s">
        <v>68</v>
      </c>
      <c r="BH171" s="14" t="s">
        <v>68</v>
      </c>
      <c r="BI171" s="14" t="s">
        <v>69</v>
      </c>
      <c r="BJ171" s="14" t="s">
        <v>68</v>
      </c>
      <c r="BK171" s="14" t="s">
        <v>68</v>
      </c>
      <c r="BL171" s="14" t="str">
        <f t="shared" si="260"/>
        <v>2 fois par semaine</v>
      </c>
      <c r="BM171" s="13" t="s">
        <v>69</v>
      </c>
      <c r="BN171" s="13" t="s">
        <v>68</v>
      </c>
      <c r="BO171" s="13" t="s">
        <v>68</v>
      </c>
      <c r="BP171" s="13" t="s">
        <v>69</v>
      </c>
      <c r="BQ171" s="13" t="s">
        <v>68</v>
      </c>
      <c r="BR171" s="13" t="s">
        <v>68</v>
      </c>
      <c r="BS171" s="13" t="str">
        <f t="shared" si="261"/>
        <v>2 fois par semaine</v>
      </c>
      <c r="BT171" s="14" t="s">
        <v>68</v>
      </c>
      <c r="BU171" s="14" t="s">
        <v>68</v>
      </c>
      <c r="BV171" s="14" t="s">
        <v>68</v>
      </c>
      <c r="BW171" s="14" t="s">
        <v>68</v>
      </c>
      <c r="BX171" s="14" t="s">
        <v>68</v>
      </c>
      <c r="BY171" s="14" t="s">
        <v>68</v>
      </c>
      <c r="BZ171" s="14" t="str">
        <f t="shared" si="262"/>
        <v>-</v>
      </c>
      <c r="CA171" s="13" t="s">
        <v>68</v>
      </c>
      <c r="CB171" s="13" t="s">
        <v>68</v>
      </c>
      <c r="CC171" s="13" t="s">
        <v>68</v>
      </c>
      <c r="CD171" s="13" t="s">
        <v>68</v>
      </c>
      <c r="CE171" s="13" t="s">
        <v>68</v>
      </c>
      <c r="CF171" s="13" t="s">
        <v>68</v>
      </c>
      <c r="CG171" s="44" t="str">
        <f t="shared" si="263"/>
        <v>-</v>
      </c>
      <c r="CH171" s="14" t="s">
        <v>69</v>
      </c>
      <c r="CI171" s="14" t="s">
        <v>68</v>
      </c>
      <c r="CJ171" s="14" t="s">
        <v>68</v>
      </c>
      <c r="CK171" s="14" t="s">
        <v>68</v>
      </c>
      <c r="CL171" s="14" t="s">
        <v>68</v>
      </c>
      <c r="CM171" s="14" t="s">
        <v>68</v>
      </c>
      <c r="CN171" s="44" t="str">
        <f t="shared" si="264"/>
        <v>1 fois par semaine</v>
      </c>
      <c r="CO171" s="13" t="s">
        <v>69</v>
      </c>
      <c r="CP171" s="13" t="s">
        <v>68</v>
      </c>
      <c r="CQ171" s="13" t="s">
        <v>68</v>
      </c>
      <c r="CR171" s="13" t="s">
        <v>68</v>
      </c>
      <c r="CS171" s="13" t="s">
        <v>68</v>
      </c>
      <c r="CT171" s="13" t="s">
        <v>68</v>
      </c>
      <c r="CU171" s="13" t="str">
        <f t="shared" si="231"/>
        <v>1 fois par semaine</v>
      </c>
      <c r="CV171" s="14" t="s">
        <v>69</v>
      </c>
      <c r="CW171" s="14" t="s">
        <v>68</v>
      </c>
      <c r="CX171" s="14" t="s">
        <v>68</v>
      </c>
      <c r="CY171" s="14" t="s">
        <v>68</v>
      </c>
      <c r="CZ171" s="14" t="s">
        <v>68</v>
      </c>
      <c r="DA171" s="14" t="s">
        <v>68</v>
      </c>
      <c r="DB171" s="14" t="str">
        <f t="shared" si="265"/>
        <v>1 fois par semaine</v>
      </c>
      <c r="DC171" s="13" t="s">
        <v>69</v>
      </c>
      <c r="DD171" s="13" t="s">
        <v>68</v>
      </c>
      <c r="DE171" s="13" t="s">
        <v>68</v>
      </c>
      <c r="DF171" s="13" t="s">
        <v>68</v>
      </c>
      <c r="DG171" s="13" t="s">
        <v>68</v>
      </c>
      <c r="DH171" s="13" t="s">
        <v>68</v>
      </c>
      <c r="DI171" s="13" t="str">
        <f t="shared" si="232"/>
        <v>1 fois par semaine</v>
      </c>
      <c r="DJ171" s="14" t="s">
        <v>68</v>
      </c>
      <c r="DK171" s="14" t="s">
        <v>68</v>
      </c>
      <c r="DL171" s="14" t="s">
        <v>68</v>
      </c>
      <c r="DM171" s="14" t="s">
        <v>68</v>
      </c>
      <c r="DN171" s="14" t="s">
        <v>68</v>
      </c>
      <c r="DO171" s="14" t="s">
        <v>68</v>
      </c>
      <c r="DP171" s="44" t="str">
        <f t="shared" si="266"/>
        <v>-</v>
      </c>
      <c r="DQ171" s="13" t="s">
        <v>68</v>
      </c>
      <c r="DR171" s="13" t="s">
        <v>68</v>
      </c>
      <c r="DS171" s="13" t="s">
        <v>68</v>
      </c>
      <c r="DT171" s="13" t="s">
        <v>68</v>
      </c>
      <c r="DU171" s="13" t="s">
        <v>68</v>
      </c>
      <c r="DV171" s="13" t="s">
        <v>68</v>
      </c>
      <c r="DW171" s="13" t="str">
        <f t="shared" si="267"/>
        <v>-</v>
      </c>
      <c r="DX171" s="14" t="s">
        <v>68</v>
      </c>
      <c r="DY171" s="14" t="s">
        <v>68</v>
      </c>
      <c r="DZ171" s="14" t="s">
        <v>68</v>
      </c>
      <c r="EA171" s="14" t="s">
        <v>68</v>
      </c>
      <c r="EB171" s="14" t="s">
        <v>68</v>
      </c>
      <c r="EC171" s="14" t="s">
        <v>68</v>
      </c>
      <c r="ED171" s="14" t="str">
        <f t="shared" si="268"/>
        <v>-</v>
      </c>
      <c r="EE171" s="13" t="s">
        <v>68</v>
      </c>
      <c r="EF171" s="13" t="s">
        <v>68</v>
      </c>
      <c r="EG171" s="13" t="s">
        <v>68</v>
      </c>
      <c r="EH171" s="13" t="s">
        <v>68</v>
      </c>
      <c r="EI171" s="13" t="s">
        <v>68</v>
      </c>
      <c r="EJ171" s="13" t="s">
        <v>68</v>
      </c>
      <c r="EK171" s="13" t="str">
        <f t="shared" si="269"/>
        <v>-</v>
      </c>
      <c r="EL171" s="14" t="s">
        <v>69</v>
      </c>
      <c r="EM171" s="14" t="s">
        <v>68</v>
      </c>
      <c r="EN171" s="14" t="s">
        <v>68</v>
      </c>
      <c r="EO171" s="14" t="s">
        <v>68</v>
      </c>
      <c r="EP171" s="14" t="s">
        <v>68</v>
      </c>
      <c r="EQ171" s="14" t="s">
        <v>68</v>
      </c>
      <c r="ER171" s="44" t="str">
        <f t="shared" si="270"/>
        <v>1 fois par mois</v>
      </c>
      <c r="ES171" s="13" t="s">
        <v>68</v>
      </c>
      <c r="ET171" s="13" t="s">
        <v>68</v>
      </c>
      <c r="EU171" s="13" t="s">
        <v>68</v>
      </c>
      <c r="EV171" s="13" t="s">
        <v>68</v>
      </c>
      <c r="EW171" s="13" t="s">
        <v>68</v>
      </c>
      <c r="EX171" s="13" t="s">
        <v>68</v>
      </c>
      <c r="EY171" s="44" t="str">
        <f t="shared" si="271"/>
        <v>-</v>
      </c>
      <c r="EZ171" s="14" t="s">
        <v>68</v>
      </c>
      <c r="FA171" s="14" t="s">
        <v>68</v>
      </c>
      <c r="FB171" s="14" t="s">
        <v>68</v>
      </c>
      <c r="FC171" s="14" t="s">
        <v>68</v>
      </c>
      <c r="FD171" s="14" t="s">
        <v>68</v>
      </c>
      <c r="FE171" s="14" t="s">
        <v>68</v>
      </c>
      <c r="FF171" s="44" t="str">
        <f t="shared" si="233"/>
        <v>-</v>
      </c>
      <c r="FG171" s="13" t="s">
        <v>68</v>
      </c>
      <c r="FH171" s="13" t="s">
        <v>68</v>
      </c>
      <c r="FI171" s="13" t="s">
        <v>68</v>
      </c>
      <c r="FJ171" s="13" t="s">
        <v>68</v>
      </c>
      <c r="FK171" s="13" t="s">
        <v>68</v>
      </c>
      <c r="FL171" s="13" t="s">
        <v>68</v>
      </c>
      <c r="FM171" s="13" t="str">
        <f t="shared" si="272"/>
        <v>-</v>
      </c>
      <c r="FN171" s="14" t="s">
        <v>69</v>
      </c>
      <c r="FO171" s="14" t="s">
        <v>68</v>
      </c>
      <c r="FP171" s="14" t="s">
        <v>68</v>
      </c>
      <c r="FQ171" s="14" t="s">
        <v>69</v>
      </c>
      <c r="FR171" s="14" t="s">
        <v>68</v>
      </c>
      <c r="FS171" s="14" t="s">
        <v>68</v>
      </c>
      <c r="FT171" s="44" t="str">
        <f t="shared" si="273"/>
        <v>2 fois par semaine</v>
      </c>
      <c r="FU171" s="13" t="s">
        <v>69</v>
      </c>
      <c r="FV171" s="13" t="s">
        <v>68</v>
      </c>
      <c r="FW171" s="13" t="s">
        <v>68</v>
      </c>
      <c r="FX171" s="13" t="s">
        <v>68</v>
      </c>
      <c r="FY171" s="13" t="s">
        <v>68</v>
      </c>
      <c r="FZ171" s="13" t="s">
        <v>68</v>
      </c>
      <c r="GA171" s="44" t="str">
        <f t="shared" si="274"/>
        <v>1 fois par semaine</v>
      </c>
      <c r="GB171" s="14" t="s">
        <v>69</v>
      </c>
      <c r="GC171" s="14" t="s">
        <v>68</v>
      </c>
      <c r="GD171" s="14" t="s">
        <v>68</v>
      </c>
      <c r="GE171" s="14" t="s">
        <v>68</v>
      </c>
      <c r="GF171" s="14" t="s">
        <v>68</v>
      </c>
      <c r="GG171" s="14" t="s">
        <v>68</v>
      </c>
      <c r="GH171" s="14" t="str">
        <f t="shared" si="275"/>
        <v>1 fois par semaine</v>
      </c>
      <c r="GI171" s="13" t="s">
        <v>68</v>
      </c>
      <c r="GJ171" s="13" t="s">
        <v>68</v>
      </c>
      <c r="GK171" s="13" t="s">
        <v>68</v>
      </c>
      <c r="GL171" s="13" t="s">
        <v>68</v>
      </c>
      <c r="GM171" s="13" t="s">
        <v>68</v>
      </c>
      <c r="GN171" s="13" t="s">
        <v>68</v>
      </c>
      <c r="GO171" s="13" t="str">
        <f t="shared" si="227"/>
        <v>-</v>
      </c>
      <c r="GP171" s="14" t="s">
        <v>68</v>
      </c>
      <c r="GQ171" s="14" t="s">
        <v>68</v>
      </c>
      <c r="GR171" s="14" t="s">
        <v>68</v>
      </c>
      <c r="GS171" s="14" t="s">
        <v>68</v>
      </c>
      <c r="GT171" s="14" t="s">
        <v>68</v>
      </c>
      <c r="GU171" s="14" t="s">
        <v>68</v>
      </c>
      <c r="GV171" s="14" t="str">
        <f t="shared" si="224"/>
        <v>-</v>
      </c>
      <c r="GW171" s="13" t="s">
        <v>68</v>
      </c>
      <c r="GX171" s="13" t="s">
        <v>68</v>
      </c>
      <c r="GY171" s="13" t="s">
        <v>68</v>
      </c>
      <c r="GZ171" s="13" t="s">
        <v>68</v>
      </c>
      <c r="HA171" s="13" t="s">
        <v>68</v>
      </c>
      <c r="HB171" s="13" t="s">
        <v>68</v>
      </c>
      <c r="HC171" s="44" t="str">
        <f t="shared" si="252"/>
        <v>-</v>
      </c>
      <c r="HD171" s="14" t="s">
        <v>68</v>
      </c>
      <c r="HE171" s="14" t="s">
        <v>68</v>
      </c>
      <c r="HF171" s="14" t="s">
        <v>68</v>
      </c>
      <c r="HG171" s="14" t="s">
        <v>68</v>
      </c>
      <c r="HH171" s="14" t="s">
        <v>68</v>
      </c>
      <c r="HI171" s="14" t="s">
        <v>68</v>
      </c>
      <c r="HJ171" s="44" t="str">
        <f t="shared" si="245"/>
        <v>-</v>
      </c>
      <c r="HK171" s="13" t="s">
        <v>68</v>
      </c>
      <c r="HL171" s="13" t="s">
        <v>68</v>
      </c>
      <c r="HM171" s="13" t="s">
        <v>68</v>
      </c>
      <c r="HN171" s="13" t="s">
        <v>68</v>
      </c>
      <c r="HO171" s="13" t="s">
        <v>68</v>
      </c>
      <c r="HP171" s="13" t="s">
        <v>68</v>
      </c>
      <c r="HQ171" s="44" t="str">
        <f t="shared" si="226"/>
        <v>-</v>
      </c>
      <c r="HR171" s="14" t="s">
        <v>68</v>
      </c>
      <c r="HS171" s="14" t="s">
        <v>68</v>
      </c>
      <c r="HT171" s="14" t="s">
        <v>68</v>
      </c>
      <c r="HU171" s="14" t="s">
        <v>68</v>
      </c>
      <c r="HV171" s="14" t="s">
        <v>68</v>
      </c>
      <c r="HW171" s="14" t="s">
        <v>68</v>
      </c>
      <c r="HX171" s="14" t="str">
        <f t="shared" si="235"/>
        <v>-</v>
      </c>
    </row>
    <row r="172" spans="1:232" ht="27.95" customHeight="1" x14ac:dyDescent="0.2">
      <c r="A172" s="16">
        <v>8210</v>
      </c>
      <c r="B172" s="9" t="s">
        <v>79</v>
      </c>
      <c r="C172" s="51" t="s">
        <v>1908</v>
      </c>
      <c r="D172" s="11" t="s">
        <v>96</v>
      </c>
      <c r="E172" s="11" t="s">
        <v>285</v>
      </c>
      <c r="F172" s="11">
        <v>75018</v>
      </c>
      <c r="G172" s="11" t="s">
        <v>29</v>
      </c>
      <c r="H172" s="12">
        <v>9</v>
      </c>
      <c r="I172" s="13" t="s">
        <v>69</v>
      </c>
      <c r="J172" s="13" t="s">
        <v>68</v>
      </c>
      <c r="K172" s="13" t="s">
        <v>68</v>
      </c>
      <c r="L172" s="13" t="s">
        <v>69</v>
      </c>
      <c r="M172" s="13" t="s">
        <v>68</v>
      </c>
      <c r="N172" s="13" t="s">
        <v>68</v>
      </c>
      <c r="O172" s="13" t="str">
        <f t="shared" si="253"/>
        <v>2 fois par semaine</v>
      </c>
      <c r="P172" s="14" t="s">
        <v>69</v>
      </c>
      <c r="Q172" s="14" t="s">
        <v>68</v>
      </c>
      <c r="R172" s="14" t="s">
        <v>68</v>
      </c>
      <c r="S172" s="14" t="s">
        <v>69</v>
      </c>
      <c r="T172" s="14" t="s">
        <v>68</v>
      </c>
      <c r="U172" s="14" t="s">
        <v>68</v>
      </c>
      <c r="V172" s="44" t="str">
        <f t="shared" si="254"/>
        <v>2 fois par semaine</v>
      </c>
      <c r="W172" s="13" t="s">
        <v>69</v>
      </c>
      <c r="X172" s="13" t="s">
        <v>68</v>
      </c>
      <c r="Y172" s="13" t="s">
        <v>68</v>
      </c>
      <c r="Z172" s="13" t="s">
        <v>69</v>
      </c>
      <c r="AA172" s="13" t="s">
        <v>68</v>
      </c>
      <c r="AB172" s="13" t="s">
        <v>68</v>
      </c>
      <c r="AC172" s="13" t="str">
        <f t="shared" si="255"/>
        <v>2 fois par semaine</v>
      </c>
      <c r="AD172" s="14" t="s">
        <v>69</v>
      </c>
      <c r="AE172" s="14" t="s">
        <v>68</v>
      </c>
      <c r="AF172" s="14" t="s">
        <v>68</v>
      </c>
      <c r="AG172" s="14" t="s">
        <v>69</v>
      </c>
      <c r="AH172" s="14" t="s">
        <v>68</v>
      </c>
      <c r="AI172" s="14" t="s">
        <v>68</v>
      </c>
      <c r="AJ172" s="44" t="str">
        <f t="shared" si="256"/>
        <v>2 fois par semaine</v>
      </c>
      <c r="AK172" s="13" t="s">
        <v>69</v>
      </c>
      <c r="AL172" s="13" t="s">
        <v>68</v>
      </c>
      <c r="AM172" s="13" t="s">
        <v>68</v>
      </c>
      <c r="AN172" s="13" t="s">
        <v>69</v>
      </c>
      <c r="AO172" s="13" t="s">
        <v>68</v>
      </c>
      <c r="AP172" s="13" t="s">
        <v>68</v>
      </c>
      <c r="AQ172" s="13" t="str">
        <f t="shared" si="257"/>
        <v>2 fois par semaine</v>
      </c>
      <c r="AR172" s="14" t="s">
        <v>69</v>
      </c>
      <c r="AS172" s="14" t="s">
        <v>68</v>
      </c>
      <c r="AT172" s="14" t="s">
        <v>68</v>
      </c>
      <c r="AU172" s="14" t="s">
        <v>69</v>
      </c>
      <c r="AV172" s="14" t="s">
        <v>68</v>
      </c>
      <c r="AW172" s="14" t="s">
        <v>68</v>
      </c>
      <c r="AX172" s="14" t="str">
        <f t="shared" si="258"/>
        <v>2 fois par semaine</v>
      </c>
      <c r="AY172" s="13" t="s">
        <v>69</v>
      </c>
      <c r="AZ172" s="13" t="s">
        <v>68</v>
      </c>
      <c r="BA172" s="13" t="s">
        <v>68</v>
      </c>
      <c r="BB172" s="13" t="s">
        <v>69</v>
      </c>
      <c r="BC172" s="13" t="s">
        <v>68</v>
      </c>
      <c r="BD172" s="13" t="s">
        <v>68</v>
      </c>
      <c r="BE172" s="13" t="str">
        <f t="shared" si="259"/>
        <v>2 fois par semaine</v>
      </c>
      <c r="BF172" s="14" t="s">
        <v>69</v>
      </c>
      <c r="BG172" s="14" t="s">
        <v>68</v>
      </c>
      <c r="BH172" s="14" t="s">
        <v>68</v>
      </c>
      <c r="BI172" s="14" t="s">
        <v>69</v>
      </c>
      <c r="BJ172" s="14" t="s">
        <v>68</v>
      </c>
      <c r="BK172" s="14" t="s">
        <v>68</v>
      </c>
      <c r="BL172" s="14" t="str">
        <f t="shared" si="260"/>
        <v>2 fois par semaine</v>
      </c>
      <c r="BM172" s="13" t="s">
        <v>69</v>
      </c>
      <c r="BN172" s="13" t="s">
        <v>68</v>
      </c>
      <c r="BO172" s="13" t="s">
        <v>68</v>
      </c>
      <c r="BP172" s="13" t="s">
        <v>69</v>
      </c>
      <c r="BQ172" s="13" t="s">
        <v>68</v>
      </c>
      <c r="BR172" s="13" t="s">
        <v>68</v>
      </c>
      <c r="BS172" s="13" t="str">
        <f t="shared" si="261"/>
        <v>2 fois par semaine</v>
      </c>
      <c r="BT172" s="14" t="s">
        <v>68</v>
      </c>
      <c r="BU172" s="14" t="s">
        <v>68</v>
      </c>
      <c r="BV172" s="14" t="s">
        <v>68</v>
      </c>
      <c r="BW172" s="14" t="s">
        <v>68</v>
      </c>
      <c r="BX172" s="14" t="s">
        <v>68</v>
      </c>
      <c r="BY172" s="14" t="s">
        <v>68</v>
      </c>
      <c r="BZ172" s="14" t="str">
        <f t="shared" si="262"/>
        <v>-</v>
      </c>
      <c r="CA172" s="13" t="s">
        <v>69</v>
      </c>
      <c r="CB172" s="13" t="s">
        <v>68</v>
      </c>
      <c r="CC172" s="13" t="s">
        <v>68</v>
      </c>
      <c r="CD172" s="13" t="s">
        <v>68</v>
      </c>
      <c r="CE172" s="13" t="s">
        <v>68</v>
      </c>
      <c r="CF172" s="13" t="s">
        <v>68</v>
      </c>
      <c r="CG172" s="44" t="str">
        <f t="shared" si="263"/>
        <v>1 fois par mois</v>
      </c>
      <c r="CH172" s="14" t="s">
        <v>69</v>
      </c>
      <c r="CI172" s="14" t="s">
        <v>68</v>
      </c>
      <c r="CJ172" s="14" t="s">
        <v>68</v>
      </c>
      <c r="CK172" s="14" t="s">
        <v>68</v>
      </c>
      <c r="CL172" s="14" t="s">
        <v>68</v>
      </c>
      <c r="CM172" s="14" t="s">
        <v>68</v>
      </c>
      <c r="CN172" s="44" t="str">
        <f t="shared" si="264"/>
        <v>1 fois par semaine</v>
      </c>
      <c r="CO172" s="13" t="s">
        <v>69</v>
      </c>
      <c r="CP172" s="13" t="s">
        <v>68</v>
      </c>
      <c r="CQ172" s="13" t="s">
        <v>68</v>
      </c>
      <c r="CR172" s="13" t="s">
        <v>68</v>
      </c>
      <c r="CS172" s="13" t="s">
        <v>68</v>
      </c>
      <c r="CT172" s="13" t="s">
        <v>68</v>
      </c>
      <c r="CU172" s="13" t="str">
        <f t="shared" si="231"/>
        <v>1 fois par semaine</v>
      </c>
      <c r="CV172" s="14" t="s">
        <v>69</v>
      </c>
      <c r="CW172" s="14" t="s">
        <v>68</v>
      </c>
      <c r="CX172" s="14" t="s">
        <v>68</v>
      </c>
      <c r="CY172" s="14" t="s">
        <v>68</v>
      </c>
      <c r="CZ172" s="14" t="s">
        <v>68</v>
      </c>
      <c r="DA172" s="14" t="s">
        <v>68</v>
      </c>
      <c r="DB172" s="14" t="str">
        <f t="shared" si="265"/>
        <v>1 fois par semaine</v>
      </c>
      <c r="DC172" s="13" t="s">
        <v>69</v>
      </c>
      <c r="DD172" s="13" t="s">
        <v>68</v>
      </c>
      <c r="DE172" s="13" t="s">
        <v>68</v>
      </c>
      <c r="DF172" s="13" t="s">
        <v>68</v>
      </c>
      <c r="DG172" s="13" t="s">
        <v>68</v>
      </c>
      <c r="DH172" s="13" t="s">
        <v>68</v>
      </c>
      <c r="DI172" s="13" t="str">
        <f t="shared" si="232"/>
        <v>1 fois par semaine</v>
      </c>
      <c r="DJ172" s="14" t="s">
        <v>69</v>
      </c>
      <c r="DK172" s="14" t="s">
        <v>68</v>
      </c>
      <c r="DL172" s="14" t="s">
        <v>68</v>
      </c>
      <c r="DM172" s="14" t="s">
        <v>69</v>
      </c>
      <c r="DN172" s="14" t="s">
        <v>68</v>
      </c>
      <c r="DO172" s="14" t="s">
        <v>68</v>
      </c>
      <c r="DP172" s="44" t="str">
        <f t="shared" si="266"/>
        <v>2 fois par semaine</v>
      </c>
      <c r="DQ172" s="13" t="s">
        <v>69</v>
      </c>
      <c r="DR172" s="13" t="s">
        <v>68</v>
      </c>
      <c r="DS172" s="13" t="s">
        <v>68</v>
      </c>
      <c r="DT172" s="13" t="s">
        <v>69</v>
      </c>
      <c r="DU172" s="13" t="s">
        <v>68</v>
      </c>
      <c r="DV172" s="13" t="s">
        <v>68</v>
      </c>
      <c r="DW172" s="13" t="str">
        <f t="shared" si="267"/>
        <v>2 fois par semaine</v>
      </c>
      <c r="DX172" s="14" t="s">
        <v>69</v>
      </c>
      <c r="DY172" s="14" t="s">
        <v>68</v>
      </c>
      <c r="DZ172" s="14" t="s">
        <v>68</v>
      </c>
      <c r="EA172" s="14" t="s">
        <v>69</v>
      </c>
      <c r="EB172" s="14" t="s">
        <v>68</v>
      </c>
      <c r="EC172" s="14" t="s">
        <v>68</v>
      </c>
      <c r="ED172" s="14" t="str">
        <f t="shared" si="268"/>
        <v>2 fois par semaine</v>
      </c>
      <c r="EE172" s="13" t="s">
        <v>69</v>
      </c>
      <c r="EF172" s="13" t="s">
        <v>68</v>
      </c>
      <c r="EG172" s="13" t="s">
        <v>68</v>
      </c>
      <c r="EH172" s="13" t="s">
        <v>69</v>
      </c>
      <c r="EI172" s="13" t="s">
        <v>68</v>
      </c>
      <c r="EJ172" s="13" t="s">
        <v>68</v>
      </c>
      <c r="EK172" s="13" t="str">
        <f t="shared" si="269"/>
        <v>2 fois par semaine</v>
      </c>
      <c r="EL172" s="14" t="s">
        <v>69</v>
      </c>
      <c r="EM172" s="14" t="s">
        <v>68</v>
      </c>
      <c r="EN172" s="14" t="s">
        <v>68</v>
      </c>
      <c r="EO172" s="14" t="s">
        <v>68</v>
      </c>
      <c r="EP172" s="14" t="s">
        <v>68</v>
      </c>
      <c r="EQ172" s="14" t="s">
        <v>68</v>
      </c>
      <c r="ER172" s="44" t="str">
        <f t="shared" si="270"/>
        <v>1 fois par mois</v>
      </c>
      <c r="ES172" s="13" t="s">
        <v>68</v>
      </c>
      <c r="ET172" s="13" t="s">
        <v>68</v>
      </c>
      <c r="EU172" s="13" t="s">
        <v>68</v>
      </c>
      <c r="EV172" s="13" t="s">
        <v>68</v>
      </c>
      <c r="EW172" s="13" t="s">
        <v>68</v>
      </c>
      <c r="EX172" s="13" t="s">
        <v>68</v>
      </c>
      <c r="EY172" s="44" t="str">
        <f t="shared" si="271"/>
        <v>-</v>
      </c>
      <c r="EZ172" s="14" t="s">
        <v>68</v>
      </c>
      <c r="FA172" s="14" t="s">
        <v>68</v>
      </c>
      <c r="FB172" s="14" t="s">
        <v>68</v>
      </c>
      <c r="FC172" s="14" t="s">
        <v>68</v>
      </c>
      <c r="FD172" s="14" t="s">
        <v>68</v>
      </c>
      <c r="FE172" s="14" t="s">
        <v>68</v>
      </c>
      <c r="FF172" s="44" t="str">
        <f t="shared" si="233"/>
        <v>-</v>
      </c>
      <c r="FG172" s="13" t="s">
        <v>68</v>
      </c>
      <c r="FH172" s="13" t="s">
        <v>68</v>
      </c>
      <c r="FI172" s="13" t="s">
        <v>68</v>
      </c>
      <c r="FJ172" s="13" t="s">
        <v>68</v>
      </c>
      <c r="FK172" s="13" t="s">
        <v>68</v>
      </c>
      <c r="FL172" s="13" t="s">
        <v>68</v>
      </c>
      <c r="FM172" s="13" t="str">
        <f t="shared" si="272"/>
        <v>-</v>
      </c>
      <c r="FN172" s="14" t="s">
        <v>69</v>
      </c>
      <c r="FO172" s="14" t="s">
        <v>68</v>
      </c>
      <c r="FP172" s="14" t="s">
        <v>68</v>
      </c>
      <c r="FQ172" s="14" t="s">
        <v>69</v>
      </c>
      <c r="FR172" s="14" t="s">
        <v>68</v>
      </c>
      <c r="FS172" s="14" t="s">
        <v>68</v>
      </c>
      <c r="FT172" s="44" t="str">
        <f t="shared" si="273"/>
        <v>2 fois par semaine</v>
      </c>
      <c r="FU172" s="13" t="s">
        <v>69</v>
      </c>
      <c r="FV172" s="13" t="s">
        <v>68</v>
      </c>
      <c r="FW172" s="13" t="s">
        <v>68</v>
      </c>
      <c r="FX172" s="13" t="s">
        <v>68</v>
      </c>
      <c r="FY172" s="13" t="s">
        <v>68</v>
      </c>
      <c r="FZ172" s="13" t="s">
        <v>68</v>
      </c>
      <c r="GA172" s="44" t="str">
        <f t="shared" si="274"/>
        <v>1 fois par semaine</v>
      </c>
      <c r="GB172" s="14" t="s">
        <v>69</v>
      </c>
      <c r="GC172" s="14" t="s">
        <v>68</v>
      </c>
      <c r="GD172" s="14" t="s">
        <v>68</v>
      </c>
      <c r="GE172" s="14" t="s">
        <v>68</v>
      </c>
      <c r="GF172" s="14" t="s">
        <v>68</v>
      </c>
      <c r="GG172" s="14" t="s">
        <v>68</v>
      </c>
      <c r="GH172" s="14" t="str">
        <f t="shared" si="275"/>
        <v>1 fois par semaine</v>
      </c>
      <c r="GI172" s="13" t="s">
        <v>68</v>
      </c>
      <c r="GJ172" s="13" t="s">
        <v>68</v>
      </c>
      <c r="GK172" s="13" t="s">
        <v>68</v>
      </c>
      <c r="GL172" s="13" t="s">
        <v>68</v>
      </c>
      <c r="GM172" s="13" t="s">
        <v>68</v>
      </c>
      <c r="GN172" s="13" t="s">
        <v>68</v>
      </c>
      <c r="GO172" s="13" t="str">
        <f t="shared" si="227"/>
        <v>-</v>
      </c>
      <c r="GP172" s="14" t="s">
        <v>68</v>
      </c>
      <c r="GQ172" s="14" t="s">
        <v>68</v>
      </c>
      <c r="GR172" s="14" t="s">
        <v>68</v>
      </c>
      <c r="GS172" s="14" t="s">
        <v>68</v>
      </c>
      <c r="GT172" s="14" t="s">
        <v>68</v>
      </c>
      <c r="GU172" s="14" t="s">
        <v>68</v>
      </c>
      <c r="GV172" s="14" t="str">
        <f t="shared" si="224"/>
        <v>-</v>
      </c>
      <c r="GW172" s="13" t="s">
        <v>68</v>
      </c>
      <c r="GX172" s="13" t="s">
        <v>68</v>
      </c>
      <c r="GY172" s="13" t="s">
        <v>68</v>
      </c>
      <c r="GZ172" s="13" t="s">
        <v>68</v>
      </c>
      <c r="HA172" s="13" t="s">
        <v>68</v>
      </c>
      <c r="HB172" s="13" t="s">
        <v>68</v>
      </c>
      <c r="HC172" s="44" t="str">
        <f t="shared" si="252"/>
        <v>-</v>
      </c>
      <c r="HD172" s="14" t="s">
        <v>68</v>
      </c>
      <c r="HE172" s="14" t="s">
        <v>68</v>
      </c>
      <c r="HF172" s="14" t="s">
        <v>68</v>
      </c>
      <c r="HG172" s="14" t="s">
        <v>68</v>
      </c>
      <c r="HH172" s="14" t="s">
        <v>68</v>
      </c>
      <c r="HI172" s="14" t="s">
        <v>68</v>
      </c>
      <c r="HJ172" s="44" t="str">
        <f t="shared" si="245"/>
        <v>-</v>
      </c>
      <c r="HK172" s="13" t="s">
        <v>68</v>
      </c>
      <c r="HL172" s="13" t="s">
        <v>68</v>
      </c>
      <c r="HM172" s="13" t="s">
        <v>68</v>
      </c>
      <c r="HN172" s="13" t="s">
        <v>68</v>
      </c>
      <c r="HO172" s="13" t="s">
        <v>68</v>
      </c>
      <c r="HP172" s="13" t="s">
        <v>68</v>
      </c>
      <c r="HQ172" s="44" t="str">
        <f t="shared" si="226"/>
        <v>-</v>
      </c>
      <c r="HR172" s="14" t="s">
        <v>68</v>
      </c>
      <c r="HS172" s="14" t="s">
        <v>68</v>
      </c>
      <c r="HT172" s="14" t="s">
        <v>68</v>
      </c>
      <c r="HU172" s="14" t="s">
        <v>68</v>
      </c>
      <c r="HV172" s="14" t="s">
        <v>68</v>
      </c>
      <c r="HW172" s="14" t="s">
        <v>68</v>
      </c>
      <c r="HX172" s="14" t="str">
        <f t="shared" si="235"/>
        <v>-</v>
      </c>
    </row>
    <row r="173" spans="1:232" ht="27.95" customHeight="1" x14ac:dyDescent="0.2">
      <c r="A173" s="16">
        <v>8211</v>
      </c>
      <c r="B173" s="9" t="s">
        <v>79</v>
      </c>
      <c r="C173" s="51" t="s">
        <v>1908</v>
      </c>
      <c r="D173" s="11" t="s">
        <v>96</v>
      </c>
      <c r="E173" s="11" t="s">
        <v>286</v>
      </c>
      <c r="F173" s="11">
        <v>75018</v>
      </c>
      <c r="G173" s="11" t="s">
        <v>29</v>
      </c>
      <c r="H173" s="12">
        <v>4</v>
      </c>
      <c r="I173" s="13" t="s">
        <v>68</v>
      </c>
      <c r="J173" s="13" t="s">
        <v>68</v>
      </c>
      <c r="K173" s="13" t="s">
        <v>68</v>
      </c>
      <c r="L173" s="13" t="s">
        <v>68</v>
      </c>
      <c r="M173" s="13" t="s">
        <v>68</v>
      </c>
      <c r="N173" s="13" t="s">
        <v>68</v>
      </c>
      <c r="O173" s="13" t="str">
        <f t="shared" si="253"/>
        <v>-</v>
      </c>
      <c r="P173" s="14" t="s">
        <v>68</v>
      </c>
      <c r="Q173" s="14" t="s">
        <v>68</v>
      </c>
      <c r="R173" s="14" t="s">
        <v>68</v>
      </c>
      <c r="S173" s="14" t="s">
        <v>68</v>
      </c>
      <c r="T173" s="14" t="s">
        <v>68</v>
      </c>
      <c r="U173" s="14" t="s">
        <v>68</v>
      </c>
      <c r="V173" s="44" t="str">
        <f t="shared" si="254"/>
        <v>-</v>
      </c>
      <c r="W173" s="13" t="s">
        <v>68</v>
      </c>
      <c r="X173" s="13" t="s">
        <v>68</v>
      </c>
      <c r="Y173" s="13" t="s">
        <v>68</v>
      </c>
      <c r="Z173" s="13" t="s">
        <v>68</v>
      </c>
      <c r="AA173" s="13" t="s">
        <v>68</v>
      </c>
      <c r="AB173" s="13" t="s">
        <v>68</v>
      </c>
      <c r="AC173" s="13" t="str">
        <f t="shared" si="255"/>
        <v>-</v>
      </c>
      <c r="AD173" s="14" t="s">
        <v>68</v>
      </c>
      <c r="AE173" s="14" t="s">
        <v>68</v>
      </c>
      <c r="AF173" s="14" t="s">
        <v>68</v>
      </c>
      <c r="AG173" s="14" t="s">
        <v>68</v>
      </c>
      <c r="AH173" s="14" t="s">
        <v>68</v>
      </c>
      <c r="AI173" s="14" t="s">
        <v>68</v>
      </c>
      <c r="AJ173" s="44" t="str">
        <f t="shared" si="256"/>
        <v>-</v>
      </c>
      <c r="AK173" s="13" t="s">
        <v>68</v>
      </c>
      <c r="AL173" s="13" t="s">
        <v>68</v>
      </c>
      <c r="AM173" s="13" t="s">
        <v>68</v>
      </c>
      <c r="AN173" s="13" t="s">
        <v>68</v>
      </c>
      <c r="AO173" s="13" t="s">
        <v>68</v>
      </c>
      <c r="AP173" s="13" t="s">
        <v>68</v>
      </c>
      <c r="AQ173" s="13" t="str">
        <f t="shared" si="257"/>
        <v>-</v>
      </c>
      <c r="AR173" s="14" t="s">
        <v>68</v>
      </c>
      <c r="AS173" s="14" t="s">
        <v>68</v>
      </c>
      <c r="AT173" s="14" t="s">
        <v>68</v>
      </c>
      <c r="AU173" s="14" t="s">
        <v>68</v>
      </c>
      <c r="AV173" s="14" t="s">
        <v>68</v>
      </c>
      <c r="AW173" s="14" t="s">
        <v>68</v>
      </c>
      <c r="AX173" s="14" t="str">
        <f t="shared" si="258"/>
        <v>-</v>
      </c>
      <c r="AY173" s="13" t="s">
        <v>68</v>
      </c>
      <c r="AZ173" s="13" t="s">
        <v>68</v>
      </c>
      <c r="BA173" s="13" t="s">
        <v>68</v>
      </c>
      <c r="BB173" s="13" t="s">
        <v>68</v>
      </c>
      <c r="BC173" s="13" t="s">
        <v>68</v>
      </c>
      <c r="BD173" s="13" t="s">
        <v>68</v>
      </c>
      <c r="BE173" s="13" t="str">
        <f t="shared" si="259"/>
        <v>-</v>
      </c>
      <c r="BF173" s="14" t="s">
        <v>68</v>
      </c>
      <c r="BG173" s="14" t="s">
        <v>68</v>
      </c>
      <c r="BH173" s="14" t="s">
        <v>68</v>
      </c>
      <c r="BI173" s="14" t="s">
        <v>68</v>
      </c>
      <c r="BJ173" s="14" t="s">
        <v>68</v>
      </c>
      <c r="BK173" s="14" t="s">
        <v>68</v>
      </c>
      <c r="BL173" s="14" t="str">
        <f t="shared" si="260"/>
        <v>-</v>
      </c>
      <c r="BM173" s="13" t="s">
        <v>68</v>
      </c>
      <c r="BN173" s="13" t="s">
        <v>68</v>
      </c>
      <c r="BO173" s="13" t="s">
        <v>68</v>
      </c>
      <c r="BP173" s="13" t="s">
        <v>68</v>
      </c>
      <c r="BQ173" s="13" t="s">
        <v>68</v>
      </c>
      <c r="BR173" s="13" t="s">
        <v>68</v>
      </c>
      <c r="BS173" s="13" t="str">
        <f t="shared" si="261"/>
        <v>-</v>
      </c>
      <c r="BT173" s="14" t="s">
        <v>68</v>
      </c>
      <c r="BU173" s="14" t="s">
        <v>68</v>
      </c>
      <c r="BV173" s="14" t="s">
        <v>68</v>
      </c>
      <c r="BW173" s="14" t="s">
        <v>68</v>
      </c>
      <c r="BX173" s="14" t="s">
        <v>68</v>
      </c>
      <c r="BY173" s="14" t="s">
        <v>68</v>
      </c>
      <c r="BZ173" s="14" t="str">
        <f t="shared" si="262"/>
        <v>-</v>
      </c>
      <c r="CA173" s="13" t="s">
        <v>68</v>
      </c>
      <c r="CB173" s="13" t="s">
        <v>68</v>
      </c>
      <c r="CC173" s="13" t="s">
        <v>68</v>
      </c>
      <c r="CD173" s="13" t="s">
        <v>68</v>
      </c>
      <c r="CE173" s="13" t="s">
        <v>68</v>
      </c>
      <c r="CF173" s="13" t="s">
        <v>68</v>
      </c>
      <c r="CG173" s="44" t="str">
        <f t="shared" si="263"/>
        <v>-</v>
      </c>
      <c r="CH173" s="14" t="s">
        <v>68</v>
      </c>
      <c r="CI173" s="14" t="s">
        <v>68</v>
      </c>
      <c r="CJ173" s="14" t="s">
        <v>68</v>
      </c>
      <c r="CK173" s="14" t="s">
        <v>68</v>
      </c>
      <c r="CL173" s="14" t="s">
        <v>68</v>
      </c>
      <c r="CM173" s="14" t="s">
        <v>68</v>
      </c>
      <c r="CN173" s="44" t="str">
        <f t="shared" si="264"/>
        <v>-</v>
      </c>
      <c r="CO173" s="13" t="s">
        <v>68</v>
      </c>
      <c r="CP173" s="13" t="s">
        <v>68</v>
      </c>
      <c r="CQ173" s="13" t="s">
        <v>68</v>
      </c>
      <c r="CR173" s="13" t="s">
        <v>68</v>
      </c>
      <c r="CS173" s="13" t="s">
        <v>68</v>
      </c>
      <c r="CT173" s="13" t="s">
        <v>68</v>
      </c>
      <c r="CU173" s="13" t="str">
        <f t="shared" si="231"/>
        <v>-</v>
      </c>
      <c r="CV173" s="14" t="s">
        <v>68</v>
      </c>
      <c r="CW173" s="14" t="s">
        <v>68</v>
      </c>
      <c r="CX173" s="14" t="s">
        <v>68</v>
      </c>
      <c r="CY173" s="14" t="s">
        <v>68</v>
      </c>
      <c r="CZ173" s="14" t="s">
        <v>68</v>
      </c>
      <c r="DA173" s="14" t="s">
        <v>68</v>
      </c>
      <c r="DB173" s="14" t="str">
        <f t="shared" si="265"/>
        <v>-</v>
      </c>
      <c r="DC173" s="13" t="s">
        <v>68</v>
      </c>
      <c r="DD173" s="13" t="s">
        <v>68</v>
      </c>
      <c r="DE173" s="13" t="s">
        <v>68</v>
      </c>
      <c r="DF173" s="13" t="s">
        <v>68</v>
      </c>
      <c r="DG173" s="13" t="s">
        <v>68</v>
      </c>
      <c r="DH173" s="13" t="s">
        <v>68</v>
      </c>
      <c r="DI173" s="13" t="str">
        <f t="shared" si="232"/>
        <v>-</v>
      </c>
      <c r="DJ173" s="14" t="s">
        <v>68</v>
      </c>
      <c r="DK173" s="14" t="s">
        <v>68</v>
      </c>
      <c r="DL173" s="14" t="s">
        <v>68</v>
      </c>
      <c r="DM173" s="14" t="s">
        <v>68</v>
      </c>
      <c r="DN173" s="14" t="s">
        <v>68</v>
      </c>
      <c r="DO173" s="14" t="s">
        <v>68</v>
      </c>
      <c r="DP173" s="44" t="str">
        <f t="shared" si="266"/>
        <v>-</v>
      </c>
      <c r="DQ173" s="13" t="s">
        <v>68</v>
      </c>
      <c r="DR173" s="13" t="s">
        <v>68</v>
      </c>
      <c r="DS173" s="13" t="s">
        <v>68</v>
      </c>
      <c r="DT173" s="13" t="s">
        <v>68</v>
      </c>
      <c r="DU173" s="13" t="s">
        <v>68</v>
      </c>
      <c r="DV173" s="13" t="s">
        <v>68</v>
      </c>
      <c r="DW173" s="13" t="str">
        <f t="shared" si="267"/>
        <v>-</v>
      </c>
      <c r="DX173" s="14" t="s">
        <v>68</v>
      </c>
      <c r="DY173" s="14" t="s">
        <v>68</v>
      </c>
      <c r="DZ173" s="14" t="s">
        <v>68</v>
      </c>
      <c r="EA173" s="14" t="s">
        <v>68</v>
      </c>
      <c r="EB173" s="14" t="s">
        <v>68</v>
      </c>
      <c r="EC173" s="14" t="s">
        <v>68</v>
      </c>
      <c r="ED173" s="14" t="str">
        <f t="shared" si="268"/>
        <v>-</v>
      </c>
      <c r="EE173" s="13" t="s">
        <v>68</v>
      </c>
      <c r="EF173" s="13" t="s">
        <v>68</v>
      </c>
      <c r="EG173" s="13" t="s">
        <v>68</v>
      </c>
      <c r="EH173" s="13" t="s">
        <v>68</v>
      </c>
      <c r="EI173" s="13" t="s">
        <v>68</v>
      </c>
      <c r="EJ173" s="13" t="s">
        <v>68</v>
      </c>
      <c r="EK173" s="13" t="str">
        <f t="shared" si="269"/>
        <v>-</v>
      </c>
      <c r="EL173" s="14" t="s">
        <v>68</v>
      </c>
      <c r="EM173" s="14" t="s">
        <v>68</v>
      </c>
      <c r="EN173" s="14" t="s">
        <v>68</v>
      </c>
      <c r="EO173" s="14" t="s">
        <v>68</v>
      </c>
      <c r="EP173" s="14" t="s">
        <v>68</v>
      </c>
      <c r="EQ173" s="14" t="s">
        <v>68</v>
      </c>
      <c r="ER173" s="44" t="str">
        <f t="shared" si="270"/>
        <v>-</v>
      </c>
      <c r="ES173" s="13" t="s">
        <v>68</v>
      </c>
      <c r="ET173" s="13" t="s">
        <v>68</v>
      </c>
      <c r="EU173" s="13" t="s">
        <v>68</v>
      </c>
      <c r="EV173" s="13" t="s">
        <v>68</v>
      </c>
      <c r="EW173" s="13" t="s">
        <v>68</v>
      </c>
      <c r="EX173" s="13" t="s">
        <v>68</v>
      </c>
      <c r="EY173" s="44" t="str">
        <f t="shared" si="271"/>
        <v>-</v>
      </c>
      <c r="EZ173" s="14" t="s">
        <v>68</v>
      </c>
      <c r="FA173" s="14" t="s">
        <v>68</v>
      </c>
      <c r="FB173" s="14" t="s">
        <v>68</v>
      </c>
      <c r="FC173" s="14" t="s">
        <v>68</v>
      </c>
      <c r="FD173" s="14" t="s">
        <v>68</v>
      </c>
      <c r="FE173" s="14" t="s">
        <v>68</v>
      </c>
      <c r="FF173" s="44" t="str">
        <f t="shared" si="233"/>
        <v>-</v>
      </c>
      <c r="FG173" s="13" t="s">
        <v>68</v>
      </c>
      <c r="FH173" s="13" t="s">
        <v>68</v>
      </c>
      <c r="FI173" s="13" t="s">
        <v>68</v>
      </c>
      <c r="FJ173" s="13" t="s">
        <v>68</v>
      </c>
      <c r="FK173" s="13" t="s">
        <v>68</v>
      </c>
      <c r="FL173" s="13" t="s">
        <v>68</v>
      </c>
      <c r="FM173" s="13" t="str">
        <f t="shared" si="272"/>
        <v>-</v>
      </c>
      <c r="FN173" s="14" t="s">
        <v>68</v>
      </c>
      <c r="FO173" s="14" t="s">
        <v>68</v>
      </c>
      <c r="FP173" s="14" t="s">
        <v>68</v>
      </c>
      <c r="FQ173" s="14" t="s">
        <v>68</v>
      </c>
      <c r="FR173" s="14" t="s">
        <v>68</v>
      </c>
      <c r="FS173" s="14" t="s">
        <v>68</v>
      </c>
      <c r="FT173" s="44" t="str">
        <f t="shared" si="273"/>
        <v>-</v>
      </c>
      <c r="FU173" s="13" t="s">
        <v>68</v>
      </c>
      <c r="FV173" s="13" t="s">
        <v>68</v>
      </c>
      <c r="FW173" s="13" t="s">
        <v>68</v>
      </c>
      <c r="FX173" s="13" t="s">
        <v>68</v>
      </c>
      <c r="FY173" s="13" t="s">
        <v>68</v>
      </c>
      <c r="FZ173" s="13" t="s">
        <v>68</v>
      </c>
      <c r="GA173" s="44" t="str">
        <f t="shared" ref="GA173" si="276">IF(COUNTIF(FU173:FZ173,"X")&gt;0,COUNTIF(FU173:FZ173,"X")&amp;" fois par mois","-")</f>
        <v>-</v>
      </c>
      <c r="GB173" s="14" t="s">
        <v>68</v>
      </c>
      <c r="GC173" s="14" t="s">
        <v>68</v>
      </c>
      <c r="GD173" s="14" t="s">
        <v>68</v>
      </c>
      <c r="GE173" s="14" t="s">
        <v>68</v>
      </c>
      <c r="GF173" s="14" t="s">
        <v>68</v>
      </c>
      <c r="GG173" s="14" t="s">
        <v>68</v>
      </c>
      <c r="GH173" s="14" t="str">
        <f t="shared" si="275"/>
        <v>-</v>
      </c>
      <c r="GI173" s="13" t="s">
        <v>68</v>
      </c>
      <c r="GJ173" s="13" t="s">
        <v>68</v>
      </c>
      <c r="GK173" s="13" t="s">
        <v>68</v>
      </c>
      <c r="GL173" s="13" t="s">
        <v>68</v>
      </c>
      <c r="GM173" s="13" t="s">
        <v>68</v>
      </c>
      <c r="GN173" s="13" t="s">
        <v>68</v>
      </c>
      <c r="GO173" s="13" t="str">
        <f t="shared" ref="GO173" si="277">IF(COUNTIF(GI173:GN173,"X")&gt;0,COUNTIF(GI173:GN173,"X")&amp;" fois par mois","-")</f>
        <v>-</v>
      </c>
      <c r="GP173" s="14" t="s">
        <v>68</v>
      </c>
      <c r="GQ173" s="14" t="s">
        <v>68</v>
      </c>
      <c r="GR173" s="14" t="s">
        <v>68</v>
      </c>
      <c r="GS173" s="14" t="s">
        <v>68</v>
      </c>
      <c r="GT173" s="14" t="s">
        <v>68</v>
      </c>
      <c r="GU173" s="14" t="s">
        <v>68</v>
      </c>
      <c r="GV173" s="14" t="str">
        <f t="shared" si="224"/>
        <v>-</v>
      </c>
      <c r="GW173" s="13" t="s">
        <v>68</v>
      </c>
      <c r="GX173" s="13" t="s">
        <v>68</v>
      </c>
      <c r="GY173" s="13" t="s">
        <v>68</v>
      </c>
      <c r="GZ173" s="13" t="s">
        <v>68</v>
      </c>
      <c r="HA173" s="13" t="s">
        <v>68</v>
      </c>
      <c r="HB173" s="13" t="s">
        <v>68</v>
      </c>
      <c r="HC173" s="44" t="str">
        <f t="shared" si="252"/>
        <v>-</v>
      </c>
      <c r="HD173" s="14" t="s">
        <v>68</v>
      </c>
      <c r="HE173" s="14" t="s">
        <v>68</v>
      </c>
      <c r="HF173" s="14" t="s">
        <v>68</v>
      </c>
      <c r="HG173" s="14" t="s">
        <v>68</v>
      </c>
      <c r="HH173" s="14" t="s">
        <v>68</v>
      </c>
      <c r="HI173" s="14" t="s">
        <v>68</v>
      </c>
      <c r="HJ173" s="44" t="str">
        <f t="shared" si="245"/>
        <v>-</v>
      </c>
      <c r="HK173" s="13" t="s">
        <v>68</v>
      </c>
      <c r="HL173" s="13" t="s">
        <v>68</v>
      </c>
      <c r="HM173" s="13" t="s">
        <v>68</v>
      </c>
      <c r="HN173" s="13" t="s">
        <v>68</v>
      </c>
      <c r="HO173" s="13" t="s">
        <v>68</v>
      </c>
      <c r="HP173" s="13" t="s">
        <v>68</v>
      </c>
      <c r="HQ173" s="44" t="str">
        <f t="shared" si="226"/>
        <v>-</v>
      </c>
      <c r="HR173" s="14" t="s">
        <v>68</v>
      </c>
      <c r="HS173" s="14" t="s">
        <v>68</v>
      </c>
      <c r="HT173" s="14" t="s">
        <v>68</v>
      </c>
      <c r="HU173" s="14" t="s">
        <v>68</v>
      </c>
      <c r="HV173" s="14" t="s">
        <v>68</v>
      </c>
      <c r="HW173" s="14" t="s">
        <v>68</v>
      </c>
      <c r="HX173" s="14" t="str">
        <f t="shared" si="235"/>
        <v>-</v>
      </c>
    </row>
    <row r="174" spans="1:232" ht="27.95" customHeight="1" x14ac:dyDescent="0.2">
      <c r="A174" s="8">
        <v>8212</v>
      </c>
      <c r="B174" s="9" t="s">
        <v>66</v>
      </c>
      <c r="C174" s="50" t="s">
        <v>1906</v>
      </c>
      <c r="D174" s="11" t="s">
        <v>96</v>
      </c>
      <c r="E174" s="11" t="s">
        <v>287</v>
      </c>
      <c r="F174" s="11">
        <v>75010</v>
      </c>
      <c r="G174" s="11" t="s">
        <v>29</v>
      </c>
      <c r="H174" s="12">
        <v>17</v>
      </c>
      <c r="I174" s="13" t="s">
        <v>68</v>
      </c>
      <c r="J174" s="13" t="s">
        <v>68</v>
      </c>
      <c r="K174" s="13" t="s">
        <v>68</v>
      </c>
      <c r="L174" s="13" t="s">
        <v>68</v>
      </c>
      <c r="M174" s="13" t="s">
        <v>68</v>
      </c>
      <c r="N174" s="13" t="s">
        <v>68</v>
      </c>
      <c r="O174" s="13" t="str">
        <f t="shared" si="253"/>
        <v>-</v>
      </c>
      <c r="P174" s="14" t="s">
        <v>68</v>
      </c>
      <c r="Q174" s="14" t="s">
        <v>68</v>
      </c>
      <c r="R174" s="14" t="s">
        <v>68</v>
      </c>
      <c r="S174" s="14" t="s">
        <v>68</v>
      </c>
      <c r="T174" s="14" t="s">
        <v>68</v>
      </c>
      <c r="U174" s="14" t="s">
        <v>68</v>
      </c>
      <c r="V174" s="44" t="str">
        <f t="shared" si="254"/>
        <v>-</v>
      </c>
      <c r="W174" s="13" t="s">
        <v>68</v>
      </c>
      <c r="X174" s="13" t="s">
        <v>68</v>
      </c>
      <c r="Y174" s="13" t="s">
        <v>68</v>
      </c>
      <c r="Z174" s="13" t="s">
        <v>68</v>
      </c>
      <c r="AA174" s="13" t="s">
        <v>68</v>
      </c>
      <c r="AB174" s="13" t="s">
        <v>68</v>
      </c>
      <c r="AC174" s="13" t="str">
        <f t="shared" si="255"/>
        <v>-</v>
      </c>
      <c r="AD174" s="14" t="s">
        <v>68</v>
      </c>
      <c r="AE174" s="14" t="s">
        <v>68</v>
      </c>
      <c r="AF174" s="14" t="s">
        <v>68</v>
      </c>
      <c r="AG174" s="14" t="s">
        <v>68</v>
      </c>
      <c r="AH174" s="14" t="s">
        <v>68</v>
      </c>
      <c r="AI174" s="14" t="s">
        <v>68</v>
      </c>
      <c r="AJ174" s="44" t="str">
        <f t="shared" si="256"/>
        <v>-</v>
      </c>
      <c r="AK174" s="13" t="s">
        <v>68</v>
      </c>
      <c r="AL174" s="13" t="s">
        <v>68</v>
      </c>
      <c r="AM174" s="13" t="s">
        <v>68</v>
      </c>
      <c r="AN174" s="13" t="s">
        <v>68</v>
      </c>
      <c r="AO174" s="13" t="s">
        <v>68</v>
      </c>
      <c r="AP174" s="13" t="s">
        <v>68</v>
      </c>
      <c r="AQ174" s="13" t="str">
        <f t="shared" si="257"/>
        <v>-</v>
      </c>
      <c r="AR174" s="14" t="s">
        <v>68</v>
      </c>
      <c r="AS174" s="14" t="s">
        <v>68</v>
      </c>
      <c r="AT174" s="14" t="s">
        <v>68</v>
      </c>
      <c r="AU174" s="14" t="s">
        <v>68</v>
      </c>
      <c r="AV174" s="14" t="s">
        <v>68</v>
      </c>
      <c r="AW174" s="14" t="s">
        <v>68</v>
      </c>
      <c r="AX174" s="14" t="str">
        <f t="shared" si="258"/>
        <v>-</v>
      </c>
      <c r="AY174" s="13" t="s">
        <v>68</v>
      </c>
      <c r="AZ174" s="13" t="s">
        <v>68</v>
      </c>
      <c r="BA174" s="13" t="s">
        <v>68</v>
      </c>
      <c r="BB174" s="13" t="s">
        <v>68</v>
      </c>
      <c r="BC174" s="13" t="s">
        <v>68</v>
      </c>
      <c r="BD174" s="13" t="s">
        <v>68</v>
      </c>
      <c r="BE174" s="13" t="str">
        <f t="shared" si="259"/>
        <v>-</v>
      </c>
      <c r="BF174" s="14" t="s">
        <v>68</v>
      </c>
      <c r="BG174" s="14" t="s">
        <v>68</v>
      </c>
      <c r="BH174" s="14" t="s">
        <v>68</v>
      </c>
      <c r="BI174" s="14" t="s">
        <v>68</v>
      </c>
      <c r="BJ174" s="14" t="s">
        <v>68</v>
      </c>
      <c r="BK174" s="14" t="s">
        <v>68</v>
      </c>
      <c r="BL174" s="14" t="str">
        <f t="shared" si="260"/>
        <v>-</v>
      </c>
      <c r="BM174" s="13" t="s">
        <v>68</v>
      </c>
      <c r="BN174" s="13" t="s">
        <v>68</v>
      </c>
      <c r="BO174" s="13" t="s">
        <v>68</v>
      </c>
      <c r="BP174" s="13" t="s">
        <v>68</v>
      </c>
      <c r="BQ174" s="13" t="s">
        <v>68</v>
      </c>
      <c r="BR174" s="13" t="s">
        <v>68</v>
      </c>
      <c r="BS174" s="13" t="str">
        <f t="shared" si="261"/>
        <v>-</v>
      </c>
      <c r="BT174" s="14" t="s">
        <v>68</v>
      </c>
      <c r="BU174" s="14" t="s">
        <v>68</v>
      </c>
      <c r="BV174" s="14" t="s">
        <v>68</v>
      </c>
      <c r="BW174" s="14" t="s">
        <v>68</v>
      </c>
      <c r="BX174" s="14" t="s">
        <v>68</v>
      </c>
      <c r="BY174" s="14" t="s">
        <v>68</v>
      </c>
      <c r="BZ174" s="14" t="str">
        <f t="shared" si="262"/>
        <v>-</v>
      </c>
      <c r="CA174" s="13" t="s">
        <v>68</v>
      </c>
      <c r="CB174" s="13" t="s">
        <v>68</v>
      </c>
      <c r="CC174" s="13" t="s">
        <v>68</v>
      </c>
      <c r="CD174" s="13" t="s">
        <v>68</v>
      </c>
      <c r="CE174" s="13" t="s">
        <v>68</v>
      </c>
      <c r="CF174" s="13" t="s">
        <v>68</v>
      </c>
      <c r="CG174" s="44" t="str">
        <f t="shared" si="263"/>
        <v>-</v>
      </c>
      <c r="CH174" s="14" t="s">
        <v>68</v>
      </c>
      <c r="CI174" s="14" t="s">
        <v>68</v>
      </c>
      <c r="CJ174" s="14" t="s">
        <v>68</v>
      </c>
      <c r="CK174" s="14" t="s">
        <v>68</v>
      </c>
      <c r="CL174" s="14" t="s">
        <v>68</v>
      </c>
      <c r="CM174" s="14" t="s">
        <v>68</v>
      </c>
      <c r="CN174" s="44" t="str">
        <f t="shared" si="264"/>
        <v>-</v>
      </c>
      <c r="CO174" s="13" t="s">
        <v>68</v>
      </c>
      <c r="CP174" s="13" t="s">
        <v>68</v>
      </c>
      <c r="CQ174" s="13" t="s">
        <v>68</v>
      </c>
      <c r="CR174" s="13" t="s">
        <v>68</v>
      </c>
      <c r="CS174" s="13" t="s">
        <v>68</v>
      </c>
      <c r="CT174" s="13" t="s">
        <v>68</v>
      </c>
      <c r="CU174" s="13" t="str">
        <f t="shared" si="231"/>
        <v>-</v>
      </c>
      <c r="CV174" s="14" t="s">
        <v>68</v>
      </c>
      <c r="CW174" s="14" t="s">
        <v>68</v>
      </c>
      <c r="CX174" s="14" t="s">
        <v>68</v>
      </c>
      <c r="CY174" s="14" t="s">
        <v>68</v>
      </c>
      <c r="CZ174" s="14" t="s">
        <v>68</v>
      </c>
      <c r="DA174" s="14" t="s">
        <v>68</v>
      </c>
      <c r="DB174" s="14" t="str">
        <f t="shared" si="265"/>
        <v>-</v>
      </c>
      <c r="DC174" s="13" t="s">
        <v>68</v>
      </c>
      <c r="DD174" s="13" t="s">
        <v>68</v>
      </c>
      <c r="DE174" s="13" t="s">
        <v>68</v>
      </c>
      <c r="DF174" s="13" t="s">
        <v>68</v>
      </c>
      <c r="DG174" s="13" t="s">
        <v>68</v>
      </c>
      <c r="DH174" s="13" t="s">
        <v>68</v>
      </c>
      <c r="DI174" s="13" t="str">
        <f t="shared" si="232"/>
        <v>-</v>
      </c>
      <c r="DJ174" s="14" t="s">
        <v>68</v>
      </c>
      <c r="DK174" s="14" t="s">
        <v>68</v>
      </c>
      <c r="DL174" s="14" t="s">
        <v>68</v>
      </c>
      <c r="DM174" s="14" t="s">
        <v>68</v>
      </c>
      <c r="DN174" s="14" t="s">
        <v>68</v>
      </c>
      <c r="DO174" s="14" t="s">
        <v>68</v>
      </c>
      <c r="DP174" s="44" t="str">
        <f t="shared" si="266"/>
        <v>-</v>
      </c>
      <c r="DQ174" s="13" t="s">
        <v>68</v>
      </c>
      <c r="DR174" s="13" t="s">
        <v>68</v>
      </c>
      <c r="DS174" s="13" t="s">
        <v>68</v>
      </c>
      <c r="DT174" s="13" t="s">
        <v>68</v>
      </c>
      <c r="DU174" s="13" t="s">
        <v>68</v>
      </c>
      <c r="DV174" s="13" t="s">
        <v>68</v>
      </c>
      <c r="DW174" s="13" t="str">
        <f t="shared" si="267"/>
        <v>-</v>
      </c>
      <c r="DX174" s="14" t="s">
        <v>68</v>
      </c>
      <c r="DY174" s="14" t="s">
        <v>68</v>
      </c>
      <c r="DZ174" s="14" t="s">
        <v>68</v>
      </c>
      <c r="EA174" s="14" t="s">
        <v>68</v>
      </c>
      <c r="EB174" s="14" t="s">
        <v>68</v>
      </c>
      <c r="EC174" s="14" t="s">
        <v>68</v>
      </c>
      <c r="ED174" s="14" t="str">
        <f t="shared" si="268"/>
        <v>-</v>
      </c>
      <c r="EE174" s="13" t="s">
        <v>68</v>
      </c>
      <c r="EF174" s="13" t="s">
        <v>68</v>
      </c>
      <c r="EG174" s="13" t="s">
        <v>68</v>
      </c>
      <c r="EH174" s="13" t="s">
        <v>68</v>
      </c>
      <c r="EI174" s="13" t="s">
        <v>68</v>
      </c>
      <c r="EJ174" s="13" t="s">
        <v>68</v>
      </c>
      <c r="EK174" s="13" t="str">
        <f t="shared" si="269"/>
        <v>-</v>
      </c>
      <c r="EL174" s="14" t="s">
        <v>68</v>
      </c>
      <c r="EM174" s="14" t="s">
        <v>68</v>
      </c>
      <c r="EN174" s="14" t="s">
        <v>68</v>
      </c>
      <c r="EO174" s="14" t="s">
        <v>68</v>
      </c>
      <c r="EP174" s="14" t="s">
        <v>68</v>
      </c>
      <c r="EQ174" s="14" t="s">
        <v>68</v>
      </c>
      <c r="ER174" s="44" t="str">
        <f t="shared" si="270"/>
        <v>-</v>
      </c>
      <c r="ES174" s="13" t="s">
        <v>68</v>
      </c>
      <c r="ET174" s="13" t="s">
        <v>68</v>
      </c>
      <c r="EU174" s="13" t="s">
        <v>68</v>
      </c>
      <c r="EV174" s="13" t="s">
        <v>68</v>
      </c>
      <c r="EW174" s="13" t="s">
        <v>68</v>
      </c>
      <c r="EX174" s="13" t="s">
        <v>68</v>
      </c>
      <c r="EY174" s="44" t="str">
        <f t="shared" si="271"/>
        <v>-</v>
      </c>
      <c r="EZ174" s="14" t="s">
        <v>68</v>
      </c>
      <c r="FA174" s="14" t="s">
        <v>68</v>
      </c>
      <c r="FB174" s="14" t="s">
        <v>68</v>
      </c>
      <c r="FC174" s="14" t="s">
        <v>68</v>
      </c>
      <c r="FD174" s="14" t="s">
        <v>68</v>
      </c>
      <c r="FE174" s="14" t="s">
        <v>68</v>
      </c>
      <c r="FF174" s="44" t="str">
        <f t="shared" si="233"/>
        <v>-</v>
      </c>
      <c r="FG174" s="13" t="s">
        <v>68</v>
      </c>
      <c r="FH174" s="13" t="s">
        <v>68</v>
      </c>
      <c r="FI174" s="13" t="s">
        <v>68</v>
      </c>
      <c r="FJ174" s="13" t="s">
        <v>68</v>
      </c>
      <c r="FK174" s="13" t="s">
        <v>68</v>
      </c>
      <c r="FL174" s="13" t="s">
        <v>68</v>
      </c>
      <c r="FM174" s="13" t="str">
        <f t="shared" si="272"/>
        <v>-</v>
      </c>
      <c r="FN174" s="14" t="s">
        <v>69</v>
      </c>
      <c r="FO174" s="14" t="s">
        <v>68</v>
      </c>
      <c r="FP174" s="14" t="s">
        <v>69</v>
      </c>
      <c r="FQ174" s="14" t="s">
        <v>68</v>
      </c>
      <c r="FR174" s="14" t="s">
        <v>69</v>
      </c>
      <c r="FS174" s="14" t="s">
        <v>68</v>
      </c>
      <c r="FT174" s="44" t="str">
        <f t="shared" si="273"/>
        <v>3 fois par semaine</v>
      </c>
      <c r="FU174" s="13" t="s">
        <v>69</v>
      </c>
      <c r="FV174" s="13" t="s">
        <v>68</v>
      </c>
      <c r="FW174" s="13" t="s">
        <v>68</v>
      </c>
      <c r="FX174" s="13" t="s">
        <v>68</v>
      </c>
      <c r="FY174" s="13" t="s">
        <v>68</v>
      </c>
      <c r="FZ174" s="13" t="s">
        <v>68</v>
      </c>
      <c r="GA174" s="44" t="str">
        <f t="shared" si="274"/>
        <v>1 fois par semaine</v>
      </c>
      <c r="GB174" s="14" t="s">
        <v>69</v>
      </c>
      <c r="GC174" s="14" t="s">
        <v>68</v>
      </c>
      <c r="GD174" s="14" t="s">
        <v>68</v>
      </c>
      <c r="GE174" s="14" t="s">
        <v>68</v>
      </c>
      <c r="GF174" s="14" t="s">
        <v>68</v>
      </c>
      <c r="GG174" s="14" t="s">
        <v>68</v>
      </c>
      <c r="GH174" s="14" t="str">
        <f t="shared" si="275"/>
        <v>1 fois par semaine</v>
      </c>
      <c r="GI174" s="13" t="s">
        <v>68</v>
      </c>
      <c r="GJ174" s="13" t="s">
        <v>68</v>
      </c>
      <c r="GK174" s="13" t="s">
        <v>68</v>
      </c>
      <c r="GL174" s="13" t="s">
        <v>68</v>
      </c>
      <c r="GM174" s="13" t="s">
        <v>68</v>
      </c>
      <c r="GN174" s="13" t="s">
        <v>68</v>
      </c>
      <c r="GO174" s="13" t="str">
        <f t="shared" si="227"/>
        <v>-</v>
      </c>
      <c r="GP174" s="14" t="s">
        <v>68</v>
      </c>
      <c r="GQ174" s="14" t="s">
        <v>68</v>
      </c>
      <c r="GR174" s="14" t="s">
        <v>68</v>
      </c>
      <c r="GS174" s="14" t="s">
        <v>68</v>
      </c>
      <c r="GT174" s="14" t="s">
        <v>68</v>
      </c>
      <c r="GU174" s="14" t="s">
        <v>68</v>
      </c>
      <c r="GV174" s="14" t="str">
        <f t="shared" si="224"/>
        <v>-</v>
      </c>
      <c r="GW174" s="13" t="s">
        <v>68</v>
      </c>
      <c r="GX174" s="13" t="s">
        <v>68</v>
      </c>
      <c r="GY174" s="13" t="s">
        <v>68</v>
      </c>
      <c r="GZ174" s="13" t="s">
        <v>68</v>
      </c>
      <c r="HA174" s="13" t="s">
        <v>68</v>
      </c>
      <c r="HB174" s="13" t="s">
        <v>68</v>
      </c>
      <c r="HC174" s="44" t="str">
        <f t="shared" si="252"/>
        <v>-</v>
      </c>
      <c r="HD174" s="14" t="s">
        <v>68</v>
      </c>
      <c r="HE174" s="14" t="s">
        <v>68</v>
      </c>
      <c r="HF174" s="14" t="s">
        <v>68</v>
      </c>
      <c r="HG174" s="14" t="s">
        <v>68</v>
      </c>
      <c r="HH174" s="14" t="s">
        <v>68</v>
      </c>
      <c r="HI174" s="14" t="s">
        <v>68</v>
      </c>
      <c r="HJ174" s="44" t="str">
        <f t="shared" si="245"/>
        <v>-</v>
      </c>
      <c r="HK174" s="13" t="s">
        <v>68</v>
      </c>
      <c r="HL174" s="13" t="s">
        <v>68</v>
      </c>
      <c r="HM174" s="13" t="s">
        <v>68</v>
      </c>
      <c r="HN174" s="13" t="s">
        <v>68</v>
      </c>
      <c r="HO174" s="13" t="s">
        <v>68</v>
      </c>
      <c r="HP174" s="13" t="s">
        <v>68</v>
      </c>
      <c r="HQ174" s="44" t="str">
        <f t="shared" si="226"/>
        <v>-</v>
      </c>
      <c r="HR174" s="14" t="s">
        <v>68</v>
      </c>
      <c r="HS174" s="14" t="s">
        <v>68</v>
      </c>
      <c r="HT174" s="14" t="s">
        <v>68</v>
      </c>
      <c r="HU174" s="14" t="s">
        <v>68</v>
      </c>
      <c r="HV174" s="14" t="s">
        <v>68</v>
      </c>
      <c r="HW174" s="14" t="s">
        <v>68</v>
      </c>
      <c r="HX174" s="14" t="str">
        <f t="shared" si="235"/>
        <v>-</v>
      </c>
    </row>
    <row r="175" spans="1:232" ht="27.95" customHeight="1" x14ac:dyDescent="0.2">
      <c r="A175" s="16">
        <v>8213</v>
      </c>
      <c r="B175" s="9" t="s">
        <v>79</v>
      </c>
      <c r="C175" s="51" t="s">
        <v>1908</v>
      </c>
      <c r="D175" s="11" t="s">
        <v>96</v>
      </c>
      <c r="E175" s="18" t="s">
        <v>288</v>
      </c>
      <c r="F175" s="18">
        <v>75018</v>
      </c>
      <c r="G175" s="18" t="s">
        <v>29</v>
      </c>
      <c r="H175" s="12">
        <v>8</v>
      </c>
      <c r="I175" s="13" t="s">
        <v>69</v>
      </c>
      <c r="J175" s="13" t="s">
        <v>68</v>
      </c>
      <c r="K175" s="13" t="s">
        <v>68</v>
      </c>
      <c r="L175" s="13" t="s">
        <v>69</v>
      </c>
      <c r="M175" s="13" t="s">
        <v>68</v>
      </c>
      <c r="N175" s="13" t="s">
        <v>68</v>
      </c>
      <c r="O175" s="13" t="str">
        <f t="shared" si="253"/>
        <v>2 fois par semaine</v>
      </c>
      <c r="P175" s="14" t="s">
        <v>69</v>
      </c>
      <c r="Q175" s="14" t="s">
        <v>68</v>
      </c>
      <c r="R175" s="14" t="s">
        <v>68</v>
      </c>
      <c r="S175" s="14" t="s">
        <v>69</v>
      </c>
      <c r="T175" s="14" t="s">
        <v>68</v>
      </c>
      <c r="U175" s="14" t="s">
        <v>68</v>
      </c>
      <c r="V175" s="44" t="str">
        <f t="shared" si="254"/>
        <v>2 fois par semaine</v>
      </c>
      <c r="W175" s="13" t="s">
        <v>69</v>
      </c>
      <c r="X175" s="13" t="s">
        <v>68</v>
      </c>
      <c r="Y175" s="13" t="s">
        <v>68</v>
      </c>
      <c r="Z175" s="13" t="s">
        <v>69</v>
      </c>
      <c r="AA175" s="13" t="s">
        <v>68</v>
      </c>
      <c r="AB175" s="13" t="s">
        <v>68</v>
      </c>
      <c r="AC175" s="13" t="str">
        <f t="shared" si="255"/>
        <v>2 fois par semaine</v>
      </c>
      <c r="AD175" s="14" t="s">
        <v>69</v>
      </c>
      <c r="AE175" s="14" t="s">
        <v>68</v>
      </c>
      <c r="AF175" s="14" t="s">
        <v>68</v>
      </c>
      <c r="AG175" s="14" t="s">
        <v>69</v>
      </c>
      <c r="AH175" s="14" t="s">
        <v>68</v>
      </c>
      <c r="AI175" s="14" t="s">
        <v>68</v>
      </c>
      <c r="AJ175" s="44" t="str">
        <f t="shared" si="256"/>
        <v>2 fois par semaine</v>
      </c>
      <c r="AK175" s="13" t="s">
        <v>69</v>
      </c>
      <c r="AL175" s="13" t="s">
        <v>68</v>
      </c>
      <c r="AM175" s="13" t="s">
        <v>68</v>
      </c>
      <c r="AN175" s="13" t="s">
        <v>69</v>
      </c>
      <c r="AO175" s="13" t="s">
        <v>68</v>
      </c>
      <c r="AP175" s="13" t="s">
        <v>68</v>
      </c>
      <c r="AQ175" s="13" t="str">
        <f t="shared" si="257"/>
        <v>2 fois par semaine</v>
      </c>
      <c r="AR175" s="14" t="s">
        <v>69</v>
      </c>
      <c r="AS175" s="14" t="s">
        <v>68</v>
      </c>
      <c r="AT175" s="14" t="s">
        <v>68</v>
      </c>
      <c r="AU175" s="14" t="s">
        <v>69</v>
      </c>
      <c r="AV175" s="14" t="s">
        <v>68</v>
      </c>
      <c r="AW175" s="14" t="s">
        <v>68</v>
      </c>
      <c r="AX175" s="14" t="str">
        <f t="shared" si="258"/>
        <v>2 fois par semaine</v>
      </c>
      <c r="AY175" s="13" t="s">
        <v>69</v>
      </c>
      <c r="AZ175" s="13" t="s">
        <v>68</v>
      </c>
      <c r="BA175" s="13" t="s">
        <v>68</v>
      </c>
      <c r="BB175" s="13" t="s">
        <v>69</v>
      </c>
      <c r="BC175" s="13" t="s">
        <v>68</v>
      </c>
      <c r="BD175" s="13" t="s">
        <v>68</v>
      </c>
      <c r="BE175" s="13" t="str">
        <f t="shared" si="259"/>
        <v>2 fois par semaine</v>
      </c>
      <c r="BF175" s="14" t="s">
        <v>69</v>
      </c>
      <c r="BG175" s="14" t="s">
        <v>68</v>
      </c>
      <c r="BH175" s="14" t="s">
        <v>68</v>
      </c>
      <c r="BI175" s="14" t="s">
        <v>69</v>
      </c>
      <c r="BJ175" s="14" t="s">
        <v>68</v>
      </c>
      <c r="BK175" s="14" t="s">
        <v>68</v>
      </c>
      <c r="BL175" s="14" t="str">
        <f t="shared" si="260"/>
        <v>2 fois par semaine</v>
      </c>
      <c r="BM175" s="13" t="s">
        <v>69</v>
      </c>
      <c r="BN175" s="13" t="s">
        <v>68</v>
      </c>
      <c r="BO175" s="13" t="s">
        <v>68</v>
      </c>
      <c r="BP175" s="13" t="s">
        <v>69</v>
      </c>
      <c r="BQ175" s="13" t="s">
        <v>68</v>
      </c>
      <c r="BR175" s="13" t="s">
        <v>68</v>
      </c>
      <c r="BS175" s="13" t="str">
        <f t="shared" si="261"/>
        <v>2 fois par semaine</v>
      </c>
      <c r="BT175" s="14" t="s">
        <v>68</v>
      </c>
      <c r="BU175" s="14" t="s">
        <v>68</v>
      </c>
      <c r="BV175" s="14" t="s">
        <v>68</v>
      </c>
      <c r="BW175" s="14" t="s">
        <v>68</v>
      </c>
      <c r="BX175" s="14" t="s">
        <v>68</v>
      </c>
      <c r="BY175" s="14" t="s">
        <v>68</v>
      </c>
      <c r="BZ175" s="14" t="str">
        <f t="shared" si="262"/>
        <v>-</v>
      </c>
      <c r="CA175" s="13" t="s">
        <v>69</v>
      </c>
      <c r="CB175" s="13" t="s">
        <v>68</v>
      </c>
      <c r="CC175" s="13" t="s">
        <v>68</v>
      </c>
      <c r="CD175" s="13" t="s">
        <v>68</v>
      </c>
      <c r="CE175" s="13" t="s">
        <v>68</v>
      </c>
      <c r="CF175" s="13" t="s">
        <v>68</v>
      </c>
      <c r="CG175" s="44" t="str">
        <f t="shared" si="263"/>
        <v>1 fois par mois</v>
      </c>
      <c r="CH175" s="14" t="s">
        <v>69</v>
      </c>
      <c r="CI175" s="14" t="s">
        <v>68</v>
      </c>
      <c r="CJ175" s="14" t="s">
        <v>68</v>
      </c>
      <c r="CK175" s="14" t="s">
        <v>68</v>
      </c>
      <c r="CL175" s="14" t="s">
        <v>68</v>
      </c>
      <c r="CM175" s="14" t="s">
        <v>68</v>
      </c>
      <c r="CN175" s="44" t="str">
        <f t="shared" si="264"/>
        <v>1 fois par semaine</v>
      </c>
      <c r="CO175" s="13" t="s">
        <v>69</v>
      </c>
      <c r="CP175" s="13" t="s">
        <v>68</v>
      </c>
      <c r="CQ175" s="13" t="s">
        <v>68</v>
      </c>
      <c r="CR175" s="13" t="s">
        <v>68</v>
      </c>
      <c r="CS175" s="13" t="s">
        <v>68</v>
      </c>
      <c r="CT175" s="13" t="s">
        <v>68</v>
      </c>
      <c r="CU175" s="13" t="str">
        <f t="shared" si="231"/>
        <v>1 fois par semaine</v>
      </c>
      <c r="CV175" s="14" t="s">
        <v>69</v>
      </c>
      <c r="CW175" s="14" t="s">
        <v>68</v>
      </c>
      <c r="CX175" s="14" t="s">
        <v>68</v>
      </c>
      <c r="CY175" s="14" t="s">
        <v>68</v>
      </c>
      <c r="CZ175" s="14" t="s">
        <v>68</v>
      </c>
      <c r="DA175" s="14" t="s">
        <v>68</v>
      </c>
      <c r="DB175" s="14" t="str">
        <f t="shared" si="265"/>
        <v>1 fois par semaine</v>
      </c>
      <c r="DC175" s="13" t="s">
        <v>69</v>
      </c>
      <c r="DD175" s="13" t="s">
        <v>68</v>
      </c>
      <c r="DE175" s="13" t="s">
        <v>68</v>
      </c>
      <c r="DF175" s="13" t="s">
        <v>68</v>
      </c>
      <c r="DG175" s="13" t="s">
        <v>68</v>
      </c>
      <c r="DH175" s="13" t="s">
        <v>68</v>
      </c>
      <c r="DI175" s="13" t="str">
        <f t="shared" si="232"/>
        <v>1 fois par semaine</v>
      </c>
      <c r="DJ175" s="14" t="s">
        <v>69</v>
      </c>
      <c r="DK175" s="14" t="s">
        <v>68</v>
      </c>
      <c r="DL175" s="14" t="s">
        <v>68</v>
      </c>
      <c r="DM175" s="14" t="s">
        <v>69</v>
      </c>
      <c r="DN175" s="14" t="s">
        <v>68</v>
      </c>
      <c r="DO175" s="14" t="s">
        <v>68</v>
      </c>
      <c r="DP175" s="44" t="str">
        <f t="shared" si="266"/>
        <v>2 fois par semaine</v>
      </c>
      <c r="DQ175" s="13" t="s">
        <v>69</v>
      </c>
      <c r="DR175" s="13" t="s">
        <v>68</v>
      </c>
      <c r="DS175" s="13" t="s">
        <v>68</v>
      </c>
      <c r="DT175" s="13" t="s">
        <v>69</v>
      </c>
      <c r="DU175" s="13" t="s">
        <v>68</v>
      </c>
      <c r="DV175" s="13" t="s">
        <v>68</v>
      </c>
      <c r="DW175" s="13" t="str">
        <f t="shared" si="267"/>
        <v>2 fois par semaine</v>
      </c>
      <c r="DX175" s="14" t="s">
        <v>69</v>
      </c>
      <c r="DY175" s="14" t="s">
        <v>68</v>
      </c>
      <c r="DZ175" s="14" t="s">
        <v>68</v>
      </c>
      <c r="EA175" s="14" t="s">
        <v>69</v>
      </c>
      <c r="EB175" s="14" t="s">
        <v>68</v>
      </c>
      <c r="EC175" s="14" t="s">
        <v>68</v>
      </c>
      <c r="ED175" s="14" t="str">
        <f t="shared" si="268"/>
        <v>2 fois par semaine</v>
      </c>
      <c r="EE175" s="13" t="s">
        <v>69</v>
      </c>
      <c r="EF175" s="13" t="s">
        <v>68</v>
      </c>
      <c r="EG175" s="13" t="s">
        <v>68</v>
      </c>
      <c r="EH175" s="13" t="s">
        <v>69</v>
      </c>
      <c r="EI175" s="13" t="s">
        <v>68</v>
      </c>
      <c r="EJ175" s="13" t="s">
        <v>68</v>
      </c>
      <c r="EK175" s="13" t="str">
        <f t="shared" si="269"/>
        <v>2 fois par semaine</v>
      </c>
      <c r="EL175" s="14" t="s">
        <v>69</v>
      </c>
      <c r="EM175" s="14" t="s">
        <v>68</v>
      </c>
      <c r="EN175" s="14" t="s">
        <v>68</v>
      </c>
      <c r="EO175" s="14" t="s">
        <v>68</v>
      </c>
      <c r="EP175" s="14" t="s">
        <v>68</v>
      </c>
      <c r="EQ175" s="14" t="s">
        <v>68</v>
      </c>
      <c r="ER175" s="44" t="str">
        <f t="shared" si="270"/>
        <v>1 fois par mois</v>
      </c>
      <c r="ES175" s="13" t="s">
        <v>68</v>
      </c>
      <c r="ET175" s="13" t="s">
        <v>68</v>
      </c>
      <c r="EU175" s="13" t="s">
        <v>68</v>
      </c>
      <c r="EV175" s="13" t="s">
        <v>68</v>
      </c>
      <c r="EW175" s="13" t="s">
        <v>68</v>
      </c>
      <c r="EX175" s="13" t="s">
        <v>68</v>
      </c>
      <c r="EY175" s="44" t="str">
        <f t="shared" si="271"/>
        <v>-</v>
      </c>
      <c r="EZ175" s="14" t="s">
        <v>68</v>
      </c>
      <c r="FA175" s="14" t="s">
        <v>68</v>
      </c>
      <c r="FB175" s="14" t="s">
        <v>68</v>
      </c>
      <c r="FC175" s="14" t="s">
        <v>68</v>
      </c>
      <c r="FD175" s="14" t="s">
        <v>68</v>
      </c>
      <c r="FE175" s="14" t="s">
        <v>68</v>
      </c>
      <c r="FF175" s="44" t="str">
        <f t="shared" si="233"/>
        <v>-</v>
      </c>
      <c r="FG175" s="13" t="s">
        <v>68</v>
      </c>
      <c r="FH175" s="13" t="s">
        <v>68</v>
      </c>
      <c r="FI175" s="13" t="s">
        <v>68</v>
      </c>
      <c r="FJ175" s="13" t="s">
        <v>68</v>
      </c>
      <c r="FK175" s="13" t="s">
        <v>68</v>
      </c>
      <c r="FL175" s="13" t="s">
        <v>68</v>
      </c>
      <c r="FM175" s="13" t="str">
        <f t="shared" si="272"/>
        <v>-</v>
      </c>
      <c r="FN175" s="14" t="s">
        <v>69</v>
      </c>
      <c r="FO175" s="14" t="s">
        <v>68</v>
      </c>
      <c r="FP175" s="14" t="s">
        <v>68</v>
      </c>
      <c r="FQ175" s="14" t="s">
        <v>69</v>
      </c>
      <c r="FR175" s="14" t="s">
        <v>68</v>
      </c>
      <c r="FS175" s="14" t="s">
        <v>68</v>
      </c>
      <c r="FT175" s="44" t="str">
        <f t="shared" si="273"/>
        <v>2 fois par semaine</v>
      </c>
      <c r="FU175" s="13" t="s">
        <v>69</v>
      </c>
      <c r="FV175" s="13" t="s">
        <v>68</v>
      </c>
      <c r="FW175" s="13" t="s">
        <v>68</v>
      </c>
      <c r="FX175" s="13" t="s">
        <v>68</v>
      </c>
      <c r="FY175" s="13" t="s">
        <v>68</v>
      </c>
      <c r="FZ175" s="13" t="s">
        <v>68</v>
      </c>
      <c r="GA175" s="44" t="str">
        <f t="shared" si="274"/>
        <v>1 fois par semaine</v>
      </c>
      <c r="GB175" s="14" t="s">
        <v>69</v>
      </c>
      <c r="GC175" s="14" t="s">
        <v>68</v>
      </c>
      <c r="GD175" s="14" t="s">
        <v>68</v>
      </c>
      <c r="GE175" s="14" t="s">
        <v>68</v>
      </c>
      <c r="GF175" s="14" t="s">
        <v>68</v>
      </c>
      <c r="GG175" s="14" t="s">
        <v>68</v>
      </c>
      <c r="GH175" s="14" t="str">
        <f t="shared" si="275"/>
        <v>1 fois par semaine</v>
      </c>
      <c r="GI175" s="13" t="s">
        <v>68</v>
      </c>
      <c r="GJ175" s="13" t="s">
        <v>68</v>
      </c>
      <c r="GK175" s="13" t="s">
        <v>68</v>
      </c>
      <c r="GL175" s="13" t="s">
        <v>68</v>
      </c>
      <c r="GM175" s="13" t="s">
        <v>68</v>
      </c>
      <c r="GN175" s="13" t="s">
        <v>68</v>
      </c>
      <c r="GO175" s="13" t="str">
        <f t="shared" si="227"/>
        <v>-</v>
      </c>
      <c r="GP175" s="14" t="s">
        <v>68</v>
      </c>
      <c r="GQ175" s="14" t="s">
        <v>68</v>
      </c>
      <c r="GR175" s="14" t="s">
        <v>68</v>
      </c>
      <c r="GS175" s="14" t="s">
        <v>68</v>
      </c>
      <c r="GT175" s="14" t="s">
        <v>68</v>
      </c>
      <c r="GU175" s="14" t="s">
        <v>68</v>
      </c>
      <c r="GV175" s="14" t="str">
        <f t="shared" si="224"/>
        <v>-</v>
      </c>
      <c r="GW175" s="13" t="s">
        <v>68</v>
      </c>
      <c r="GX175" s="13" t="s">
        <v>68</v>
      </c>
      <c r="GY175" s="13" t="s">
        <v>68</v>
      </c>
      <c r="GZ175" s="13" t="s">
        <v>68</v>
      </c>
      <c r="HA175" s="13" t="s">
        <v>68</v>
      </c>
      <c r="HB175" s="13" t="s">
        <v>68</v>
      </c>
      <c r="HC175" s="44" t="str">
        <f t="shared" si="252"/>
        <v>-</v>
      </c>
      <c r="HD175" s="14" t="s">
        <v>68</v>
      </c>
      <c r="HE175" s="14" t="s">
        <v>68</v>
      </c>
      <c r="HF175" s="14" t="s">
        <v>68</v>
      </c>
      <c r="HG175" s="14" t="s">
        <v>68</v>
      </c>
      <c r="HH175" s="14" t="s">
        <v>68</v>
      </c>
      <c r="HI175" s="14" t="s">
        <v>68</v>
      </c>
      <c r="HJ175" s="44" t="str">
        <f t="shared" si="245"/>
        <v>-</v>
      </c>
      <c r="HK175" s="13" t="s">
        <v>68</v>
      </c>
      <c r="HL175" s="13" t="s">
        <v>68</v>
      </c>
      <c r="HM175" s="13" t="s">
        <v>68</v>
      </c>
      <c r="HN175" s="13" t="s">
        <v>68</v>
      </c>
      <c r="HO175" s="13" t="s">
        <v>68</v>
      </c>
      <c r="HP175" s="13" t="s">
        <v>68</v>
      </c>
      <c r="HQ175" s="44" t="str">
        <f t="shared" si="226"/>
        <v>-</v>
      </c>
      <c r="HR175" s="14" t="s">
        <v>68</v>
      </c>
      <c r="HS175" s="14" t="s">
        <v>68</v>
      </c>
      <c r="HT175" s="14" t="s">
        <v>68</v>
      </c>
      <c r="HU175" s="14" t="s">
        <v>68</v>
      </c>
      <c r="HV175" s="14" t="s">
        <v>68</v>
      </c>
      <c r="HW175" s="14" t="s">
        <v>68</v>
      </c>
      <c r="HX175" s="14" t="str">
        <f t="shared" si="235"/>
        <v>-</v>
      </c>
    </row>
    <row r="176" spans="1:232" ht="27.95" customHeight="1" x14ac:dyDescent="0.2">
      <c r="A176" s="8">
        <v>8214</v>
      </c>
      <c r="B176" s="9" t="s">
        <v>66</v>
      </c>
      <c r="C176" s="50" t="s">
        <v>1906</v>
      </c>
      <c r="D176" s="11" t="s">
        <v>96</v>
      </c>
      <c r="E176" s="11" t="s">
        <v>289</v>
      </c>
      <c r="F176" s="11">
        <v>75010</v>
      </c>
      <c r="G176" s="11" t="s">
        <v>29</v>
      </c>
      <c r="H176" s="12">
        <v>8</v>
      </c>
      <c r="I176" s="13" t="s">
        <v>69</v>
      </c>
      <c r="J176" s="13" t="s">
        <v>68</v>
      </c>
      <c r="K176" s="13" t="s">
        <v>68</v>
      </c>
      <c r="L176" s="13" t="s">
        <v>69</v>
      </c>
      <c r="M176" s="13" t="s">
        <v>68</v>
      </c>
      <c r="N176" s="13" t="s">
        <v>68</v>
      </c>
      <c r="O176" s="13" t="str">
        <f t="shared" si="253"/>
        <v>2 fois par semaine</v>
      </c>
      <c r="P176" s="14" t="s">
        <v>69</v>
      </c>
      <c r="Q176" s="14" t="s">
        <v>68</v>
      </c>
      <c r="R176" s="14" t="s">
        <v>68</v>
      </c>
      <c r="S176" s="14" t="s">
        <v>69</v>
      </c>
      <c r="T176" s="14" t="s">
        <v>68</v>
      </c>
      <c r="U176" s="14" t="s">
        <v>68</v>
      </c>
      <c r="V176" s="44" t="str">
        <f t="shared" si="254"/>
        <v>2 fois par semaine</v>
      </c>
      <c r="W176" s="13" t="s">
        <v>69</v>
      </c>
      <c r="X176" s="13" t="s">
        <v>68</v>
      </c>
      <c r="Y176" s="13" t="s">
        <v>68</v>
      </c>
      <c r="Z176" s="13" t="s">
        <v>69</v>
      </c>
      <c r="AA176" s="13" t="s">
        <v>68</v>
      </c>
      <c r="AB176" s="13" t="s">
        <v>68</v>
      </c>
      <c r="AC176" s="13" t="str">
        <f t="shared" si="255"/>
        <v>2 fois par semaine</v>
      </c>
      <c r="AD176" s="14" t="s">
        <v>69</v>
      </c>
      <c r="AE176" s="14" t="s">
        <v>68</v>
      </c>
      <c r="AF176" s="14" t="s">
        <v>68</v>
      </c>
      <c r="AG176" s="14" t="s">
        <v>69</v>
      </c>
      <c r="AH176" s="14" t="s">
        <v>68</v>
      </c>
      <c r="AI176" s="14" t="s">
        <v>68</v>
      </c>
      <c r="AJ176" s="44" t="str">
        <f t="shared" si="256"/>
        <v>2 fois par semaine</v>
      </c>
      <c r="AK176" s="13" t="s">
        <v>69</v>
      </c>
      <c r="AL176" s="13" t="s">
        <v>68</v>
      </c>
      <c r="AM176" s="13" t="s">
        <v>68</v>
      </c>
      <c r="AN176" s="13" t="s">
        <v>69</v>
      </c>
      <c r="AO176" s="13" t="s">
        <v>68</v>
      </c>
      <c r="AP176" s="13" t="s">
        <v>68</v>
      </c>
      <c r="AQ176" s="13" t="str">
        <f t="shared" si="257"/>
        <v>2 fois par semaine</v>
      </c>
      <c r="AR176" s="14" t="s">
        <v>69</v>
      </c>
      <c r="AS176" s="14" t="s">
        <v>68</v>
      </c>
      <c r="AT176" s="14" t="s">
        <v>68</v>
      </c>
      <c r="AU176" s="14" t="s">
        <v>69</v>
      </c>
      <c r="AV176" s="14" t="s">
        <v>68</v>
      </c>
      <c r="AW176" s="14" t="s">
        <v>68</v>
      </c>
      <c r="AX176" s="14" t="str">
        <f t="shared" si="258"/>
        <v>2 fois par semaine</v>
      </c>
      <c r="AY176" s="13" t="s">
        <v>69</v>
      </c>
      <c r="AZ176" s="13" t="s">
        <v>68</v>
      </c>
      <c r="BA176" s="13" t="s">
        <v>68</v>
      </c>
      <c r="BB176" s="13" t="s">
        <v>69</v>
      </c>
      <c r="BC176" s="13" t="s">
        <v>68</v>
      </c>
      <c r="BD176" s="13" t="s">
        <v>68</v>
      </c>
      <c r="BE176" s="13" t="str">
        <f t="shared" si="259"/>
        <v>2 fois par semaine</v>
      </c>
      <c r="BF176" s="14" t="s">
        <v>69</v>
      </c>
      <c r="BG176" s="14" t="s">
        <v>68</v>
      </c>
      <c r="BH176" s="14" t="s">
        <v>68</v>
      </c>
      <c r="BI176" s="14" t="s">
        <v>69</v>
      </c>
      <c r="BJ176" s="14" t="s">
        <v>68</v>
      </c>
      <c r="BK176" s="14" t="s">
        <v>68</v>
      </c>
      <c r="BL176" s="14" t="str">
        <f t="shared" si="260"/>
        <v>2 fois par semaine</v>
      </c>
      <c r="BM176" s="13" t="s">
        <v>69</v>
      </c>
      <c r="BN176" s="13" t="s">
        <v>68</v>
      </c>
      <c r="BO176" s="13" t="s">
        <v>68</v>
      </c>
      <c r="BP176" s="13" t="s">
        <v>69</v>
      </c>
      <c r="BQ176" s="13" t="s">
        <v>68</v>
      </c>
      <c r="BR176" s="13" t="s">
        <v>68</v>
      </c>
      <c r="BS176" s="13" t="str">
        <f t="shared" si="261"/>
        <v>2 fois par semaine</v>
      </c>
      <c r="BT176" s="14" t="s">
        <v>68</v>
      </c>
      <c r="BU176" s="14" t="s">
        <v>68</v>
      </c>
      <c r="BV176" s="14" t="s">
        <v>68</v>
      </c>
      <c r="BW176" s="14" t="s">
        <v>68</v>
      </c>
      <c r="BX176" s="14" t="s">
        <v>68</v>
      </c>
      <c r="BY176" s="14" t="s">
        <v>68</v>
      </c>
      <c r="BZ176" s="14" t="str">
        <f t="shared" si="262"/>
        <v>-</v>
      </c>
      <c r="CA176" s="13" t="s">
        <v>69</v>
      </c>
      <c r="CB176" s="13" t="s">
        <v>68</v>
      </c>
      <c r="CC176" s="13" t="s">
        <v>68</v>
      </c>
      <c r="CD176" s="13" t="s">
        <v>68</v>
      </c>
      <c r="CE176" s="13" t="s">
        <v>68</v>
      </c>
      <c r="CF176" s="13" t="s">
        <v>68</v>
      </c>
      <c r="CG176" s="44" t="str">
        <f t="shared" si="263"/>
        <v>1 fois par mois</v>
      </c>
      <c r="CH176" s="14" t="s">
        <v>69</v>
      </c>
      <c r="CI176" s="14" t="s">
        <v>68</v>
      </c>
      <c r="CJ176" s="14" t="s">
        <v>68</v>
      </c>
      <c r="CK176" s="14" t="s">
        <v>68</v>
      </c>
      <c r="CL176" s="14" t="s">
        <v>68</v>
      </c>
      <c r="CM176" s="14" t="s">
        <v>68</v>
      </c>
      <c r="CN176" s="44" t="str">
        <f t="shared" si="264"/>
        <v>1 fois par semaine</v>
      </c>
      <c r="CO176" s="13" t="s">
        <v>69</v>
      </c>
      <c r="CP176" s="13" t="s">
        <v>68</v>
      </c>
      <c r="CQ176" s="13" t="s">
        <v>68</v>
      </c>
      <c r="CR176" s="13" t="s">
        <v>68</v>
      </c>
      <c r="CS176" s="13" t="s">
        <v>68</v>
      </c>
      <c r="CT176" s="13" t="s">
        <v>68</v>
      </c>
      <c r="CU176" s="13" t="str">
        <f t="shared" si="231"/>
        <v>1 fois par semaine</v>
      </c>
      <c r="CV176" s="14" t="s">
        <v>69</v>
      </c>
      <c r="CW176" s="14" t="s">
        <v>68</v>
      </c>
      <c r="CX176" s="14" t="s">
        <v>68</v>
      </c>
      <c r="CY176" s="14" t="s">
        <v>68</v>
      </c>
      <c r="CZ176" s="14" t="s">
        <v>68</v>
      </c>
      <c r="DA176" s="14" t="s">
        <v>68</v>
      </c>
      <c r="DB176" s="14" t="str">
        <f t="shared" si="265"/>
        <v>1 fois par semaine</v>
      </c>
      <c r="DC176" s="13" t="s">
        <v>69</v>
      </c>
      <c r="DD176" s="13" t="s">
        <v>68</v>
      </c>
      <c r="DE176" s="13" t="s">
        <v>68</v>
      </c>
      <c r="DF176" s="13" t="s">
        <v>68</v>
      </c>
      <c r="DG176" s="13" t="s">
        <v>68</v>
      </c>
      <c r="DH176" s="13" t="s">
        <v>68</v>
      </c>
      <c r="DI176" s="13" t="str">
        <f t="shared" si="232"/>
        <v>1 fois par semaine</v>
      </c>
      <c r="DJ176" s="14" t="s">
        <v>69</v>
      </c>
      <c r="DK176" s="14" t="s">
        <v>68</v>
      </c>
      <c r="DL176" s="14" t="s">
        <v>68</v>
      </c>
      <c r="DM176" s="14" t="s">
        <v>69</v>
      </c>
      <c r="DN176" s="14" t="s">
        <v>68</v>
      </c>
      <c r="DO176" s="14" t="s">
        <v>68</v>
      </c>
      <c r="DP176" s="44" t="str">
        <f t="shared" si="266"/>
        <v>2 fois par semaine</v>
      </c>
      <c r="DQ176" s="13" t="s">
        <v>69</v>
      </c>
      <c r="DR176" s="13" t="s">
        <v>68</v>
      </c>
      <c r="DS176" s="13" t="s">
        <v>68</v>
      </c>
      <c r="DT176" s="13" t="s">
        <v>69</v>
      </c>
      <c r="DU176" s="13" t="s">
        <v>68</v>
      </c>
      <c r="DV176" s="13" t="s">
        <v>68</v>
      </c>
      <c r="DW176" s="13" t="str">
        <f t="shared" si="267"/>
        <v>2 fois par semaine</v>
      </c>
      <c r="DX176" s="14" t="s">
        <v>69</v>
      </c>
      <c r="DY176" s="14" t="s">
        <v>68</v>
      </c>
      <c r="DZ176" s="14" t="s">
        <v>68</v>
      </c>
      <c r="EA176" s="14" t="s">
        <v>69</v>
      </c>
      <c r="EB176" s="14" t="s">
        <v>68</v>
      </c>
      <c r="EC176" s="14" t="s">
        <v>68</v>
      </c>
      <c r="ED176" s="14" t="str">
        <f t="shared" si="268"/>
        <v>2 fois par semaine</v>
      </c>
      <c r="EE176" s="13" t="s">
        <v>69</v>
      </c>
      <c r="EF176" s="13" t="s">
        <v>68</v>
      </c>
      <c r="EG176" s="13" t="s">
        <v>68</v>
      </c>
      <c r="EH176" s="13" t="s">
        <v>69</v>
      </c>
      <c r="EI176" s="13" t="s">
        <v>68</v>
      </c>
      <c r="EJ176" s="13" t="s">
        <v>68</v>
      </c>
      <c r="EK176" s="13" t="str">
        <f t="shared" si="269"/>
        <v>2 fois par semaine</v>
      </c>
      <c r="EL176" s="14" t="s">
        <v>69</v>
      </c>
      <c r="EM176" s="14" t="s">
        <v>68</v>
      </c>
      <c r="EN176" s="14" t="s">
        <v>68</v>
      </c>
      <c r="EO176" s="14" t="s">
        <v>68</v>
      </c>
      <c r="EP176" s="14" t="s">
        <v>68</v>
      </c>
      <c r="EQ176" s="14" t="s">
        <v>68</v>
      </c>
      <c r="ER176" s="44" t="str">
        <f t="shared" si="270"/>
        <v>1 fois par mois</v>
      </c>
      <c r="ES176" s="13" t="s">
        <v>68</v>
      </c>
      <c r="ET176" s="13" t="s">
        <v>68</v>
      </c>
      <c r="EU176" s="13" t="s">
        <v>68</v>
      </c>
      <c r="EV176" s="13" t="s">
        <v>68</v>
      </c>
      <c r="EW176" s="13" t="s">
        <v>68</v>
      </c>
      <c r="EX176" s="13" t="s">
        <v>68</v>
      </c>
      <c r="EY176" s="44" t="str">
        <f t="shared" si="271"/>
        <v>-</v>
      </c>
      <c r="EZ176" s="14" t="s">
        <v>68</v>
      </c>
      <c r="FA176" s="14" t="s">
        <v>68</v>
      </c>
      <c r="FB176" s="14" t="s">
        <v>68</v>
      </c>
      <c r="FC176" s="14" t="s">
        <v>68</v>
      </c>
      <c r="FD176" s="14" t="s">
        <v>68</v>
      </c>
      <c r="FE176" s="14" t="s">
        <v>68</v>
      </c>
      <c r="FF176" s="44" t="str">
        <f t="shared" si="233"/>
        <v>-</v>
      </c>
      <c r="FG176" s="13" t="s">
        <v>68</v>
      </c>
      <c r="FH176" s="13" t="s">
        <v>68</v>
      </c>
      <c r="FI176" s="13" t="s">
        <v>68</v>
      </c>
      <c r="FJ176" s="13" t="s">
        <v>68</v>
      </c>
      <c r="FK176" s="13" t="s">
        <v>68</v>
      </c>
      <c r="FL176" s="13" t="s">
        <v>68</v>
      </c>
      <c r="FM176" s="13" t="str">
        <f t="shared" si="272"/>
        <v>-</v>
      </c>
      <c r="FN176" s="14" t="s">
        <v>69</v>
      </c>
      <c r="FO176" s="14" t="s">
        <v>68</v>
      </c>
      <c r="FP176" s="14" t="s">
        <v>69</v>
      </c>
      <c r="FQ176" s="14" t="s">
        <v>68</v>
      </c>
      <c r="FR176" s="14" t="s">
        <v>69</v>
      </c>
      <c r="FS176" s="14" t="s">
        <v>68</v>
      </c>
      <c r="FT176" s="44" t="str">
        <f t="shared" si="273"/>
        <v>3 fois par semaine</v>
      </c>
      <c r="FU176" s="13" t="s">
        <v>69</v>
      </c>
      <c r="FV176" s="13" t="s">
        <v>68</v>
      </c>
      <c r="FW176" s="13" t="s">
        <v>68</v>
      </c>
      <c r="FX176" s="13" t="s">
        <v>68</v>
      </c>
      <c r="FY176" s="13" t="s">
        <v>68</v>
      </c>
      <c r="FZ176" s="13" t="s">
        <v>68</v>
      </c>
      <c r="GA176" s="44" t="str">
        <f t="shared" si="274"/>
        <v>1 fois par semaine</v>
      </c>
      <c r="GB176" s="14" t="s">
        <v>69</v>
      </c>
      <c r="GC176" s="14" t="s">
        <v>68</v>
      </c>
      <c r="GD176" s="14" t="s">
        <v>68</v>
      </c>
      <c r="GE176" s="14" t="s">
        <v>68</v>
      </c>
      <c r="GF176" s="14" t="s">
        <v>68</v>
      </c>
      <c r="GG176" s="14" t="s">
        <v>68</v>
      </c>
      <c r="GH176" s="14" t="str">
        <f t="shared" si="275"/>
        <v>1 fois par semaine</v>
      </c>
      <c r="GI176" s="13" t="s">
        <v>68</v>
      </c>
      <c r="GJ176" s="13" t="s">
        <v>68</v>
      </c>
      <c r="GK176" s="13" t="s">
        <v>68</v>
      </c>
      <c r="GL176" s="13" t="s">
        <v>68</v>
      </c>
      <c r="GM176" s="13" t="s">
        <v>68</v>
      </c>
      <c r="GN176" s="13" t="s">
        <v>68</v>
      </c>
      <c r="GO176" s="13" t="str">
        <f t="shared" si="227"/>
        <v>-</v>
      </c>
      <c r="GP176" s="14" t="s">
        <v>68</v>
      </c>
      <c r="GQ176" s="14" t="s">
        <v>68</v>
      </c>
      <c r="GR176" s="14" t="s">
        <v>68</v>
      </c>
      <c r="GS176" s="14" t="s">
        <v>68</v>
      </c>
      <c r="GT176" s="14" t="s">
        <v>68</v>
      </c>
      <c r="GU176" s="14" t="s">
        <v>68</v>
      </c>
      <c r="GV176" s="14" t="str">
        <f t="shared" si="224"/>
        <v>-</v>
      </c>
      <c r="GW176" s="13" t="s">
        <v>68</v>
      </c>
      <c r="GX176" s="13" t="s">
        <v>68</v>
      </c>
      <c r="GY176" s="13" t="s">
        <v>68</v>
      </c>
      <c r="GZ176" s="13" t="s">
        <v>68</v>
      </c>
      <c r="HA176" s="13" t="s">
        <v>68</v>
      </c>
      <c r="HB176" s="13" t="s">
        <v>68</v>
      </c>
      <c r="HC176" s="44" t="str">
        <f t="shared" si="252"/>
        <v>-</v>
      </c>
      <c r="HD176" s="14" t="s">
        <v>68</v>
      </c>
      <c r="HE176" s="14" t="s">
        <v>68</v>
      </c>
      <c r="HF176" s="14" t="s">
        <v>68</v>
      </c>
      <c r="HG176" s="14" t="s">
        <v>68</v>
      </c>
      <c r="HH176" s="14" t="s">
        <v>68</v>
      </c>
      <c r="HI176" s="14" t="s">
        <v>68</v>
      </c>
      <c r="HJ176" s="44" t="str">
        <f t="shared" si="245"/>
        <v>-</v>
      </c>
      <c r="HK176" s="13" t="s">
        <v>68</v>
      </c>
      <c r="HL176" s="13" t="s">
        <v>68</v>
      </c>
      <c r="HM176" s="13" t="s">
        <v>68</v>
      </c>
      <c r="HN176" s="13" t="s">
        <v>68</v>
      </c>
      <c r="HO176" s="13" t="s">
        <v>68</v>
      </c>
      <c r="HP176" s="13" t="s">
        <v>68</v>
      </c>
      <c r="HQ176" s="44" t="str">
        <f t="shared" si="226"/>
        <v>-</v>
      </c>
      <c r="HR176" s="14" t="s">
        <v>68</v>
      </c>
      <c r="HS176" s="14" t="s">
        <v>68</v>
      </c>
      <c r="HT176" s="14" t="s">
        <v>68</v>
      </c>
      <c r="HU176" s="14" t="s">
        <v>68</v>
      </c>
      <c r="HV176" s="14" t="s">
        <v>68</v>
      </c>
      <c r="HW176" s="14" t="s">
        <v>68</v>
      </c>
      <c r="HX176" s="14" t="str">
        <f t="shared" si="235"/>
        <v>-</v>
      </c>
    </row>
    <row r="177" spans="1:232" ht="27.95" customHeight="1" x14ac:dyDescent="0.2">
      <c r="A177" s="16">
        <v>8221</v>
      </c>
      <c r="B177" s="9" t="s">
        <v>79</v>
      </c>
      <c r="C177" s="51" t="s">
        <v>1908</v>
      </c>
      <c r="D177" s="11" t="s">
        <v>96</v>
      </c>
      <c r="E177" s="11" t="s">
        <v>293</v>
      </c>
      <c r="F177" s="11">
        <v>75018</v>
      </c>
      <c r="G177" s="11" t="s">
        <v>29</v>
      </c>
      <c r="H177" s="12">
        <v>26</v>
      </c>
      <c r="I177" s="13" t="s">
        <v>68</v>
      </c>
      <c r="J177" s="13" t="s">
        <v>68</v>
      </c>
      <c r="K177" s="13" t="s">
        <v>68</v>
      </c>
      <c r="L177" s="13" t="s">
        <v>68</v>
      </c>
      <c r="M177" s="13" t="s">
        <v>68</v>
      </c>
      <c r="N177" s="13" t="s">
        <v>68</v>
      </c>
      <c r="O177" s="13" t="str">
        <f t="shared" si="253"/>
        <v>-</v>
      </c>
      <c r="P177" s="14" t="s">
        <v>68</v>
      </c>
      <c r="Q177" s="14" t="s">
        <v>68</v>
      </c>
      <c r="R177" s="14" t="s">
        <v>68</v>
      </c>
      <c r="S177" s="14" t="s">
        <v>68</v>
      </c>
      <c r="T177" s="14" t="s">
        <v>68</v>
      </c>
      <c r="U177" s="14" t="s">
        <v>68</v>
      </c>
      <c r="V177" s="44" t="str">
        <f t="shared" si="254"/>
        <v>-</v>
      </c>
      <c r="W177" s="13" t="s">
        <v>68</v>
      </c>
      <c r="X177" s="13" t="s">
        <v>68</v>
      </c>
      <c r="Y177" s="13" t="s">
        <v>68</v>
      </c>
      <c r="Z177" s="13" t="s">
        <v>68</v>
      </c>
      <c r="AA177" s="13" t="s">
        <v>68</v>
      </c>
      <c r="AB177" s="13" t="s">
        <v>68</v>
      </c>
      <c r="AC177" s="13" t="str">
        <f t="shared" si="255"/>
        <v>-</v>
      </c>
      <c r="AD177" s="14" t="s">
        <v>68</v>
      </c>
      <c r="AE177" s="14" t="s">
        <v>68</v>
      </c>
      <c r="AF177" s="14" t="s">
        <v>68</v>
      </c>
      <c r="AG177" s="14" t="s">
        <v>68</v>
      </c>
      <c r="AH177" s="14" t="s">
        <v>68</v>
      </c>
      <c r="AI177" s="14" t="s">
        <v>68</v>
      </c>
      <c r="AJ177" s="44" t="str">
        <f t="shared" si="256"/>
        <v>-</v>
      </c>
      <c r="AK177" s="13" t="s">
        <v>68</v>
      </c>
      <c r="AL177" s="13" t="s">
        <v>68</v>
      </c>
      <c r="AM177" s="13" t="s">
        <v>68</v>
      </c>
      <c r="AN177" s="13" t="s">
        <v>68</v>
      </c>
      <c r="AO177" s="13" t="s">
        <v>68</v>
      </c>
      <c r="AP177" s="13" t="s">
        <v>68</v>
      </c>
      <c r="AQ177" s="13" t="str">
        <f t="shared" si="257"/>
        <v>-</v>
      </c>
      <c r="AR177" s="14" t="s">
        <v>68</v>
      </c>
      <c r="AS177" s="14" t="s">
        <v>68</v>
      </c>
      <c r="AT177" s="14" t="s">
        <v>68</v>
      </c>
      <c r="AU177" s="14" t="s">
        <v>68</v>
      </c>
      <c r="AV177" s="14" t="s">
        <v>68</v>
      </c>
      <c r="AW177" s="14" t="s">
        <v>68</v>
      </c>
      <c r="AX177" s="14" t="str">
        <f t="shared" si="258"/>
        <v>-</v>
      </c>
      <c r="AY177" s="13" t="s">
        <v>68</v>
      </c>
      <c r="AZ177" s="13" t="s">
        <v>68</v>
      </c>
      <c r="BA177" s="13" t="s">
        <v>68</v>
      </c>
      <c r="BB177" s="13" t="s">
        <v>68</v>
      </c>
      <c r="BC177" s="13" t="s">
        <v>68</v>
      </c>
      <c r="BD177" s="13" t="s">
        <v>68</v>
      </c>
      <c r="BE177" s="13" t="str">
        <f t="shared" si="259"/>
        <v>-</v>
      </c>
      <c r="BF177" s="14" t="s">
        <v>68</v>
      </c>
      <c r="BG177" s="14" t="s">
        <v>68</v>
      </c>
      <c r="BH177" s="14" t="s">
        <v>68</v>
      </c>
      <c r="BI177" s="14" t="s">
        <v>68</v>
      </c>
      <c r="BJ177" s="14" t="s">
        <v>68</v>
      </c>
      <c r="BK177" s="14" t="s">
        <v>68</v>
      </c>
      <c r="BL177" s="14" t="str">
        <f t="shared" si="260"/>
        <v>-</v>
      </c>
      <c r="BM177" s="13" t="s">
        <v>68</v>
      </c>
      <c r="BN177" s="13" t="s">
        <v>68</v>
      </c>
      <c r="BO177" s="13" t="s">
        <v>68</v>
      </c>
      <c r="BP177" s="13" t="s">
        <v>68</v>
      </c>
      <c r="BQ177" s="13" t="s">
        <v>68</v>
      </c>
      <c r="BR177" s="13" t="s">
        <v>68</v>
      </c>
      <c r="BS177" s="13" t="str">
        <f t="shared" si="261"/>
        <v>-</v>
      </c>
      <c r="BT177" s="14" t="s">
        <v>68</v>
      </c>
      <c r="BU177" s="14" t="s">
        <v>68</v>
      </c>
      <c r="BV177" s="14" t="s">
        <v>68</v>
      </c>
      <c r="BW177" s="14" t="s">
        <v>68</v>
      </c>
      <c r="BX177" s="14" t="s">
        <v>68</v>
      </c>
      <c r="BY177" s="14" t="s">
        <v>68</v>
      </c>
      <c r="BZ177" s="14" t="str">
        <f t="shared" si="262"/>
        <v>-</v>
      </c>
      <c r="CA177" s="13" t="s">
        <v>68</v>
      </c>
      <c r="CB177" s="13" t="s">
        <v>68</v>
      </c>
      <c r="CC177" s="13" t="s">
        <v>68</v>
      </c>
      <c r="CD177" s="13" t="s">
        <v>68</v>
      </c>
      <c r="CE177" s="13" t="s">
        <v>68</v>
      </c>
      <c r="CF177" s="13" t="s">
        <v>68</v>
      </c>
      <c r="CG177" s="44" t="str">
        <f t="shared" ref="CG177:CG184" si="278">IF(COUNTIF(CA177:CF177,"X")&gt;0,COUNTIF(CA177:CF177,"X")&amp;" fois par mois","-")</f>
        <v>-</v>
      </c>
      <c r="CH177" s="14" t="s">
        <v>68</v>
      </c>
      <c r="CI177" s="14" t="s">
        <v>68</v>
      </c>
      <c r="CJ177" s="14" t="s">
        <v>68</v>
      </c>
      <c r="CK177" s="14" t="s">
        <v>68</v>
      </c>
      <c r="CL177" s="14" t="s">
        <v>68</v>
      </c>
      <c r="CM177" s="14" t="s">
        <v>68</v>
      </c>
      <c r="CN177" s="44" t="str">
        <f t="shared" si="264"/>
        <v>-</v>
      </c>
      <c r="CO177" s="13" t="s">
        <v>68</v>
      </c>
      <c r="CP177" s="13" t="s">
        <v>68</v>
      </c>
      <c r="CQ177" s="13" t="s">
        <v>68</v>
      </c>
      <c r="CR177" s="13" t="s">
        <v>68</v>
      </c>
      <c r="CS177" s="13" t="s">
        <v>68</v>
      </c>
      <c r="CT177" s="13" t="s">
        <v>68</v>
      </c>
      <c r="CU177" s="13" t="str">
        <f t="shared" si="231"/>
        <v>-</v>
      </c>
      <c r="CV177" s="14" t="s">
        <v>68</v>
      </c>
      <c r="CW177" s="14" t="s">
        <v>68</v>
      </c>
      <c r="CX177" s="14" t="s">
        <v>68</v>
      </c>
      <c r="CY177" s="14" t="s">
        <v>68</v>
      </c>
      <c r="CZ177" s="14" t="s">
        <v>68</v>
      </c>
      <c r="DA177" s="14" t="s">
        <v>68</v>
      </c>
      <c r="DB177" s="14" t="str">
        <f t="shared" si="265"/>
        <v>-</v>
      </c>
      <c r="DC177" s="13" t="s">
        <v>68</v>
      </c>
      <c r="DD177" s="13" t="s">
        <v>68</v>
      </c>
      <c r="DE177" s="13" t="s">
        <v>68</v>
      </c>
      <c r="DF177" s="13" t="s">
        <v>68</v>
      </c>
      <c r="DG177" s="13" t="s">
        <v>68</v>
      </c>
      <c r="DH177" s="13" t="s">
        <v>68</v>
      </c>
      <c r="DI177" s="13" t="str">
        <f t="shared" si="232"/>
        <v>-</v>
      </c>
      <c r="DJ177" s="14" t="s">
        <v>68</v>
      </c>
      <c r="DK177" s="14" t="s">
        <v>68</v>
      </c>
      <c r="DL177" s="14" t="s">
        <v>68</v>
      </c>
      <c r="DM177" s="14" t="s">
        <v>68</v>
      </c>
      <c r="DN177" s="14" t="s">
        <v>68</v>
      </c>
      <c r="DO177" s="14" t="s">
        <v>68</v>
      </c>
      <c r="DP177" s="44" t="str">
        <f t="shared" si="266"/>
        <v>-</v>
      </c>
      <c r="DQ177" s="13" t="s">
        <v>68</v>
      </c>
      <c r="DR177" s="13" t="s">
        <v>68</v>
      </c>
      <c r="DS177" s="13" t="s">
        <v>68</v>
      </c>
      <c r="DT177" s="13" t="s">
        <v>68</v>
      </c>
      <c r="DU177" s="13" t="s">
        <v>68</v>
      </c>
      <c r="DV177" s="13" t="s">
        <v>68</v>
      </c>
      <c r="DW177" s="13" t="str">
        <f t="shared" si="267"/>
        <v>-</v>
      </c>
      <c r="DX177" s="14" t="s">
        <v>68</v>
      </c>
      <c r="DY177" s="14" t="s">
        <v>68</v>
      </c>
      <c r="DZ177" s="14" t="s">
        <v>68</v>
      </c>
      <c r="EA177" s="14" t="s">
        <v>68</v>
      </c>
      <c r="EB177" s="14" t="s">
        <v>68</v>
      </c>
      <c r="EC177" s="14" t="s">
        <v>68</v>
      </c>
      <c r="ED177" s="14" t="str">
        <f t="shared" si="268"/>
        <v>-</v>
      </c>
      <c r="EE177" s="13" t="s">
        <v>68</v>
      </c>
      <c r="EF177" s="13" t="s">
        <v>68</v>
      </c>
      <c r="EG177" s="13" t="s">
        <v>68</v>
      </c>
      <c r="EH177" s="13" t="s">
        <v>68</v>
      </c>
      <c r="EI177" s="13" t="s">
        <v>68</v>
      </c>
      <c r="EJ177" s="13" t="s">
        <v>68</v>
      </c>
      <c r="EK177" s="13" t="str">
        <f t="shared" si="269"/>
        <v>-</v>
      </c>
      <c r="EL177" s="14" t="s">
        <v>68</v>
      </c>
      <c r="EM177" s="14" t="s">
        <v>68</v>
      </c>
      <c r="EN177" s="14" t="s">
        <v>68</v>
      </c>
      <c r="EO177" s="14" t="s">
        <v>68</v>
      </c>
      <c r="EP177" s="14" t="s">
        <v>68</v>
      </c>
      <c r="EQ177" s="14" t="s">
        <v>68</v>
      </c>
      <c r="ER177" s="44" t="str">
        <f>IF(COUNTIF(EL177:EQ177,"X")&gt;0,COUNTIF(EL177:EQ177,"X")&amp;" fois par mois","-")</f>
        <v>-</v>
      </c>
      <c r="ES177" s="13" t="s">
        <v>68</v>
      </c>
      <c r="ET177" s="13" t="s">
        <v>68</v>
      </c>
      <c r="EU177" s="13" t="s">
        <v>68</v>
      </c>
      <c r="EV177" s="13" t="s">
        <v>68</v>
      </c>
      <c r="EW177" s="13" t="s">
        <v>68</v>
      </c>
      <c r="EX177" s="13" t="s">
        <v>68</v>
      </c>
      <c r="EY177" s="44" t="str">
        <f>IF(COUNTIF(ES177:EX177,"X")&gt;0,COUNTIF(ES177:EX177,"X")&amp;" fois par mois","-")</f>
        <v>-</v>
      </c>
      <c r="EZ177" s="14" t="s">
        <v>68</v>
      </c>
      <c r="FA177" s="14" t="s">
        <v>68</v>
      </c>
      <c r="FB177" s="14" t="s">
        <v>68</v>
      </c>
      <c r="FC177" s="14" t="s">
        <v>68</v>
      </c>
      <c r="FD177" s="14" t="s">
        <v>68</v>
      </c>
      <c r="FE177" s="14" t="s">
        <v>68</v>
      </c>
      <c r="FF177" s="44" t="str">
        <f t="shared" si="233"/>
        <v>-</v>
      </c>
      <c r="FG177" s="13" t="s">
        <v>68</v>
      </c>
      <c r="FH177" s="13" t="s">
        <v>68</v>
      </c>
      <c r="FI177" s="13" t="s">
        <v>68</v>
      </c>
      <c r="FJ177" s="13" t="s">
        <v>68</v>
      </c>
      <c r="FK177" s="13" t="s">
        <v>68</v>
      </c>
      <c r="FL177" s="13" t="s">
        <v>68</v>
      </c>
      <c r="FM177" s="13" t="str">
        <f t="shared" ref="FM177:FM184" si="279">IF(COUNTIF(FG177:FL177,"X")&gt;0,COUNTIF(FG177:FL177,"X")&amp;" fois par mois","-")</f>
        <v>-</v>
      </c>
      <c r="FN177" s="14" t="s">
        <v>69</v>
      </c>
      <c r="FO177" s="14" t="s">
        <v>69</v>
      </c>
      <c r="FP177" s="14" t="s">
        <v>69</v>
      </c>
      <c r="FQ177" s="14" t="s">
        <v>69</v>
      </c>
      <c r="FR177" s="14" t="s">
        <v>69</v>
      </c>
      <c r="FS177" s="14" t="s">
        <v>68</v>
      </c>
      <c r="FT177" s="44" t="str">
        <f t="shared" si="273"/>
        <v>5 fois par semaine</v>
      </c>
      <c r="FU177" s="13" t="s">
        <v>69</v>
      </c>
      <c r="FV177" s="13" t="s">
        <v>68</v>
      </c>
      <c r="FW177" s="13" t="s">
        <v>68</v>
      </c>
      <c r="FX177" s="13" t="s">
        <v>68</v>
      </c>
      <c r="FY177" s="13" t="s">
        <v>68</v>
      </c>
      <c r="FZ177" s="13" t="s">
        <v>68</v>
      </c>
      <c r="GA177" s="44" t="str">
        <f t="shared" si="274"/>
        <v>1 fois par semaine</v>
      </c>
      <c r="GB177" s="14" t="s">
        <v>69</v>
      </c>
      <c r="GC177" s="14" t="s">
        <v>68</v>
      </c>
      <c r="GD177" s="14" t="s">
        <v>68</v>
      </c>
      <c r="GE177" s="14" t="s">
        <v>68</v>
      </c>
      <c r="GF177" s="14" t="s">
        <v>68</v>
      </c>
      <c r="GG177" s="14" t="s">
        <v>68</v>
      </c>
      <c r="GH177" s="14" t="str">
        <f t="shared" si="275"/>
        <v>1 fois par semaine</v>
      </c>
      <c r="GI177" s="13" t="s">
        <v>68</v>
      </c>
      <c r="GJ177" s="13" t="s">
        <v>68</v>
      </c>
      <c r="GK177" s="13" t="s">
        <v>68</v>
      </c>
      <c r="GL177" s="13" t="s">
        <v>68</v>
      </c>
      <c r="GM177" s="13" t="s">
        <v>68</v>
      </c>
      <c r="GN177" s="13" t="s">
        <v>68</v>
      </c>
      <c r="GO177" s="13" t="str">
        <f t="shared" si="227"/>
        <v>-</v>
      </c>
      <c r="GP177" s="14" t="s">
        <v>68</v>
      </c>
      <c r="GQ177" s="14" t="s">
        <v>68</v>
      </c>
      <c r="GR177" s="14" t="s">
        <v>68</v>
      </c>
      <c r="GS177" s="14" t="s">
        <v>68</v>
      </c>
      <c r="GT177" s="14" t="s">
        <v>68</v>
      </c>
      <c r="GU177" s="14" t="s">
        <v>68</v>
      </c>
      <c r="GV177" s="14" t="str">
        <f t="shared" si="224"/>
        <v>-</v>
      </c>
      <c r="GW177" s="13" t="s">
        <v>68</v>
      </c>
      <c r="GX177" s="13" t="s">
        <v>68</v>
      </c>
      <c r="GY177" s="13" t="s">
        <v>68</v>
      </c>
      <c r="GZ177" s="13" t="s">
        <v>68</v>
      </c>
      <c r="HA177" s="13" t="s">
        <v>68</v>
      </c>
      <c r="HB177" s="13" t="s">
        <v>68</v>
      </c>
      <c r="HC177" s="44" t="str">
        <f t="shared" si="252"/>
        <v>-</v>
      </c>
      <c r="HD177" s="14" t="s">
        <v>68</v>
      </c>
      <c r="HE177" s="14" t="s">
        <v>68</v>
      </c>
      <c r="HF177" s="14" t="s">
        <v>68</v>
      </c>
      <c r="HG177" s="14" t="s">
        <v>68</v>
      </c>
      <c r="HH177" s="14" t="s">
        <v>68</v>
      </c>
      <c r="HI177" s="14" t="s">
        <v>68</v>
      </c>
      <c r="HJ177" s="44" t="str">
        <f t="shared" si="245"/>
        <v>-</v>
      </c>
      <c r="HK177" s="13" t="s">
        <v>68</v>
      </c>
      <c r="HL177" s="13" t="s">
        <v>68</v>
      </c>
      <c r="HM177" s="13" t="s">
        <v>68</v>
      </c>
      <c r="HN177" s="13" t="s">
        <v>68</v>
      </c>
      <c r="HO177" s="13" t="s">
        <v>68</v>
      </c>
      <c r="HP177" s="13" t="s">
        <v>68</v>
      </c>
      <c r="HQ177" s="44" t="str">
        <f t="shared" si="226"/>
        <v>-</v>
      </c>
      <c r="HR177" s="14" t="s">
        <v>68</v>
      </c>
      <c r="HS177" s="14" t="s">
        <v>68</v>
      </c>
      <c r="HT177" s="14" t="s">
        <v>68</v>
      </c>
      <c r="HU177" s="14" t="s">
        <v>68</v>
      </c>
      <c r="HV177" s="14" t="s">
        <v>68</v>
      </c>
      <c r="HW177" s="14" t="s">
        <v>68</v>
      </c>
      <c r="HX177" s="14" t="str">
        <f t="shared" si="235"/>
        <v>-</v>
      </c>
    </row>
    <row r="178" spans="1:232" ht="27.95" customHeight="1" x14ac:dyDescent="0.2">
      <c r="A178" s="8">
        <v>8224</v>
      </c>
      <c r="B178" s="9" t="s">
        <v>132</v>
      </c>
      <c r="C178" s="50" t="s">
        <v>1907</v>
      </c>
      <c r="D178" s="11" t="s">
        <v>96</v>
      </c>
      <c r="E178" s="11" t="s">
        <v>294</v>
      </c>
      <c r="F178" s="11">
        <v>78170</v>
      </c>
      <c r="G178" s="11" t="s">
        <v>35</v>
      </c>
      <c r="H178" s="12">
        <v>17</v>
      </c>
      <c r="I178" s="13" t="s">
        <v>69</v>
      </c>
      <c r="J178" s="13" t="s">
        <v>68</v>
      </c>
      <c r="K178" s="13" t="s">
        <v>68</v>
      </c>
      <c r="L178" s="13" t="s">
        <v>68</v>
      </c>
      <c r="M178" s="13" t="s">
        <v>68</v>
      </c>
      <c r="N178" s="13" t="s">
        <v>68</v>
      </c>
      <c r="O178" s="13" t="str">
        <f t="shared" si="253"/>
        <v>1 fois par semaine</v>
      </c>
      <c r="P178" s="14" t="s">
        <v>69</v>
      </c>
      <c r="Q178" s="14" t="s">
        <v>68</v>
      </c>
      <c r="R178" s="14" t="s">
        <v>68</v>
      </c>
      <c r="S178" s="14" t="s">
        <v>68</v>
      </c>
      <c r="T178" s="14" t="s">
        <v>68</v>
      </c>
      <c r="U178" s="14" t="s">
        <v>68</v>
      </c>
      <c r="V178" s="44" t="str">
        <f t="shared" si="254"/>
        <v>1 fois par semaine</v>
      </c>
      <c r="W178" s="13" t="s">
        <v>69</v>
      </c>
      <c r="X178" s="13" t="s">
        <v>68</v>
      </c>
      <c r="Y178" s="13" t="s">
        <v>68</v>
      </c>
      <c r="Z178" s="13" t="s">
        <v>68</v>
      </c>
      <c r="AA178" s="13" t="s">
        <v>68</v>
      </c>
      <c r="AB178" s="13" t="s">
        <v>68</v>
      </c>
      <c r="AC178" s="13" t="str">
        <f t="shared" si="255"/>
        <v>1 fois par semaine</v>
      </c>
      <c r="AD178" s="14" t="s">
        <v>69</v>
      </c>
      <c r="AE178" s="14" t="s">
        <v>68</v>
      </c>
      <c r="AF178" s="14" t="s">
        <v>68</v>
      </c>
      <c r="AG178" s="14" t="s">
        <v>68</v>
      </c>
      <c r="AH178" s="14" t="s">
        <v>68</v>
      </c>
      <c r="AI178" s="14" t="s">
        <v>68</v>
      </c>
      <c r="AJ178" s="44" t="str">
        <f t="shared" si="256"/>
        <v>1 fois par semaine</v>
      </c>
      <c r="AK178" s="13" t="s">
        <v>69</v>
      </c>
      <c r="AL178" s="13" t="s">
        <v>68</v>
      </c>
      <c r="AM178" s="13" t="s">
        <v>68</v>
      </c>
      <c r="AN178" s="13" t="s">
        <v>68</v>
      </c>
      <c r="AO178" s="13" t="s">
        <v>68</v>
      </c>
      <c r="AP178" s="13" t="s">
        <v>68</v>
      </c>
      <c r="AQ178" s="13" t="str">
        <f t="shared" si="257"/>
        <v>1 fois par semaine</v>
      </c>
      <c r="AR178" s="14" t="s">
        <v>69</v>
      </c>
      <c r="AS178" s="14" t="s">
        <v>68</v>
      </c>
      <c r="AT178" s="14" t="s">
        <v>68</v>
      </c>
      <c r="AU178" s="14" t="s">
        <v>68</v>
      </c>
      <c r="AV178" s="14" t="s">
        <v>68</v>
      </c>
      <c r="AW178" s="14" t="s">
        <v>68</v>
      </c>
      <c r="AX178" s="14" t="str">
        <f t="shared" si="258"/>
        <v>1 fois par semaine</v>
      </c>
      <c r="AY178" s="13" t="s">
        <v>69</v>
      </c>
      <c r="AZ178" s="13" t="s">
        <v>68</v>
      </c>
      <c r="BA178" s="13" t="s">
        <v>68</v>
      </c>
      <c r="BB178" s="13" t="s">
        <v>68</v>
      </c>
      <c r="BC178" s="13" t="s">
        <v>68</v>
      </c>
      <c r="BD178" s="13" t="s">
        <v>68</v>
      </c>
      <c r="BE178" s="13" t="str">
        <f t="shared" si="259"/>
        <v>1 fois par semaine</v>
      </c>
      <c r="BF178" s="14" t="s">
        <v>69</v>
      </c>
      <c r="BG178" s="14" t="s">
        <v>68</v>
      </c>
      <c r="BH178" s="14" t="s">
        <v>68</v>
      </c>
      <c r="BI178" s="14" t="s">
        <v>68</v>
      </c>
      <c r="BJ178" s="14" t="s">
        <v>68</v>
      </c>
      <c r="BK178" s="14" t="s">
        <v>68</v>
      </c>
      <c r="BL178" s="14" t="str">
        <f t="shared" si="260"/>
        <v>1 fois par semaine</v>
      </c>
      <c r="BM178" s="13" t="s">
        <v>69</v>
      </c>
      <c r="BN178" s="13" t="s">
        <v>68</v>
      </c>
      <c r="BO178" s="13" t="s">
        <v>68</v>
      </c>
      <c r="BP178" s="13" t="s">
        <v>68</v>
      </c>
      <c r="BQ178" s="13" t="s">
        <v>68</v>
      </c>
      <c r="BR178" s="13" t="s">
        <v>68</v>
      </c>
      <c r="BS178" s="13" t="str">
        <f t="shared" si="261"/>
        <v>1 fois par semaine</v>
      </c>
      <c r="BT178" s="14" t="s">
        <v>69</v>
      </c>
      <c r="BU178" s="14" t="s">
        <v>69</v>
      </c>
      <c r="BV178" s="14" t="s">
        <v>69</v>
      </c>
      <c r="BW178" s="14" t="s">
        <v>69</v>
      </c>
      <c r="BX178" s="14" t="s">
        <v>69</v>
      </c>
      <c r="BY178" s="14" t="s">
        <v>68</v>
      </c>
      <c r="BZ178" s="14" t="str">
        <f t="shared" si="262"/>
        <v>5 fois par semaine</v>
      </c>
      <c r="CA178" s="13" t="s">
        <v>69</v>
      </c>
      <c r="CB178" s="13" t="s">
        <v>68</v>
      </c>
      <c r="CC178" s="13" t="s">
        <v>68</v>
      </c>
      <c r="CD178" s="13" t="s">
        <v>68</v>
      </c>
      <c r="CE178" s="13" t="s">
        <v>68</v>
      </c>
      <c r="CF178" s="13" t="s">
        <v>68</v>
      </c>
      <c r="CG178" s="44" t="str">
        <f t="shared" si="278"/>
        <v>1 fois par mois</v>
      </c>
      <c r="CH178" s="14" t="s">
        <v>68</v>
      </c>
      <c r="CI178" s="14" t="s">
        <v>68</v>
      </c>
      <c r="CJ178" s="14" t="s">
        <v>68</v>
      </c>
      <c r="CK178" s="14" t="s">
        <v>68</v>
      </c>
      <c r="CL178" s="14" t="s">
        <v>68</v>
      </c>
      <c r="CM178" s="14" t="s">
        <v>68</v>
      </c>
      <c r="CN178" s="44" t="str">
        <f t="shared" si="264"/>
        <v>-</v>
      </c>
      <c r="CO178" s="13" t="s">
        <v>68</v>
      </c>
      <c r="CP178" s="13" t="s">
        <v>68</v>
      </c>
      <c r="CQ178" s="13" t="s">
        <v>68</v>
      </c>
      <c r="CR178" s="13" t="s">
        <v>68</v>
      </c>
      <c r="CS178" s="13" t="s">
        <v>68</v>
      </c>
      <c r="CT178" s="13" t="s">
        <v>68</v>
      </c>
      <c r="CU178" s="13" t="str">
        <f t="shared" si="231"/>
        <v>-</v>
      </c>
      <c r="CV178" s="14" t="s">
        <v>68</v>
      </c>
      <c r="CW178" s="14" t="s">
        <v>68</v>
      </c>
      <c r="CX178" s="14" t="s">
        <v>68</v>
      </c>
      <c r="CY178" s="14" t="s">
        <v>68</v>
      </c>
      <c r="CZ178" s="14" t="s">
        <v>68</v>
      </c>
      <c r="DA178" s="14" t="s">
        <v>68</v>
      </c>
      <c r="DB178" s="14" t="str">
        <f t="shared" si="265"/>
        <v>-</v>
      </c>
      <c r="DC178" s="13" t="s">
        <v>68</v>
      </c>
      <c r="DD178" s="13" t="s">
        <v>68</v>
      </c>
      <c r="DE178" s="13" t="s">
        <v>68</v>
      </c>
      <c r="DF178" s="13" t="s">
        <v>68</v>
      </c>
      <c r="DG178" s="13" t="s">
        <v>68</v>
      </c>
      <c r="DH178" s="13" t="s">
        <v>68</v>
      </c>
      <c r="DI178" s="13" t="str">
        <f t="shared" si="232"/>
        <v>-</v>
      </c>
      <c r="DJ178" s="14" t="s">
        <v>68</v>
      </c>
      <c r="DK178" s="14" t="s">
        <v>68</v>
      </c>
      <c r="DL178" s="14" t="s">
        <v>68</v>
      </c>
      <c r="DM178" s="14" t="s">
        <v>68</v>
      </c>
      <c r="DN178" s="14" t="s">
        <v>68</v>
      </c>
      <c r="DO178" s="14" t="s">
        <v>68</v>
      </c>
      <c r="DP178" s="44" t="str">
        <f t="shared" si="266"/>
        <v>-</v>
      </c>
      <c r="DQ178" s="13" t="s">
        <v>68</v>
      </c>
      <c r="DR178" s="13" t="s">
        <v>68</v>
      </c>
      <c r="DS178" s="13" t="s">
        <v>68</v>
      </c>
      <c r="DT178" s="13" t="s">
        <v>68</v>
      </c>
      <c r="DU178" s="13" t="s">
        <v>68</v>
      </c>
      <c r="DV178" s="13" t="s">
        <v>68</v>
      </c>
      <c r="DW178" s="13" t="str">
        <f t="shared" si="267"/>
        <v>-</v>
      </c>
      <c r="DX178" s="14" t="s">
        <v>68</v>
      </c>
      <c r="DY178" s="14" t="s">
        <v>68</v>
      </c>
      <c r="DZ178" s="14" t="s">
        <v>68</v>
      </c>
      <c r="EA178" s="14" t="s">
        <v>68</v>
      </c>
      <c r="EB178" s="14" t="s">
        <v>68</v>
      </c>
      <c r="EC178" s="14" t="s">
        <v>68</v>
      </c>
      <c r="ED178" s="14" t="str">
        <f t="shared" si="268"/>
        <v>-</v>
      </c>
      <c r="EE178" s="13" t="s">
        <v>68</v>
      </c>
      <c r="EF178" s="13" t="s">
        <v>68</v>
      </c>
      <c r="EG178" s="13" t="s">
        <v>68</v>
      </c>
      <c r="EH178" s="13" t="s">
        <v>68</v>
      </c>
      <c r="EI178" s="13" t="s">
        <v>68</v>
      </c>
      <c r="EJ178" s="13" t="s">
        <v>68</v>
      </c>
      <c r="EK178" s="13" t="str">
        <f t="shared" si="269"/>
        <v>-</v>
      </c>
      <c r="EL178" s="14" t="s">
        <v>69</v>
      </c>
      <c r="EM178" s="14" t="s">
        <v>68</v>
      </c>
      <c r="EN178" s="14" t="s">
        <v>68</v>
      </c>
      <c r="EO178" s="14" t="s">
        <v>68</v>
      </c>
      <c r="EP178" s="14" t="s">
        <v>68</v>
      </c>
      <c r="EQ178" s="14" t="s">
        <v>68</v>
      </c>
      <c r="ER178" s="44" t="str">
        <f t="shared" ref="ER178" si="280">IF(COUNTIF(EL178:EQ178,"X")&gt;0,COUNTIF(EL178:EQ178,"X")&amp;" fois par mois","-")</f>
        <v>1 fois par mois</v>
      </c>
      <c r="ES178" s="13" t="s">
        <v>68</v>
      </c>
      <c r="ET178" s="13" t="s">
        <v>68</v>
      </c>
      <c r="EU178" s="13" t="s">
        <v>68</v>
      </c>
      <c r="EV178" s="13" t="s">
        <v>68</v>
      </c>
      <c r="EW178" s="13" t="s">
        <v>68</v>
      </c>
      <c r="EX178" s="13" t="s">
        <v>68</v>
      </c>
      <c r="EY178" s="44" t="str">
        <f>IF(COUNTIF(ES178:EX178,"X")&gt;0,COUNTIF(ES178:EX178,"X")&amp;" fois par mois","-")</f>
        <v>-</v>
      </c>
      <c r="EZ178" s="14" t="s">
        <v>68</v>
      </c>
      <c r="FA178" s="14" t="s">
        <v>68</v>
      </c>
      <c r="FB178" s="14" t="s">
        <v>68</v>
      </c>
      <c r="FC178" s="14" t="s">
        <v>68</v>
      </c>
      <c r="FD178" s="14" t="s">
        <v>68</v>
      </c>
      <c r="FE178" s="14" t="s">
        <v>68</v>
      </c>
      <c r="FF178" s="44" t="str">
        <f t="shared" si="233"/>
        <v>-</v>
      </c>
      <c r="FG178" s="13" t="s">
        <v>68</v>
      </c>
      <c r="FH178" s="13" t="s">
        <v>68</v>
      </c>
      <c r="FI178" s="13" t="s">
        <v>68</v>
      </c>
      <c r="FJ178" s="13" t="s">
        <v>68</v>
      </c>
      <c r="FK178" s="13" t="s">
        <v>68</v>
      </c>
      <c r="FL178" s="13" t="s">
        <v>68</v>
      </c>
      <c r="FM178" s="13" t="str">
        <f t="shared" si="279"/>
        <v>-</v>
      </c>
      <c r="FN178" s="14" t="s">
        <v>69</v>
      </c>
      <c r="FO178" s="14" t="s">
        <v>69</v>
      </c>
      <c r="FP178" s="14" t="s">
        <v>69</v>
      </c>
      <c r="FQ178" s="14" t="s">
        <v>69</v>
      </c>
      <c r="FR178" s="14" t="s">
        <v>69</v>
      </c>
      <c r="FS178" s="14" t="s">
        <v>69</v>
      </c>
      <c r="FT178" s="44" t="str">
        <f t="shared" si="273"/>
        <v>6 fois par semaine</v>
      </c>
      <c r="FU178" s="13" t="s">
        <v>69</v>
      </c>
      <c r="FV178" s="13" t="s">
        <v>68</v>
      </c>
      <c r="FW178" s="13" t="s">
        <v>68</v>
      </c>
      <c r="FX178" s="13" t="s">
        <v>68</v>
      </c>
      <c r="FY178" s="13" t="s">
        <v>68</v>
      </c>
      <c r="FZ178" s="13" t="s">
        <v>68</v>
      </c>
      <c r="GA178" s="44" t="str">
        <f t="shared" si="274"/>
        <v>1 fois par semaine</v>
      </c>
      <c r="GB178" s="14" t="s">
        <v>69</v>
      </c>
      <c r="GC178" s="14" t="s">
        <v>68</v>
      </c>
      <c r="GD178" s="14" t="s">
        <v>68</v>
      </c>
      <c r="GE178" s="14" t="s">
        <v>68</v>
      </c>
      <c r="GF178" s="14" t="s">
        <v>68</v>
      </c>
      <c r="GG178" s="14" t="s">
        <v>68</v>
      </c>
      <c r="GH178" s="14" t="str">
        <f t="shared" si="275"/>
        <v>1 fois par semaine</v>
      </c>
      <c r="GI178" s="13" t="s">
        <v>68</v>
      </c>
      <c r="GJ178" s="13" t="s">
        <v>68</v>
      </c>
      <c r="GK178" s="13" t="s">
        <v>68</v>
      </c>
      <c r="GL178" s="13" t="s">
        <v>68</v>
      </c>
      <c r="GM178" s="13" t="s">
        <v>68</v>
      </c>
      <c r="GN178" s="13" t="s">
        <v>68</v>
      </c>
      <c r="GO178" s="13" t="str">
        <f t="shared" si="227"/>
        <v>-</v>
      </c>
      <c r="GP178" s="14" t="s">
        <v>68</v>
      </c>
      <c r="GQ178" s="14" t="s">
        <v>68</v>
      </c>
      <c r="GR178" s="14" t="s">
        <v>68</v>
      </c>
      <c r="GS178" s="14" t="s">
        <v>68</v>
      </c>
      <c r="GT178" s="14" t="s">
        <v>68</v>
      </c>
      <c r="GU178" s="14" t="s">
        <v>68</v>
      </c>
      <c r="GV178" s="14" t="str">
        <f t="shared" si="224"/>
        <v>-</v>
      </c>
      <c r="GW178" s="13" t="s">
        <v>68</v>
      </c>
      <c r="GX178" s="13" t="s">
        <v>68</v>
      </c>
      <c r="GY178" s="13" t="s">
        <v>68</v>
      </c>
      <c r="GZ178" s="13" t="s">
        <v>68</v>
      </c>
      <c r="HA178" s="13" t="s">
        <v>68</v>
      </c>
      <c r="HB178" s="13" t="s">
        <v>68</v>
      </c>
      <c r="HC178" s="44" t="str">
        <f t="shared" si="252"/>
        <v>-</v>
      </c>
      <c r="HD178" s="14" t="s">
        <v>68</v>
      </c>
      <c r="HE178" s="14" t="s">
        <v>68</v>
      </c>
      <c r="HF178" s="14" t="s">
        <v>68</v>
      </c>
      <c r="HG178" s="14" t="s">
        <v>68</v>
      </c>
      <c r="HH178" s="14" t="s">
        <v>68</v>
      </c>
      <c r="HI178" s="14" t="s">
        <v>68</v>
      </c>
      <c r="HJ178" s="44" t="str">
        <f t="shared" si="245"/>
        <v>-</v>
      </c>
      <c r="HK178" s="13" t="s">
        <v>68</v>
      </c>
      <c r="HL178" s="13" t="s">
        <v>68</v>
      </c>
      <c r="HM178" s="13" t="s">
        <v>68</v>
      </c>
      <c r="HN178" s="13" t="s">
        <v>68</v>
      </c>
      <c r="HO178" s="13" t="s">
        <v>68</v>
      </c>
      <c r="HP178" s="13" t="s">
        <v>68</v>
      </c>
      <c r="HQ178" s="44" t="str">
        <f t="shared" si="226"/>
        <v>-</v>
      </c>
      <c r="HR178" s="14" t="s">
        <v>68</v>
      </c>
      <c r="HS178" s="14" t="s">
        <v>68</v>
      </c>
      <c r="HT178" s="14" t="s">
        <v>68</v>
      </c>
      <c r="HU178" s="14" t="s">
        <v>68</v>
      </c>
      <c r="HV178" s="14" t="s">
        <v>68</v>
      </c>
      <c r="HW178" s="14" t="s">
        <v>68</v>
      </c>
      <c r="HX178" s="14" t="s">
        <v>134</v>
      </c>
    </row>
    <row r="179" spans="1:232" ht="27.95" customHeight="1" x14ac:dyDescent="0.2">
      <c r="A179" s="16">
        <v>8229</v>
      </c>
      <c r="B179" s="9" t="s">
        <v>79</v>
      </c>
      <c r="C179" s="51" t="s">
        <v>1908</v>
      </c>
      <c r="D179" s="11" t="s">
        <v>96</v>
      </c>
      <c r="E179" s="11" t="s">
        <v>298</v>
      </c>
      <c r="F179" s="11">
        <v>75019</v>
      </c>
      <c r="G179" s="11" t="s">
        <v>29</v>
      </c>
      <c r="H179" s="12">
        <v>13</v>
      </c>
      <c r="I179" s="13" t="s">
        <v>69</v>
      </c>
      <c r="J179" s="13" t="s">
        <v>68</v>
      </c>
      <c r="K179" s="13" t="s">
        <v>69</v>
      </c>
      <c r="L179" s="13" t="s">
        <v>68</v>
      </c>
      <c r="M179" s="13" t="s">
        <v>69</v>
      </c>
      <c r="N179" s="13" t="s">
        <v>68</v>
      </c>
      <c r="O179" s="13" t="str">
        <f t="shared" si="253"/>
        <v>3 fois par semaine</v>
      </c>
      <c r="P179" s="14" t="s">
        <v>69</v>
      </c>
      <c r="Q179" s="14" t="s">
        <v>68</v>
      </c>
      <c r="R179" s="14" t="s">
        <v>69</v>
      </c>
      <c r="S179" s="14" t="s">
        <v>68</v>
      </c>
      <c r="T179" s="14" t="s">
        <v>69</v>
      </c>
      <c r="U179" s="14" t="s">
        <v>68</v>
      </c>
      <c r="V179" s="44" t="str">
        <f t="shared" si="254"/>
        <v>3 fois par semaine</v>
      </c>
      <c r="W179" s="13" t="s">
        <v>69</v>
      </c>
      <c r="X179" s="13" t="s">
        <v>68</v>
      </c>
      <c r="Y179" s="13" t="s">
        <v>69</v>
      </c>
      <c r="Z179" s="13" t="s">
        <v>68</v>
      </c>
      <c r="AA179" s="13" t="s">
        <v>69</v>
      </c>
      <c r="AB179" s="13" t="s">
        <v>68</v>
      </c>
      <c r="AC179" s="13" t="str">
        <f t="shared" si="255"/>
        <v>3 fois par semaine</v>
      </c>
      <c r="AD179" s="14" t="s">
        <v>69</v>
      </c>
      <c r="AE179" s="14" t="s">
        <v>68</v>
      </c>
      <c r="AF179" s="14" t="s">
        <v>69</v>
      </c>
      <c r="AG179" s="14" t="s">
        <v>68</v>
      </c>
      <c r="AH179" s="14" t="s">
        <v>69</v>
      </c>
      <c r="AI179" s="14" t="s">
        <v>68</v>
      </c>
      <c r="AJ179" s="44" t="str">
        <f t="shared" si="256"/>
        <v>3 fois par semaine</v>
      </c>
      <c r="AK179" s="13" t="s">
        <v>69</v>
      </c>
      <c r="AL179" s="13" t="s">
        <v>68</v>
      </c>
      <c r="AM179" s="13" t="s">
        <v>69</v>
      </c>
      <c r="AN179" s="13" t="s">
        <v>68</v>
      </c>
      <c r="AO179" s="13" t="s">
        <v>69</v>
      </c>
      <c r="AP179" s="13" t="s">
        <v>68</v>
      </c>
      <c r="AQ179" s="13" t="str">
        <f t="shared" si="257"/>
        <v>3 fois par semaine</v>
      </c>
      <c r="AR179" s="14" t="s">
        <v>69</v>
      </c>
      <c r="AS179" s="14" t="s">
        <v>68</v>
      </c>
      <c r="AT179" s="14" t="s">
        <v>69</v>
      </c>
      <c r="AU179" s="14" t="s">
        <v>68</v>
      </c>
      <c r="AV179" s="14" t="s">
        <v>69</v>
      </c>
      <c r="AW179" s="14" t="s">
        <v>68</v>
      </c>
      <c r="AX179" s="14" t="str">
        <f t="shared" si="258"/>
        <v>3 fois par semaine</v>
      </c>
      <c r="AY179" s="13" t="s">
        <v>69</v>
      </c>
      <c r="AZ179" s="13" t="s">
        <v>68</v>
      </c>
      <c r="BA179" s="13" t="s">
        <v>69</v>
      </c>
      <c r="BB179" s="13" t="s">
        <v>68</v>
      </c>
      <c r="BC179" s="13" t="s">
        <v>69</v>
      </c>
      <c r="BD179" s="13" t="s">
        <v>68</v>
      </c>
      <c r="BE179" s="13" t="str">
        <f t="shared" si="259"/>
        <v>3 fois par semaine</v>
      </c>
      <c r="BF179" s="14" t="s">
        <v>69</v>
      </c>
      <c r="BG179" s="14" t="s">
        <v>68</v>
      </c>
      <c r="BH179" s="14" t="s">
        <v>69</v>
      </c>
      <c r="BI179" s="14" t="s">
        <v>68</v>
      </c>
      <c r="BJ179" s="14" t="s">
        <v>69</v>
      </c>
      <c r="BK179" s="14" t="s">
        <v>68</v>
      </c>
      <c r="BL179" s="14" t="str">
        <f t="shared" si="260"/>
        <v>3 fois par semaine</v>
      </c>
      <c r="BM179" s="13" t="s">
        <v>69</v>
      </c>
      <c r="BN179" s="13" t="s">
        <v>68</v>
      </c>
      <c r="BO179" s="13" t="s">
        <v>69</v>
      </c>
      <c r="BP179" s="13" t="s">
        <v>68</v>
      </c>
      <c r="BQ179" s="13" t="s">
        <v>69</v>
      </c>
      <c r="BR179" s="13" t="s">
        <v>68</v>
      </c>
      <c r="BS179" s="13" t="str">
        <f t="shared" si="261"/>
        <v>3 fois par semaine</v>
      </c>
      <c r="BT179" s="14" t="s">
        <v>68</v>
      </c>
      <c r="BU179" s="14" t="s">
        <v>68</v>
      </c>
      <c r="BV179" s="14" t="s">
        <v>68</v>
      </c>
      <c r="BW179" s="14" t="s">
        <v>68</v>
      </c>
      <c r="BX179" s="14" t="s">
        <v>68</v>
      </c>
      <c r="BY179" s="14" t="s">
        <v>68</v>
      </c>
      <c r="BZ179" s="14" t="str">
        <f t="shared" si="262"/>
        <v>-</v>
      </c>
      <c r="CA179" s="13" t="s">
        <v>69</v>
      </c>
      <c r="CB179" s="13" t="s">
        <v>68</v>
      </c>
      <c r="CC179" s="13" t="s">
        <v>68</v>
      </c>
      <c r="CD179" s="13" t="s">
        <v>68</v>
      </c>
      <c r="CE179" s="13" t="s">
        <v>68</v>
      </c>
      <c r="CF179" s="13" t="s">
        <v>68</v>
      </c>
      <c r="CG179" s="44" t="str">
        <f t="shared" si="278"/>
        <v>1 fois par mois</v>
      </c>
      <c r="CH179" s="14" t="s">
        <v>69</v>
      </c>
      <c r="CI179" s="14" t="s">
        <v>68</v>
      </c>
      <c r="CJ179" s="14" t="s">
        <v>68</v>
      </c>
      <c r="CK179" s="14" t="s">
        <v>68</v>
      </c>
      <c r="CL179" s="14" t="s">
        <v>68</v>
      </c>
      <c r="CM179" s="14" t="s">
        <v>68</v>
      </c>
      <c r="CN179" s="44" t="str">
        <f t="shared" si="264"/>
        <v>1 fois par semaine</v>
      </c>
      <c r="CO179" s="13" t="s">
        <v>69</v>
      </c>
      <c r="CP179" s="13" t="s">
        <v>68</v>
      </c>
      <c r="CQ179" s="13" t="s">
        <v>68</v>
      </c>
      <c r="CR179" s="13" t="s">
        <v>68</v>
      </c>
      <c r="CS179" s="13" t="s">
        <v>68</v>
      </c>
      <c r="CT179" s="13" t="s">
        <v>68</v>
      </c>
      <c r="CU179" s="13" t="str">
        <f t="shared" si="231"/>
        <v>1 fois par semaine</v>
      </c>
      <c r="CV179" s="14" t="s">
        <v>69</v>
      </c>
      <c r="CW179" s="14" t="s">
        <v>68</v>
      </c>
      <c r="CX179" s="14" t="s">
        <v>68</v>
      </c>
      <c r="CY179" s="14" t="s">
        <v>68</v>
      </c>
      <c r="CZ179" s="14" t="s">
        <v>68</v>
      </c>
      <c r="DA179" s="14" t="s">
        <v>68</v>
      </c>
      <c r="DB179" s="14" t="str">
        <f t="shared" si="265"/>
        <v>1 fois par semaine</v>
      </c>
      <c r="DC179" s="13" t="s">
        <v>69</v>
      </c>
      <c r="DD179" s="13" t="s">
        <v>68</v>
      </c>
      <c r="DE179" s="13" t="s">
        <v>68</v>
      </c>
      <c r="DF179" s="13" t="s">
        <v>68</v>
      </c>
      <c r="DG179" s="13" t="s">
        <v>68</v>
      </c>
      <c r="DH179" s="13" t="s">
        <v>68</v>
      </c>
      <c r="DI179" s="13" t="str">
        <f t="shared" si="232"/>
        <v>1 fois par semaine</v>
      </c>
      <c r="DJ179" s="14" t="s">
        <v>69</v>
      </c>
      <c r="DK179" s="14" t="s">
        <v>68</v>
      </c>
      <c r="DL179" s="14" t="s">
        <v>69</v>
      </c>
      <c r="DM179" s="14" t="s">
        <v>68</v>
      </c>
      <c r="DN179" s="14" t="s">
        <v>69</v>
      </c>
      <c r="DO179" s="14" t="s">
        <v>68</v>
      </c>
      <c r="DP179" s="44" t="str">
        <f t="shared" si="266"/>
        <v>3 fois par semaine</v>
      </c>
      <c r="DQ179" s="13" t="s">
        <v>69</v>
      </c>
      <c r="DR179" s="13" t="s">
        <v>68</v>
      </c>
      <c r="DS179" s="13" t="s">
        <v>69</v>
      </c>
      <c r="DT179" s="13" t="s">
        <v>68</v>
      </c>
      <c r="DU179" s="13" t="s">
        <v>69</v>
      </c>
      <c r="DV179" s="13" t="s">
        <v>68</v>
      </c>
      <c r="DW179" s="13" t="str">
        <f t="shared" si="267"/>
        <v>3 fois par semaine</v>
      </c>
      <c r="DX179" s="14" t="s">
        <v>69</v>
      </c>
      <c r="DY179" s="14" t="s">
        <v>68</v>
      </c>
      <c r="DZ179" s="14" t="s">
        <v>69</v>
      </c>
      <c r="EA179" s="14" t="s">
        <v>68</v>
      </c>
      <c r="EB179" s="14" t="s">
        <v>69</v>
      </c>
      <c r="EC179" s="14" t="s">
        <v>68</v>
      </c>
      <c r="ED179" s="14" t="str">
        <f t="shared" si="268"/>
        <v>3 fois par semaine</v>
      </c>
      <c r="EE179" s="13" t="s">
        <v>69</v>
      </c>
      <c r="EF179" s="13" t="s">
        <v>68</v>
      </c>
      <c r="EG179" s="13" t="s">
        <v>69</v>
      </c>
      <c r="EH179" s="13" t="s">
        <v>68</v>
      </c>
      <c r="EI179" s="13" t="s">
        <v>69</v>
      </c>
      <c r="EJ179" s="13" t="s">
        <v>68</v>
      </c>
      <c r="EK179" s="13" t="str">
        <f t="shared" si="269"/>
        <v>3 fois par semaine</v>
      </c>
      <c r="EL179" s="14" t="s">
        <v>69</v>
      </c>
      <c r="EM179" s="14" t="s">
        <v>68</v>
      </c>
      <c r="EN179" s="14" t="s">
        <v>68</v>
      </c>
      <c r="EO179" s="14" t="s">
        <v>68</v>
      </c>
      <c r="EP179" s="14" t="s">
        <v>68</v>
      </c>
      <c r="EQ179" s="14" t="s">
        <v>68</v>
      </c>
      <c r="ER179" s="44" t="str">
        <f t="shared" ref="ER179:ER180" si="281">IF(COUNTIF(EL179:EQ179,"X")&gt;0,COUNTIF(EL179:EQ179,"X")&amp;" fois par mois","-")</f>
        <v>1 fois par mois</v>
      </c>
      <c r="ES179" s="13" t="s">
        <v>68</v>
      </c>
      <c r="ET179" s="13" t="s">
        <v>68</v>
      </c>
      <c r="EU179" s="13" t="s">
        <v>68</v>
      </c>
      <c r="EV179" s="13" t="s">
        <v>68</v>
      </c>
      <c r="EW179" s="13" t="s">
        <v>68</v>
      </c>
      <c r="EX179" s="13" t="s">
        <v>68</v>
      </c>
      <c r="EY179" s="44" t="str">
        <f>IF(COUNTIF(ES179:EX179,"X")&gt;0,COUNTIF(ES179:EX179,"X")&amp;" fois par mois","-")</f>
        <v>-</v>
      </c>
      <c r="EZ179" s="14" t="s">
        <v>68</v>
      </c>
      <c r="FA179" s="14" t="s">
        <v>68</v>
      </c>
      <c r="FB179" s="14" t="s">
        <v>68</v>
      </c>
      <c r="FC179" s="14" t="s">
        <v>68</v>
      </c>
      <c r="FD179" s="14" t="s">
        <v>68</v>
      </c>
      <c r="FE179" s="14" t="s">
        <v>68</v>
      </c>
      <c r="FF179" s="44" t="str">
        <f t="shared" si="233"/>
        <v>-</v>
      </c>
      <c r="FG179" s="13" t="s">
        <v>68</v>
      </c>
      <c r="FH179" s="13" t="s">
        <v>68</v>
      </c>
      <c r="FI179" s="13" t="s">
        <v>68</v>
      </c>
      <c r="FJ179" s="13" t="s">
        <v>68</v>
      </c>
      <c r="FK179" s="13" t="s">
        <v>68</v>
      </c>
      <c r="FL179" s="13" t="s">
        <v>68</v>
      </c>
      <c r="FM179" s="13" t="str">
        <f t="shared" si="279"/>
        <v>-</v>
      </c>
      <c r="FN179" s="14" t="s">
        <v>69</v>
      </c>
      <c r="FO179" s="14" t="s">
        <v>69</v>
      </c>
      <c r="FP179" s="14" t="s">
        <v>69</v>
      </c>
      <c r="FQ179" s="14" t="s">
        <v>69</v>
      </c>
      <c r="FR179" s="14" t="s">
        <v>69</v>
      </c>
      <c r="FS179" s="14" t="s">
        <v>68</v>
      </c>
      <c r="FT179" s="44" t="str">
        <f t="shared" si="273"/>
        <v>5 fois par semaine</v>
      </c>
      <c r="FU179" s="13" t="s">
        <v>69</v>
      </c>
      <c r="FV179" s="13" t="s">
        <v>68</v>
      </c>
      <c r="FW179" s="13" t="s">
        <v>68</v>
      </c>
      <c r="FX179" s="13" t="s">
        <v>68</v>
      </c>
      <c r="FY179" s="13" t="s">
        <v>68</v>
      </c>
      <c r="FZ179" s="13" t="s">
        <v>68</v>
      </c>
      <c r="GA179" s="44" t="str">
        <f t="shared" si="274"/>
        <v>1 fois par semaine</v>
      </c>
      <c r="GB179" s="14" t="s">
        <v>69</v>
      </c>
      <c r="GC179" s="14" t="s">
        <v>68</v>
      </c>
      <c r="GD179" s="14" t="s">
        <v>68</v>
      </c>
      <c r="GE179" s="14" t="s">
        <v>68</v>
      </c>
      <c r="GF179" s="14" t="s">
        <v>68</v>
      </c>
      <c r="GG179" s="14" t="s">
        <v>68</v>
      </c>
      <c r="GH179" s="14" t="str">
        <f t="shared" si="275"/>
        <v>1 fois par semaine</v>
      </c>
      <c r="GI179" s="13" t="s">
        <v>68</v>
      </c>
      <c r="GJ179" s="13" t="s">
        <v>68</v>
      </c>
      <c r="GK179" s="13" t="s">
        <v>68</v>
      </c>
      <c r="GL179" s="13" t="s">
        <v>68</v>
      </c>
      <c r="GM179" s="13" t="s">
        <v>68</v>
      </c>
      <c r="GN179" s="13" t="s">
        <v>68</v>
      </c>
      <c r="GO179" s="13" t="str">
        <f t="shared" si="227"/>
        <v>-</v>
      </c>
      <c r="GP179" s="14" t="s">
        <v>68</v>
      </c>
      <c r="GQ179" s="14" t="s">
        <v>68</v>
      </c>
      <c r="GR179" s="14" t="s">
        <v>68</v>
      </c>
      <c r="GS179" s="14" t="s">
        <v>68</v>
      </c>
      <c r="GT179" s="14" t="s">
        <v>68</v>
      </c>
      <c r="GU179" s="14" t="s">
        <v>68</v>
      </c>
      <c r="GV179" s="14" t="str">
        <f t="shared" ref="GV179:GV228" si="282">IF(COUNTIF(GP179:GU179,"X")&gt;0,COUNTIF(GP179:GU179,"X")&amp;" fois par semaine","-")</f>
        <v>-</v>
      </c>
      <c r="GW179" s="13" t="s">
        <v>68</v>
      </c>
      <c r="GX179" s="13" t="s">
        <v>68</v>
      </c>
      <c r="GY179" s="13" t="s">
        <v>68</v>
      </c>
      <c r="GZ179" s="13" t="s">
        <v>68</v>
      </c>
      <c r="HA179" s="13" t="s">
        <v>68</v>
      </c>
      <c r="HB179" s="13" t="s">
        <v>68</v>
      </c>
      <c r="HC179" s="44" t="str">
        <f t="shared" si="252"/>
        <v>-</v>
      </c>
      <c r="HD179" s="14" t="s">
        <v>68</v>
      </c>
      <c r="HE179" s="14" t="s">
        <v>68</v>
      </c>
      <c r="HF179" s="14" t="s">
        <v>68</v>
      </c>
      <c r="HG179" s="14" t="s">
        <v>68</v>
      </c>
      <c r="HH179" s="14" t="s">
        <v>68</v>
      </c>
      <c r="HI179" s="14" t="s">
        <v>68</v>
      </c>
      <c r="HJ179" s="44" t="str">
        <f t="shared" si="245"/>
        <v>-</v>
      </c>
      <c r="HK179" s="13" t="s">
        <v>68</v>
      </c>
      <c r="HL179" s="13" t="s">
        <v>68</v>
      </c>
      <c r="HM179" s="13" t="s">
        <v>68</v>
      </c>
      <c r="HN179" s="13" t="s">
        <v>68</v>
      </c>
      <c r="HO179" s="13" t="s">
        <v>68</v>
      </c>
      <c r="HP179" s="13" t="s">
        <v>68</v>
      </c>
      <c r="HQ179" s="44" t="str">
        <f t="shared" si="226"/>
        <v>-</v>
      </c>
      <c r="HR179" s="14" t="s">
        <v>68</v>
      </c>
      <c r="HS179" s="14" t="s">
        <v>68</v>
      </c>
      <c r="HT179" s="14" t="s">
        <v>68</v>
      </c>
      <c r="HU179" s="14" t="s">
        <v>68</v>
      </c>
      <c r="HV179" s="14" t="s">
        <v>68</v>
      </c>
      <c r="HW179" s="14" t="s">
        <v>68</v>
      </c>
      <c r="HX179" s="14" t="str">
        <f t="shared" ref="HX179:HX226" si="283">IF(COUNTIF(HR179:HW179,"X")&gt;0,COUNTIF(HR179:HW179,"X")&amp;" fois par semaine","-")</f>
        <v>-</v>
      </c>
    </row>
    <row r="180" spans="1:232" ht="27.95" customHeight="1" x14ac:dyDescent="0.2">
      <c r="A180" s="16">
        <v>8232</v>
      </c>
      <c r="B180" s="9" t="s">
        <v>79</v>
      </c>
      <c r="C180" s="51" t="s">
        <v>1908</v>
      </c>
      <c r="D180" s="11" t="s">
        <v>96</v>
      </c>
      <c r="E180" s="11" t="s">
        <v>300</v>
      </c>
      <c r="F180" s="11">
        <v>75018</v>
      </c>
      <c r="G180" s="11" t="s">
        <v>29</v>
      </c>
      <c r="H180" s="12">
        <v>10</v>
      </c>
      <c r="I180" s="13" t="s">
        <v>69</v>
      </c>
      <c r="J180" s="13" t="s">
        <v>68</v>
      </c>
      <c r="K180" s="13" t="s">
        <v>68</v>
      </c>
      <c r="L180" s="13" t="s">
        <v>69</v>
      </c>
      <c r="M180" s="13" t="s">
        <v>68</v>
      </c>
      <c r="N180" s="13" t="s">
        <v>68</v>
      </c>
      <c r="O180" s="13" t="str">
        <f t="shared" si="253"/>
        <v>2 fois par semaine</v>
      </c>
      <c r="P180" s="14" t="s">
        <v>69</v>
      </c>
      <c r="Q180" s="14" t="s">
        <v>68</v>
      </c>
      <c r="R180" s="14" t="s">
        <v>68</v>
      </c>
      <c r="S180" s="14" t="s">
        <v>69</v>
      </c>
      <c r="T180" s="14" t="s">
        <v>68</v>
      </c>
      <c r="U180" s="14" t="s">
        <v>68</v>
      </c>
      <c r="V180" s="44" t="str">
        <f t="shared" si="254"/>
        <v>2 fois par semaine</v>
      </c>
      <c r="W180" s="13" t="s">
        <v>69</v>
      </c>
      <c r="X180" s="13" t="s">
        <v>68</v>
      </c>
      <c r="Y180" s="13" t="s">
        <v>68</v>
      </c>
      <c r="Z180" s="13" t="s">
        <v>69</v>
      </c>
      <c r="AA180" s="13" t="s">
        <v>68</v>
      </c>
      <c r="AB180" s="13" t="s">
        <v>68</v>
      </c>
      <c r="AC180" s="13" t="str">
        <f t="shared" si="255"/>
        <v>2 fois par semaine</v>
      </c>
      <c r="AD180" s="14" t="s">
        <v>69</v>
      </c>
      <c r="AE180" s="14" t="s">
        <v>68</v>
      </c>
      <c r="AF180" s="14" t="s">
        <v>68</v>
      </c>
      <c r="AG180" s="14" t="s">
        <v>69</v>
      </c>
      <c r="AH180" s="14" t="s">
        <v>68</v>
      </c>
      <c r="AI180" s="14" t="s">
        <v>68</v>
      </c>
      <c r="AJ180" s="44" t="str">
        <f t="shared" si="256"/>
        <v>2 fois par semaine</v>
      </c>
      <c r="AK180" s="13" t="s">
        <v>69</v>
      </c>
      <c r="AL180" s="13" t="s">
        <v>68</v>
      </c>
      <c r="AM180" s="13" t="s">
        <v>68</v>
      </c>
      <c r="AN180" s="13" t="s">
        <v>69</v>
      </c>
      <c r="AO180" s="13" t="s">
        <v>68</v>
      </c>
      <c r="AP180" s="13" t="s">
        <v>68</v>
      </c>
      <c r="AQ180" s="13" t="str">
        <f t="shared" si="257"/>
        <v>2 fois par semaine</v>
      </c>
      <c r="AR180" s="14" t="s">
        <v>69</v>
      </c>
      <c r="AS180" s="14" t="s">
        <v>68</v>
      </c>
      <c r="AT180" s="14" t="s">
        <v>68</v>
      </c>
      <c r="AU180" s="14" t="s">
        <v>69</v>
      </c>
      <c r="AV180" s="14" t="s">
        <v>68</v>
      </c>
      <c r="AW180" s="14" t="s">
        <v>68</v>
      </c>
      <c r="AX180" s="14" t="str">
        <f t="shared" si="258"/>
        <v>2 fois par semaine</v>
      </c>
      <c r="AY180" s="13" t="s">
        <v>69</v>
      </c>
      <c r="AZ180" s="13" t="s">
        <v>68</v>
      </c>
      <c r="BA180" s="13" t="s">
        <v>68</v>
      </c>
      <c r="BB180" s="13" t="s">
        <v>69</v>
      </c>
      <c r="BC180" s="13" t="s">
        <v>68</v>
      </c>
      <c r="BD180" s="13" t="s">
        <v>68</v>
      </c>
      <c r="BE180" s="13" t="str">
        <f t="shared" si="259"/>
        <v>2 fois par semaine</v>
      </c>
      <c r="BF180" s="14" t="s">
        <v>69</v>
      </c>
      <c r="BG180" s="14" t="s">
        <v>68</v>
      </c>
      <c r="BH180" s="14" t="s">
        <v>68</v>
      </c>
      <c r="BI180" s="14" t="s">
        <v>69</v>
      </c>
      <c r="BJ180" s="14" t="s">
        <v>68</v>
      </c>
      <c r="BK180" s="14" t="s">
        <v>68</v>
      </c>
      <c r="BL180" s="14" t="str">
        <f t="shared" si="260"/>
        <v>2 fois par semaine</v>
      </c>
      <c r="BM180" s="13" t="s">
        <v>69</v>
      </c>
      <c r="BN180" s="13" t="s">
        <v>68</v>
      </c>
      <c r="BO180" s="13" t="s">
        <v>68</v>
      </c>
      <c r="BP180" s="13" t="s">
        <v>69</v>
      </c>
      <c r="BQ180" s="13" t="s">
        <v>68</v>
      </c>
      <c r="BR180" s="13" t="s">
        <v>68</v>
      </c>
      <c r="BS180" s="13" t="str">
        <f t="shared" si="261"/>
        <v>2 fois par semaine</v>
      </c>
      <c r="BT180" s="14" t="s">
        <v>68</v>
      </c>
      <c r="BU180" s="14" t="s">
        <v>68</v>
      </c>
      <c r="BV180" s="14" t="s">
        <v>68</v>
      </c>
      <c r="BW180" s="14" t="s">
        <v>68</v>
      </c>
      <c r="BX180" s="14" t="s">
        <v>68</v>
      </c>
      <c r="BY180" s="14" t="s">
        <v>68</v>
      </c>
      <c r="BZ180" s="14" t="str">
        <f t="shared" si="262"/>
        <v>-</v>
      </c>
      <c r="CA180" s="13" t="s">
        <v>69</v>
      </c>
      <c r="CB180" s="13" t="s">
        <v>68</v>
      </c>
      <c r="CC180" s="13" t="s">
        <v>68</v>
      </c>
      <c r="CD180" s="13" t="s">
        <v>68</v>
      </c>
      <c r="CE180" s="13" t="s">
        <v>68</v>
      </c>
      <c r="CF180" s="13" t="s">
        <v>68</v>
      </c>
      <c r="CG180" s="44" t="str">
        <f t="shared" si="278"/>
        <v>1 fois par mois</v>
      </c>
      <c r="CH180" s="14" t="s">
        <v>69</v>
      </c>
      <c r="CI180" s="14" t="s">
        <v>68</v>
      </c>
      <c r="CJ180" s="14" t="s">
        <v>68</v>
      </c>
      <c r="CK180" s="14" t="s">
        <v>68</v>
      </c>
      <c r="CL180" s="14" t="s">
        <v>68</v>
      </c>
      <c r="CM180" s="14" t="s">
        <v>68</v>
      </c>
      <c r="CN180" s="44" t="str">
        <f t="shared" si="264"/>
        <v>1 fois par semaine</v>
      </c>
      <c r="CO180" s="13" t="s">
        <v>69</v>
      </c>
      <c r="CP180" s="13" t="s">
        <v>68</v>
      </c>
      <c r="CQ180" s="13" t="s">
        <v>68</v>
      </c>
      <c r="CR180" s="13" t="s">
        <v>68</v>
      </c>
      <c r="CS180" s="13" t="s">
        <v>68</v>
      </c>
      <c r="CT180" s="13" t="s">
        <v>68</v>
      </c>
      <c r="CU180" s="13" t="str">
        <f t="shared" si="231"/>
        <v>1 fois par semaine</v>
      </c>
      <c r="CV180" s="14" t="s">
        <v>69</v>
      </c>
      <c r="CW180" s="14" t="s">
        <v>68</v>
      </c>
      <c r="CX180" s="14" t="s">
        <v>68</v>
      </c>
      <c r="CY180" s="14" t="s">
        <v>68</v>
      </c>
      <c r="CZ180" s="14" t="s">
        <v>68</v>
      </c>
      <c r="DA180" s="14" t="s">
        <v>68</v>
      </c>
      <c r="DB180" s="14" t="str">
        <f t="shared" si="265"/>
        <v>1 fois par semaine</v>
      </c>
      <c r="DC180" s="13" t="s">
        <v>69</v>
      </c>
      <c r="DD180" s="13" t="s">
        <v>68</v>
      </c>
      <c r="DE180" s="13" t="s">
        <v>68</v>
      </c>
      <c r="DF180" s="13" t="s">
        <v>68</v>
      </c>
      <c r="DG180" s="13" t="s">
        <v>68</v>
      </c>
      <c r="DH180" s="13" t="s">
        <v>68</v>
      </c>
      <c r="DI180" s="13" t="str">
        <f t="shared" si="232"/>
        <v>1 fois par semaine</v>
      </c>
      <c r="DJ180" s="14" t="s">
        <v>69</v>
      </c>
      <c r="DK180" s="14" t="s">
        <v>68</v>
      </c>
      <c r="DL180" s="14" t="s">
        <v>68</v>
      </c>
      <c r="DM180" s="14" t="s">
        <v>69</v>
      </c>
      <c r="DN180" s="14" t="s">
        <v>68</v>
      </c>
      <c r="DO180" s="14" t="s">
        <v>68</v>
      </c>
      <c r="DP180" s="44" t="str">
        <f t="shared" si="266"/>
        <v>2 fois par semaine</v>
      </c>
      <c r="DQ180" s="13" t="s">
        <v>69</v>
      </c>
      <c r="DR180" s="13" t="s">
        <v>68</v>
      </c>
      <c r="DS180" s="13" t="s">
        <v>68</v>
      </c>
      <c r="DT180" s="13" t="s">
        <v>69</v>
      </c>
      <c r="DU180" s="13" t="s">
        <v>68</v>
      </c>
      <c r="DV180" s="13" t="s">
        <v>68</v>
      </c>
      <c r="DW180" s="13" t="str">
        <f t="shared" si="267"/>
        <v>2 fois par semaine</v>
      </c>
      <c r="DX180" s="14" t="s">
        <v>69</v>
      </c>
      <c r="DY180" s="14" t="s">
        <v>68</v>
      </c>
      <c r="DZ180" s="14" t="s">
        <v>68</v>
      </c>
      <c r="EA180" s="14" t="s">
        <v>69</v>
      </c>
      <c r="EB180" s="14" t="s">
        <v>68</v>
      </c>
      <c r="EC180" s="14" t="s">
        <v>68</v>
      </c>
      <c r="ED180" s="14" t="str">
        <f t="shared" si="268"/>
        <v>2 fois par semaine</v>
      </c>
      <c r="EE180" s="13" t="s">
        <v>69</v>
      </c>
      <c r="EF180" s="13" t="s">
        <v>68</v>
      </c>
      <c r="EG180" s="13" t="s">
        <v>68</v>
      </c>
      <c r="EH180" s="13" t="s">
        <v>69</v>
      </c>
      <c r="EI180" s="13" t="s">
        <v>68</v>
      </c>
      <c r="EJ180" s="13" t="s">
        <v>68</v>
      </c>
      <c r="EK180" s="13" t="str">
        <f t="shared" si="269"/>
        <v>2 fois par semaine</v>
      </c>
      <c r="EL180" s="14" t="s">
        <v>69</v>
      </c>
      <c r="EM180" s="14" t="s">
        <v>68</v>
      </c>
      <c r="EN180" s="14" t="s">
        <v>68</v>
      </c>
      <c r="EO180" s="14" t="s">
        <v>68</v>
      </c>
      <c r="EP180" s="14" t="s">
        <v>68</v>
      </c>
      <c r="EQ180" s="14" t="s">
        <v>68</v>
      </c>
      <c r="ER180" s="44" t="str">
        <f t="shared" si="281"/>
        <v>1 fois par mois</v>
      </c>
      <c r="ES180" s="13" t="s">
        <v>69</v>
      </c>
      <c r="ET180" s="13" t="s">
        <v>68</v>
      </c>
      <c r="EU180" s="13" t="s">
        <v>68</v>
      </c>
      <c r="EV180" s="13" t="s">
        <v>68</v>
      </c>
      <c r="EW180" s="13" t="s">
        <v>68</v>
      </c>
      <c r="EX180" s="13" t="s">
        <v>68</v>
      </c>
      <c r="EY180" s="44" t="str">
        <f t="shared" ref="EY180" si="284">IF(COUNTIF(ES180:EX180,"X")&gt;0,COUNTIF(ES180:EX180,"X")&amp;" fois par mois","-")</f>
        <v>1 fois par mois</v>
      </c>
      <c r="EZ180" s="14" t="s">
        <v>68</v>
      </c>
      <c r="FA180" s="14" t="s">
        <v>68</v>
      </c>
      <c r="FB180" s="14" t="s">
        <v>68</v>
      </c>
      <c r="FC180" s="14" t="s">
        <v>68</v>
      </c>
      <c r="FD180" s="14" t="s">
        <v>68</v>
      </c>
      <c r="FE180" s="14" t="s">
        <v>68</v>
      </c>
      <c r="FF180" s="44" t="str">
        <f t="shared" ref="FF180:FF215" si="285">IF(COUNTIF(EZ180:FE180,"X")&gt;0,COUNTIF(EZ180:FE180,"X")&amp;" fois par semaine","-")</f>
        <v>-</v>
      </c>
      <c r="FG180" s="13" t="s">
        <v>68</v>
      </c>
      <c r="FH180" s="13" t="s">
        <v>68</v>
      </c>
      <c r="FI180" s="13" t="s">
        <v>68</v>
      </c>
      <c r="FJ180" s="13" t="s">
        <v>68</v>
      </c>
      <c r="FK180" s="13" t="s">
        <v>68</v>
      </c>
      <c r="FL180" s="13" t="s">
        <v>68</v>
      </c>
      <c r="FM180" s="13" t="str">
        <f t="shared" si="279"/>
        <v>-</v>
      </c>
      <c r="FN180" s="14" t="s">
        <v>69</v>
      </c>
      <c r="FO180" s="14" t="s">
        <v>68</v>
      </c>
      <c r="FP180" s="14" t="s">
        <v>69</v>
      </c>
      <c r="FQ180" s="14" t="s">
        <v>68</v>
      </c>
      <c r="FR180" s="14" t="s">
        <v>69</v>
      </c>
      <c r="FS180" s="14" t="s">
        <v>68</v>
      </c>
      <c r="FT180" s="44" t="str">
        <f t="shared" si="273"/>
        <v>3 fois par semaine</v>
      </c>
      <c r="FU180" s="13" t="s">
        <v>69</v>
      </c>
      <c r="FV180" s="13" t="s">
        <v>68</v>
      </c>
      <c r="FW180" s="13" t="s">
        <v>68</v>
      </c>
      <c r="FX180" s="13" t="s">
        <v>68</v>
      </c>
      <c r="FY180" s="13" t="s">
        <v>68</v>
      </c>
      <c r="FZ180" s="13" t="s">
        <v>68</v>
      </c>
      <c r="GA180" s="44" t="str">
        <f t="shared" si="274"/>
        <v>1 fois par semaine</v>
      </c>
      <c r="GB180" s="14" t="s">
        <v>69</v>
      </c>
      <c r="GC180" s="14" t="s">
        <v>68</v>
      </c>
      <c r="GD180" s="14" t="s">
        <v>68</v>
      </c>
      <c r="GE180" s="14" t="s">
        <v>68</v>
      </c>
      <c r="GF180" s="14" t="s">
        <v>68</v>
      </c>
      <c r="GG180" s="14" t="s">
        <v>68</v>
      </c>
      <c r="GH180" s="14" t="str">
        <f t="shared" si="275"/>
        <v>1 fois par semaine</v>
      </c>
      <c r="GI180" s="13" t="s">
        <v>68</v>
      </c>
      <c r="GJ180" s="13" t="s">
        <v>68</v>
      </c>
      <c r="GK180" s="13" t="s">
        <v>68</v>
      </c>
      <c r="GL180" s="13" t="s">
        <v>68</v>
      </c>
      <c r="GM180" s="13" t="s">
        <v>68</v>
      </c>
      <c r="GN180" s="13" t="s">
        <v>68</v>
      </c>
      <c r="GO180" s="13" t="str">
        <f t="shared" ref="GO180:GO231" si="286">IF(COUNTIF(GI180:GN180,"X")&gt;0,COUNTIF(GI180:GN180,"X")&amp;" fois par semaine","-")</f>
        <v>-</v>
      </c>
      <c r="GP180" s="14" t="s">
        <v>68</v>
      </c>
      <c r="GQ180" s="14" t="s">
        <v>68</v>
      </c>
      <c r="GR180" s="14" t="s">
        <v>68</v>
      </c>
      <c r="GS180" s="14" t="s">
        <v>68</v>
      </c>
      <c r="GT180" s="14" t="s">
        <v>68</v>
      </c>
      <c r="GU180" s="14" t="s">
        <v>68</v>
      </c>
      <c r="GV180" s="14" t="str">
        <f t="shared" si="282"/>
        <v>-</v>
      </c>
      <c r="GW180" s="13" t="s">
        <v>68</v>
      </c>
      <c r="GX180" s="13" t="s">
        <v>68</v>
      </c>
      <c r="GY180" s="13" t="s">
        <v>68</v>
      </c>
      <c r="GZ180" s="13" t="s">
        <v>68</v>
      </c>
      <c r="HA180" s="13" t="s">
        <v>68</v>
      </c>
      <c r="HB180" s="13" t="s">
        <v>68</v>
      </c>
      <c r="HC180" s="44" t="str">
        <f t="shared" si="252"/>
        <v>-</v>
      </c>
      <c r="HD180" s="14" t="s">
        <v>68</v>
      </c>
      <c r="HE180" s="14" t="s">
        <v>68</v>
      </c>
      <c r="HF180" s="14" t="s">
        <v>68</v>
      </c>
      <c r="HG180" s="14" t="s">
        <v>68</v>
      </c>
      <c r="HH180" s="14" t="s">
        <v>68</v>
      </c>
      <c r="HI180" s="14" t="s">
        <v>68</v>
      </c>
      <c r="HJ180" s="44" t="str">
        <f t="shared" si="245"/>
        <v>-</v>
      </c>
      <c r="HK180" s="13" t="s">
        <v>68</v>
      </c>
      <c r="HL180" s="13" t="s">
        <v>68</v>
      </c>
      <c r="HM180" s="13" t="s">
        <v>68</v>
      </c>
      <c r="HN180" s="13" t="s">
        <v>68</v>
      </c>
      <c r="HO180" s="13" t="s">
        <v>68</v>
      </c>
      <c r="HP180" s="13" t="s">
        <v>68</v>
      </c>
      <c r="HQ180" s="44" t="str">
        <f t="shared" ref="HQ180:HQ231" si="287">IF(COUNTIF(HK180:HP180,"X")&gt;0,COUNTIF(HK180:HP180,"X")&amp;" fois par semaine","-")</f>
        <v>-</v>
      </c>
      <c r="HR180" s="14" t="s">
        <v>68</v>
      </c>
      <c r="HS180" s="14" t="s">
        <v>68</v>
      </c>
      <c r="HT180" s="14" t="s">
        <v>68</v>
      </c>
      <c r="HU180" s="14" t="s">
        <v>68</v>
      </c>
      <c r="HV180" s="14" t="s">
        <v>68</v>
      </c>
      <c r="HW180" s="14" t="s">
        <v>68</v>
      </c>
      <c r="HX180" s="14" t="str">
        <f t="shared" si="283"/>
        <v>-</v>
      </c>
    </row>
    <row r="181" spans="1:232" ht="27.95" customHeight="1" x14ac:dyDescent="0.2">
      <c r="A181" s="8">
        <v>8233</v>
      </c>
      <c r="B181" s="9" t="s">
        <v>66</v>
      </c>
      <c r="C181" s="50" t="s">
        <v>1906</v>
      </c>
      <c r="D181" s="11" t="s">
        <v>96</v>
      </c>
      <c r="E181" s="11" t="s">
        <v>301</v>
      </c>
      <c r="F181" s="11">
        <v>75010</v>
      </c>
      <c r="G181" s="11" t="s">
        <v>29</v>
      </c>
      <c r="H181" s="12">
        <v>11</v>
      </c>
      <c r="I181" s="13" t="s">
        <v>68</v>
      </c>
      <c r="J181" s="13" t="s">
        <v>68</v>
      </c>
      <c r="K181" s="13" t="s">
        <v>68</v>
      </c>
      <c r="L181" s="13" t="s">
        <v>68</v>
      </c>
      <c r="M181" s="13" t="s">
        <v>68</v>
      </c>
      <c r="N181" s="13" t="s">
        <v>68</v>
      </c>
      <c r="O181" s="13" t="str">
        <f t="shared" si="253"/>
        <v>-</v>
      </c>
      <c r="P181" s="14" t="s">
        <v>68</v>
      </c>
      <c r="Q181" s="14" t="s">
        <v>68</v>
      </c>
      <c r="R181" s="14" t="s">
        <v>68</v>
      </c>
      <c r="S181" s="14" t="s">
        <v>68</v>
      </c>
      <c r="T181" s="14" t="s">
        <v>68</v>
      </c>
      <c r="U181" s="14" t="s">
        <v>68</v>
      </c>
      <c r="V181" s="44" t="str">
        <f t="shared" si="254"/>
        <v>-</v>
      </c>
      <c r="W181" s="13" t="s">
        <v>68</v>
      </c>
      <c r="X181" s="13" t="s">
        <v>68</v>
      </c>
      <c r="Y181" s="13" t="s">
        <v>68</v>
      </c>
      <c r="Z181" s="13" t="s">
        <v>68</v>
      </c>
      <c r="AA181" s="13" t="s">
        <v>68</v>
      </c>
      <c r="AB181" s="13" t="s">
        <v>68</v>
      </c>
      <c r="AC181" s="13" t="str">
        <f t="shared" si="255"/>
        <v>-</v>
      </c>
      <c r="AD181" s="14" t="s">
        <v>68</v>
      </c>
      <c r="AE181" s="14" t="s">
        <v>68</v>
      </c>
      <c r="AF181" s="14" t="s">
        <v>68</v>
      </c>
      <c r="AG181" s="14" t="s">
        <v>68</v>
      </c>
      <c r="AH181" s="14" t="s">
        <v>68</v>
      </c>
      <c r="AI181" s="14" t="s">
        <v>68</v>
      </c>
      <c r="AJ181" s="44" t="str">
        <f t="shared" si="256"/>
        <v>-</v>
      </c>
      <c r="AK181" s="13" t="s">
        <v>68</v>
      </c>
      <c r="AL181" s="13" t="s">
        <v>68</v>
      </c>
      <c r="AM181" s="13" t="s">
        <v>68</v>
      </c>
      <c r="AN181" s="13" t="s">
        <v>68</v>
      </c>
      <c r="AO181" s="13" t="s">
        <v>68</v>
      </c>
      <c r="AP181" s="13" t="s">
        <v>68</v>
      </c>
      <c r="AQ181" s="13" t="str">
        <f t="shared" si="257"/>
        <v>-</v>
      </c>
      <c r="AR181" s="14" t="s">
        <v>68</v>
      </c>
      <c r="AS181" s="14" t="s">
        <v>68</v>
      </c>
      <c r="AT181" s="14" t="s">
        <v>68</v>
      </c>
      <c r="AU181" s="14" t="s">
        <v>68</v>
      </c>
      <c r="AV181" s="14" t="s">
        <v>68</v>
      </c>
      <c r="AW181" s="14" t="s">
        <v>68</v>
      </c>
      <c r="AX181" s="14" t="str">
        <f t="shared" si="258"/>
        <v>-</v>
      </c>
      <c r="AY181" s="13" t="s">
        <v>68</v>
      </c>
      <c r="AZ181" s="13" t="s">
        <v>68</v>
      </c>
      <c r="BA181" s="13" t="s">
        <v>68</v>
      </c>
      <c r="BB181" s="13" t="s">
        <v>68</v>
      </c>
      <c r="BC181" s="13" t="s">
        <v>68</v>
      </c>
      <c r="BD181" s="13" t="s">
        <v>68</v>
      </c>
      <c r="BE181" s="13" t="str">
        <f t="shared" si="259"/>
        <v>-</v>
      </c>
      <c r="BF181" s="14" t="s">
        <v>68</v>
      </c>
      <c r="BG181" s="14" t="s">
        <v>68</v>
      </c>
      <c r="BH181" s="14" t="s">
        <v>68</v>
      </c>
      <c r="BI181" s="14" t="s">
        <v>68</v>
      </c>
      <c r="BJ181" s="14" t="s">
        <v>68</v>
      </c>
      <c r="BK181" s="14" t="s">
        <v>68</v>
      </c>
      <c r="BL181" s="14" t="str">
        <f t="shared" si="260"/>
        <v>-</v>
      </c>
      <c r="BM181" s="13" t="s">
        <v>68</v>
      </c>
      <c r="BN181" s="13" t="s">
        <v>68</v>
      </c>
      <c r="BO181" s="13" t="s">
        <v>68</v>
      </c>
      <c r="BP181" s="13" t="s">
        <v>68</v>
      </c>
      <c r="BQ181" s="13" t="s">
        <v>68</v>
      </c>
      <c r="BR181" s="13" t="s">
        <v>68</v>
      </c>
      <c r="BS181" s="13" t="str">
        <f t="shared" si="261"/>
        <v>-</v>
      </c>
      <c r="BT181" s="14" t="s">
        <v>68</v>
      </c>
      <c r="BU181" s="14" t="s">
        <v>68</v>
      </c>
      <c r="BV181" s="14" t="s">
        <v>68</v>
      </c>
      <c r="BW181" s="14" t="s">
        <v>68</v>
      </c>
      <c r="BX181" s="14" t="s">
        <v>68</v>
      </c>
      <c r="BY181" s="14" t="s">
        <v>68</v>
      </c>
      <c r="BZ181" s="14" t="str">
        <f t="shared" si="262"/>
        <v>-</v>
      </c>
      <c r="CA181" s="13" t="s">
        <v>68</v>
      </c>
      <c r="CB181" s="13" t="s">
        <v>68</v>
      </c>
      <c r="CC181" s="13" t="s">
        <v>68</v>
      </c>
      <c r="CD181" s="13" t="s">
        <v>68</v>
      </c>
      <c r="CE181" s="13" t="s">
        <v>68</v>
      </c>
      <c r="CF181" s="13" t="s">
        <v>68</v>
      </c>
      <c r="CG181" s="44" t="str">
        <f t="shared" si="278"/>
        <v>-</v>
      </c>
      <c r="CH181" s="14" t="s">
        <v>68</v>
      </c>
      <c r="CI181" s="14" t="s">
        <v>68</v>
      </c>
      <c r="CJ181" s="14" t="s">
        <v>68</v>
      </c>
      <c r="CK181" s="14" t="s">
        <v>68</v>
      </c>
      <c r="CL181" s="14" t="s">
        <v>68</v>
      </c>
      <c r="CM181" s="14" t="s">
        <v>68</v>
      </c>
      <c r="CN181" s="44" t="str">
        <f t="shared" si="264"/>
        <v>-</v>
      </c>
      <c r="CO181" s="13" t="s">
        <v>68</v>
      </c>
      <c r="CP181" s="13" t="s">
        <v>68</v>
      </c>
      <c r="CQ181" s="13" t="s">
        <v>68</v>
      </c>
      <c r="CR181" s="13" t="s">
        <v>68</v>
      </c>
      <c r="CS181" s="13" t="s">
        <v>68</v>
      </c>
      <c r="CT181" s="13" t="s">
        <v>68</v>
      </c>
      <c r="CU181" s="13" t="str">
        <f t="shared" si="231"/>
        <v>-</v>
      </c>
      <c r="CV181" s="14" t="s">
        <v>68</v>
      </c>
      <c r="CW181" s="14" t="s">
        <v>68</v>
      </c>
      <c r="CX181" s="14" t="s">
        <v>68</v>
      </c>
      <c r="CY181" s="14" t="s">
        <v>68</v>
      </c>
      <c r="CZ181" s="14" t="s">
        <v>68</v>
      </c>
      <c r="DA181" s="14" t="s">
        <v>68</v>
      </c>
      <c r="DB181" s="14" t="str">
        <f t="shared" si="265"/>
        <v>-</v>
      </c>
      <c r="DC181" s="13" t="s">
        <v>68</v>
      </c>
      <c r="DD181" s="13" t="s">
        <v>68</v>
      </c>
      <c r="DE181" s="13" t="s">
        <v>68</v>
      </c>
      <c r="DF181" s="13" t="s">
        <v>68</v>
      </c>
      <c r="DG181" s="13" t="s">
        <v>68</v>
      </c>
      <c r="DH181" s="13" t="s">
        <v>68</v>
      </c>
      <c r="DI181" s="13" t="str">
        <f t="shared" si="232"/>
        <v>-</v>
      </c>
      <c r="DJ181" s="14" t="s">
        <v>68</v>
      </c>
      <c r="DK181" s="14" t="s">
        <v>68</v>
      </c>
      <c r="DL181" s="14" t="s">
        <v>68</v>
      </c>
      <c r="DM181" s="14" t="s">
        <v>68</v>
      </c>
      <c r="DN181" s="14" t="s">
        <v>68</v>
      </c>
      <c r="DO181" s="14" t="s">
        <v>68</v>
      </c>
      <c r="DP181" s="44" t="str">
        <f t="shared" si="266"/>
        <v>-</v>
      </c>
      <c r="DQ181" s="13" t="s">
        <v>68</v>
      </c>
      <c r="DR181" s="13" t="s">
        <v>68</v>
      </c>
      <c r="DS181" s="13" t="s">
        <v>68</v>
      </c>
      <c r="DT181" s="13" t="s">
        <v>68</v>
      </c>
      <c r="DU181" s="13" t="s">
        <v>68</v>
      </c>
      <c r="DV181" s="13" t="s">
        <v>68</v>
      </c>
      <c r="DW181" s="13" t="str">
        <f t="shared" si="267"/>
        <v>-</v>
      </c>
      <c r="DX181" s="14" t="s">
        <v>68</v>
      </c>
      <c r="DY181" s="14" t="s">
        <v>68</v>
      </c>
      <c r="DZ181" s="14" t="s">
        <v>68</v>
      </c>
      <c r="EA181" s="14" t="s">
        <v>68</v>
      </c>
      <c r="EB181" s="14" t="s">
        <v>68</v>
      </c>
      <c r="EC181" s="14" t="s">
        <v>68</v>
      </c>
      <c r="ED181" s="14" t="str">
        <f t="shared" si="268"/>
        <v>-</v>
      </c>
      <c r="EE181" s="13" t="s">
        <v>68</v>
      </c>
      <c r="EF181" s="13" t="s">
        <v>68</v>
      </c>
      <c r="EG181" s="13" t="s">
        <v>68</v>
      </c>
      <c r="EH181" s="13" t="s">
        <v>68</v>
      </c>
      <c r="EI181" s="13" t="s">
        <v>68</v>
      </c>
      <c r="EJ181" s="13" t="s">
        <v>68</v>
      </c>
      <c r="EK181" s="13" t="str">
        <f t="shared" si="269"/>
        <v>-</v>
      </c>
      <c r="EL181" s="14" t="s">
        <v>68</v>
      </c>
      <c r="EM181" s="14" t="s">
        <v>68</v>
      </c>
      <c r="EN181" s="14" t="s">
        <v>68</v>
      </c>
      <c r="EO181" s="14" t="s">
        <v>68</v>
      </c>
      <c r="EP181" s="14" t="s">
        <v>68</v>
      </c>
      <c r="EQ181" s="14" t="s">
        <v>68</v>
      </c>
      <c r="ER181" s="44" t="str">
        <f>IF(COUNTIF(EL181:EQ181,"X")&gt;0,COUNTIF(EL181:EQ181,"X")&amp;" fois par mois","-")</f>
        <v>-</v>
      </c>
      <c r="ES181" s="13" t="s">
        <v>68</v>
      </c>
      <c r="ET181" s="13" t="s">
        <v>68</v>
      </c>
      <c r="EU181" s="13" t="s">
        <v>68</v>
      </c>
      <c r="EV181" s="13" t="s">
        <v>68</v>
      </c>
      <c r="EW181" s="13" t="s">
        <v>68</v>
      </c>
      <c r="EX181" s="13" t="s">
        <v>68</v>
      </c>
      <c r="EY181" s="44" t="str">
        <f>IF(COUNTIF(ES181:EX181,"X")&gt;0,COUNTIF(ES181:EX181,"X")&amp;" fois par mois","-")</f>
        <v>-</v>
      </c>
      <c r="EZ181" s="14" t="s">
        <v>68</v>
      </c>
      <c r="FA181" s="14" t="s">
        <v>68</v>
      </c>
      <c r="FB181" s="14" t="s">
        <v>68</v>
      </c>
      <c r="FC181" s="14" t="s">
        <v>68</v>
      </c>
      <c r="FD181" s="14" t="s">
        <v>68</v>
      </c>
      <c r="FE181" s="14" t="s">
        <v>68</v>
      </c>
      <c r="FF181" s="44" t="str">
        <f t="shared" si="285"/>
        <v>-</v>
      </c>
      <c r="FG181" s="13" t="s">
        <v>68</v>
      </c>
      <c r="FH181" s="13" t="s">
        <v>68</v>
      </c>
      <c r="FI181" s="13" t="s">
        <v>68</v>
      </c>
      <c r="FJ181" s="13" t="s">
        <v>68</v>
      </c>
      <c r="FK181" s="13" t="s">
        <v>68</v>
      </c>
      <c r="FL181" s="13" t="s">
        <v>68</v>
      </c>
      <c r="FM181" s="13" t="str">
        <f t="shared" si="279"/>
        <v>-</v>
      </c>
      <c r="FN181" s="14" t="s">
        <v>69</v>
      </c>
      <c r="FO181" s="14" t="s">
        <v>68</v>
      </c>
      <c r="FP181" s="14" t="s">
        <v>69</v>
      </c>
      <c r="FQ181" s="14" t="s">
        <v>68</v>
      </c>
      <c r="FR181" s="14" t="s">
        <v>69</v>
      </c>
      <c r="FS181" s="14" t="s">
        <v>68</v>
      </c>
      <c r="FT181" s="44" t="str">
        <f t="shared" si="273"/>
        <v>3 fois par semaine</v>
      </c>
      <c r="FU181" s="13" t="s">
        <v>69</v>
      </c>
      <c r="FV181" s="13" t="s">
        <v>68</v>
      </c>
      <c r="FW181" s="13" t="s">
        <v>68</v>
      </c>
      <c r="FX181" s="13" t="s">
        <v>68</v>
      </c>
      <c r="FY181" s="13" t="s">
        <v>68</v>
      </c>
      <c r="FZ181" s="13" t="s">
        <v>68</v>
      </c>
      <c r="GA181" s="44" t="str">
        <f t="shared" si="274"/>
        <v>1 fois par semaine</v>
      </c>
      <c r="GB181" s="14" t="s">
        <v>69</v>
      </c>
      <c r="GC181" s="14" t="s">
        <v>68</v>
      </c>
      <c r="GD181" s="14" t="s">
        <v>68</v>
      </c>
      <c r="GE181" s="14" t="s">
        <v>68</v>
      </c>
      <c r="GF181" s="14" t="s">
        <v>68</v>
      </c>
      <c r="GG181" s="14" t="s">
        <v>68</v>
      </c>
      <c r="GH181" s="14" t="str">
        <f t="shared" si="275"/>
        <v>1 fois par semaine</v>
      </c>
      <c r="GI181" s="13" t="s">
        <v>68</v>
      </c>
      <c r="GJ181" s="13" t="s">
        <v>68</v>
      </c>
      <c r="GK181" s="13" t="s">
        <v>68</v>
      </c>
      <c r="GL181" s="13" t="s">
        <v>68</v>
      </c>
      <c r="GM181" s="13" t="s">
        <v>68</v>
      </c>
      <c r="GN181" s="13" t="s">
        <v>68</v>
      </c>
      <c r="GO181" s="13" t="str">
        <f t="shared" si="286"/>
        <v>-</v>
      </c>
      <c r="GP181" s="14" t="s">
        <v>68</v>
      </c>
      <c r="GQ181" s="14" t="s">
        <v>68</v>
      </c>
      <c r="GR181" s="14" t="s">
        <v>68</v>
      </c>
      <c r="GS181" s="14" t="s">
        <v>68</v>
      </c>
      <c r="GT181" s="14" t="s">
        <v>68</v>
      </c>
      <c r="GU181" s="14" t="s">
        <v>68</v>
      </c>
      <c r="GV181" s="14" t="str">
        <f t="shared" si="282"/>
        <v>-</v>
      </c>
      <c r="GW181" s="13" t="s">
        <v>68</v>
      </c>
      <c r="GX181" s="13" t="s">
        <v>68</v>
      </c>
      <c r="GY181" s="13" t="s">
        <v>68</v>
      </c>
      <c r="GZ181" s="13" t="s">
        <v>68</v>
      </c>
      <c r="HA181" s="13" t="s">
        <v>68</v>
      </c>
      <c r="HB181" s="13" t="s">
        <v>68</v>
      </c>
      <c r="HC181" s="44" t="str">
        <f t="shared" si="252"/>
        <v>-</v>
      </c>
      <c r="HD181" s="14" t="s">
        <v>68</v>
      </c>
      <c r="HE181" s="14" t="s">
        <v>68</v>
      </c>
      <c r="HF181" s="14" t="s">
        <v>68</v>
      </c>
      <c r="HG181" s="14" t="s">
        <v>68</v>
      </c>
      <c r="HH181" s="14" t="s">
        <v>68</v>
      </c>
      <c r="HI181" s="14" t="s">
        <v>68</v>
      </c>
      <c r="HJ181" s="44" t="str">
        <f t="shared" si="245"/>
        <v>-</v>
      </c>
      <c r="HK181" s="13" t="s">
        <v>68</v>
      </c>
      <c r="HL181" s="13" t="s">
        <v>68</v>
      </c>
      <c r="HM181" s="13" t="s">
        <v>68</v>
      </c>
      <c r="HN181" s="13" t="s">
        <v>68</v>
      </c>
      <c r="HO181" s="13" t="s">
        <v>68</v>
      </c>
      <c r="HP181" s="13" t="s">
        <v>68</v>
      </c>
      <c r="HQ181" s="44" t="str">
        <f t="shared" si="287"/>
        <v>-</v>
      </c>
      <c r="HR181" s="14" t="s">
        <v>68</v>
      </c>
      <c r="HS181" s="14" t="s">
        <v>68</v>
      </c>
      <c r="HT181" s="14" t="s">
        <v>68</v>
      </c>
      <c r="HU181" s="14" t="s">
        <v>68</v>
      </c>
      <c r="HV181" s="14" t="s">
        <v>68</v>
      </c>
      <c r="HW181" s="14" t="s">
        <v>68</v>
      </c>
      <c r="HX181" s="14" t="str">
        <f t="shared" si="283"/>
        <v>-</v>
      </c>
    </row>
    <row r="182" spans="1:232" ht="27.95" customHeight="1" x14ac:dyDescent="0.2">
      <c r="A182" s="8">
        <v>8234</v>
      </c>
      <c r="B182" s="9" t="s">
        <v>66</v>
      </c>
      <c r="C182" s="50" t="s">
        <v>1906</v>
      </c>
      <c r="D182" s="11" t="s">
        <v>96</v>
      </c>
      <c r="E182" s="11" t="s">
        <v>302</v>
      </c>
      <c r="F182" s="11">
        <v>75011</v>
      </c>
      <c r="G182" s="11" t="s">
        <v>29</v>
      </c>
      <c r="H182" s="12">
        <v>14</v>
      </c>
      <c r="I182" s="13" t="s">
        <v>69</v>
      </c>
      <c r="J182" s="13" t="s">
        <v>68</v>
      </c>
      <c r="K182" s="13" t="s">
        <v>69</v>
      </c>
      <c r="L182" s="13" t="s">
        <v>68</v>
      </c>
      <c r="M182" s="13" t="s">
        <v>69</v>
      </c>
      <c r="N182" s="13" t="s">
        <v>68</v>
      </c>
      <c r="O182" s="13" t="str">
        <f t="shared" si="253"/>
        <v>3 fois par semaine</v>
      </c>
      <c r="P182" s="14" t="s">
        <v>69</v>
      </c>
      <c r="Q182" s="14" t="s">
        <v>68</v>
      </c>
      <c r="R182" s="14" t="s">
        <v>69</v>
      </c>
      <c r="S182" s="14" t="s">
        <v>68</v>
      </c>
      <c r="T182" s="14" t="s">
        <v>69</v>
      </c>
      <c r="U182" s="14" t="s">
        <v>68</v>
      </c>
      <c r="V182" s="44" t="str">
        <f t="shared" si="254"/>
        <v>3 fois par semaine</v>
      </c>
      <c r="W182" s="13" t="s">
        <v>69</v>
      </c>
      <c r="X182" s="13" t="s">
        <v>68</v>
      </c>
      <c r="Y182" s="13" t="s">
        <v>69</v>
      </c>
      <c r="Z182" s="13" t="s">
        <v>68</v>
      </c>
      <c r="AA182" s="13" t="s">
        <v>69</v>
      </c>
      <c r="AB182" s="13" t="s">
        <v>68</v>
      </c>
      <c r="AC182" s="13" t="str">
        <f t="shared" si="255"/>
        <v>3 fois par semaine</v>
      </c>
      <c r="AD182" s="14" t="s">
        <v>69</v>
      </c>
      <c r="AE182" s="14" t="s">
        <v>68</v>
      </c>
      <c r="AF182" s="14" t="s">
        <v>69</v>
      </c>
      <c r="AG182" s="14" t="s">
        <v>68</v>
      </c>
      <c r="AH182" s="14" t="s">
        <v>69</v>
      </c>
      <c r="AI182" s="14" t="s">
        <v>68</v>
      </c>
      <c r="AJ182" s="44" t="str">
        <f t="shared" si="256"/>
        <v>3 fois par semaine</v>
      </c>
      <c r="AK182" s="13" t="s">
        <v>69</v>
      </c>
      <c r="AL182" s="13" t="s">
        <v>68</v>
      </c>
      <c r="AM182" s="13" t="s">
        <v>69</v>
      </c>
      <c r="AN182" s="13" t="s">
        <v>68</v>
      </c>
      <c r="AO182" s="13" t="s">
        <v>69</v>
      </c>
      <c r="AP182" s="13" t="s">
        <v>68</v>
      </c>
      <c r="AQ182" s="13" t="str">
        <f t="shared" si="257"/>
        <v>3 fois par semaine</v>
      </c>
      <c r="AR182" s="14" t="s">
        <v>69</v>
      </c>
      <c r="AS182" s="14" t="s">
        <v>68</v>
      </c>
      <c r="AT182" s="14" t="s">
        <v>69</v>
      </c>
      <c r="AU182" s="14" t="s">
        <v>68</v>
      </c>
      <c r="AV182" s="14" t="s">
        <v>69</v>
      </c>
      <c r="AW182" s="14" t="s">
        <v>68</v>
      </c>
      <c r="AX182" s="14" t="str">
        <f t="shared" si="258"/>
        <v>3 fois par semaine</v>
      </c>
      <c r="AY182" s="13" t="s">
        <v>69</v>
      </c>
      <c r="AZ182" s="13" t="s">
        <v>68</v>
      </c>
      <c r="BA182" s="13" t="s">
        <v>69</v>
      </c>
      <c r="BB182" s="13" t="s">
        <v>68</v>
      </c>
      <c r="BC182" s="13" t="s">
        <v>69</v>
      </c>
      <c r="BD182" s="13" t="s">
        <v>68</v>
      </c>
      <c r="BE182" s="13" t="str">
        <f t="shared" si="259"/>
        <v>3 fois par semaine</v>
      </c>
      <c r="BF182" s="14" t="s">
        <v>69</v>
      </c>
      <c r="BG182" s="14" t="s">
        <v>68</v>
      </c>
      <c r="BH182" s="14" t="s">
        <v>69</v>
      </c>
      <c r="BI182" s="14" t="s">
        <v>68</v>
      </c>
      <c r="BJ182" s="14" t="s">
        <v>69</v>
      </c>
      <c r="BK182" s="14" t="s">
        <v>68</v>
      </c>
      <c r="BL182" s="14" t="str">
        <f t="shared" si="260"/>
        <v>3 fois par semaine</v>
      </c>
      <c r="BM182" s="13" t="s">
        <v>69</v>
      </c>
      <c r="BN182" s="13" t="s">
        <v>68</v>
      </c>
      <c r="BO182" s="13" t="s">
        <v>69</v>
      </c>
      <c r="BP182" s="13" t="s">
        <v>68</v>
      </c>
      <c r="BQ182" s="13" t="s">
        <v>69</v>
      </c>
      <c r="BR182" s="13" t="s">
        <v>68</v>
      </c>
      <c r="BS182" s="13" t="str">
        <f t="shared" si="261"/>
        <v>3 fois par semaine</v>
      </c>
      <c r="BT182" s="14" t="s">
        <v>68</v>
      </c>
      <c r="BU182" s="14" t="s">
        <v>68</v>
      </c>
      <c r="BV182" s="14" t="s">
        <v>68</v>
      </c>
      <c r="BW182" s="14" t="s">
        <v>68</v>
      </c>
      <c r="BX182" s="14" t="s">
        <v>68</v>
      </c>
      <c r="BY182" s="14" t="s">
        <v>68</v>
      </c>
      <c r="BZ182" s="14" t="str">
        <f t="shared" si="262"/>
        <v>-</v>
      </c>
      <c r="CA182" s="13" t="s">
        <v>69</v>
      </c>
      <c r="CB182" s="13" t="s">
        <v>68</v>
      </c>
      <c r="CC182" s="13" t="s">
        <v>68</v>
      </c>
      <c r="CD182" s="13" t="s">
        <v>68</v>
      </c>
      <c r="CE182" s="13" t="s">
        <v>68</v>
      </c>
      <c r="CF182" s="13" t="s">
        <v>68</v>
      </c>
      <c r="CG182" s="44" t="str">
        <f t="shared" si="278"/>
        <v>1 fois par mois</v>
      </c>
      <c r="CH182" s="14" t="s">
        <v>68</v>
      </c>
      <c r="CI182" s="14" t="s">
        <v>68</v>
      </c>
      <c r="CJ182" s="14" t="s">
        <v>68</v>
      </c>
      <c r="CK182" s="14" t="s">
        <v>68</v>
      </c>
      <c r="CL182" s="14" t="s">
        <v>68</v>
      </c>
      <c r="CM182" s="14" t="s">
        <v>68</v>
      </c>
      <c r="CN182" s="44" t="str">
        <f t="shared" si="264"/>
        <v>-</v>
      </c>
      <c r="CO182" s="13" t="s">
        <v>68</v>
      </c>
      <c r="CP182" s="13" t="s">
        <v>68</v>
      </c>
      <c r="CQ182" s="13" t="s">
        <v>68</v>
      </c>
      <c r="CR182" s="13" t="s">
        <v>68</v>
      </c>
      <c r="CS182" s="13" t="s">
        <v>68</v>
      </c>
      <c r="CT182" s="13" t="s">
        <v>68</v>
      </c>
      <c r="CU182" s="13" t="str">
        <f t="shared" si="231"/>
        <v>-</v>
      </c>
      <c r="CV182" s="14" t="s">
        <v>68</v>
      </c>
      <c r="CW182" s="14" t="s">
        <v>68</v>
      </c>
      <c r="CX182" s="14" t="s">
        <v>68</v>
      </c>
      <c r="CY182" s="14" t="s">
        <v>68</v>
      </c>
      <c r="CZ182" s="14" t="s">
        <v>68</v>
      </c>
      <c r="DA182" s="14" t="s">
        <v>68</v>
      </c>
      <c r="DB182" s="14" t="str">
        <f t="shared" si="265"/>
        <v>-</v>
      </c>
      <c r="DC182" s="13" t="s">
        <v>68</v>
      </c>
      <c r="DD182" s="13" t="s">
        <v>68</v>
      </c>
      <c r="DE182" s="13" t="s">
        <v>68</v>
      </c>
      <c r="DF182" s="13" t="s">
        <v>68</v>
      </c>
      <c r="DG182" s="13" t="s">
        <v>68</v>
      </c>
      <c r="DH182" s="13" t="s">
        <v>68</v>
      </c>
      <c r="DI182" s="13" t="str">
        <f t="shared" si="232"/>
        <v>-</v>
      </c>
      <c r="DJ182" s="14" t="s">
        <v>68</v>
      </c>
      <c r="DK182" s="14" t="s">
        <v>68</v>
      </c>
      <c r="DL182" s="14" t="s">
        <v>68</v>
      </c>
      <c r="DM182" s="14" t="s">
        <v>68</v>
      </c>
      <c r="DN182" s="14" t="s">
        <v>68</v>
      </c>
      <c r="DO182" s="14" t="s">
        <v>68</v>
      </c>
      <c r="DP182" s="44" t="str">
        <f t="shared" si="266"/>
        <v>-</v>
      </c>
      <c r="DQ182" s="13" t="s">
        <v>68</v>
      </c>
      <c r="DR182" s="13" t="s">
        <v>68</v>
      </c>
      <c r="DS182" s="13" t="s">
        <v>68</v>
      </c>
      <c r="DT182" s="13" t="s">
        <v>68</v>
      </c>
      <c r="DU182" s="13" t="s">
        <v>68</v>
      </c>
      <c r="DV182" s="13" t="s">
        <v>68</v>
      </c>
      <c r="DW182" s="13" t="str">
        <f t="shared" si="267"/>
        <v>-</v>
      </c>
      <c r="DX182" s="14" t="s">
        <v>68</v>
      </c>
      <c r="DY182" s="14" t="s">
        <v>68</v>
      </c>
      <c r="DZ182" s="14" t="s">
        <v>68</v>
      </c>
      <c r="EA182" s="14" t="s">
        <v>68</v>
      </c>
      <c r="EB182" s="14" t="s">
        <v>68</v>
      </c>
      <c r="EC182" s="14" t="s">
        <v>68</v>
      </c>
      <c r="ED182" s="14" t="str">
        <f t="shared" si="268"/>
        <v>-</v>
      </c>
      <c r="EE182" s="13" t="s">
        <v>68</v>
      </c>
      <c r="EF182" s="13" t="s">
        <v>68</v>
      </c>
      <c r="EG182" s="13" t="s">
        <v>68</v>
      </c>
      <c r="EH182" s="13" t="s">
        <v>68</v>
      </c>
      <c r="EI182" s="13" t="s">
        <v>68</v>
      </c>
      <c r="EJ182" s="13" t="s">
        <v>68</v>
      </c>
      <c r="EK182" s="13" t="str">
        <f t="shared" si="269"/>
        <v>-</v>
      </c>
      <c r="EL182" s="14" t="s">
        <v>69</v>
      </c>
      <c r="EM182" s="14" t="s">
        <v>68</v>
      </c>
      <c r="EN182" s="14" t="s">
        <v>68</v>
      </c>
      <c r="EO182" s="14" t="s">
        <v>68</v>
      </c>
      <c r="EP182" s="14" t="s">
        <v>68</v>
      </c>
      <c r="EQ182" s="14" t="s">
        <v>68</v>
      </c>
      <c r="ER182" s="44" t="str">
        <f t="shared" ref="ER182:ER214" si="288">IF(COUNTIF(EL182:EQ182,"X")&gt;0,COUNTIF(EL182:EQ182,"X")&amp;" fois par mois","-")</f>
        <v>1 fois par mois</v>
      </c>
      <c r="ES182" s="13" t="s">
        <v>68</v>
      </c>
      <c r="ET182" s="13" t="s">
        <v>68</v>
      </c>
      <c r="EU182" s="13" t="s">
        <v>68</v>
      </c>
      <c r="EV182" s="13" t="s">
        <v>68</v>
      </c>
      <c r="EW182" s="13" t="s">
        <v>68</v>
      </c>
      <c r="EX182" s="13" t="s">
        <v>68</v>
      </c>
      <c r="EY182" s="44" t="str">
        <f>IF(COUNTIF(ES182:EX182,"X")&gt;0,COUNTIF(ES182:EX182,"X")&amp;" fois par mois","-")</f>
        <v>-</v>
      </c>
      <c r="EZ182" s="14" t="s">
        <v>68</v>
      </c>
      <c r="FA182" s="14" t="s">
        <v>68</v>
      </c>
      <c r="FB182" s="14" t="s">
        <v>68</v>
      </c>
      <c r="FC182" s="14" t="s">
        <v>68</v>
      </c>
      <c r="FD182" s="14" t="s">
        <v>68</v>
      </c>
      <c r="FE182" s="14" t="s">
        <v>68</v>
      </c>
      <c r="FF182" s="44" t="str">
        <f t="shared" si="285"/>
        <v>-</v>
      </c>
      <c r="FG182" s="13" t="s">
        <v>68</v>
      </c>
      <c r="FH182" s="13" t="s">
        <v>68</v>
      </c>
      <c r="FI182" s="13" t="s">
        <v>68</v>
      </c>
      <c r="FJ182" s="13" t="s">
        <v>68</v>
      </c>
      <c r="FK182" s="13" t="s">
        <v>68</v>
      </c>
      <c r="FL182" s="13" t="s">
        <v>68</v>
      </c>
      <c r="FM182" s="13" t="str">
        <f t="shared" si="279"/>
        <v>-</v>
      </c>
      <c r="FN182" s="14" t="s">
        <v>69</v>
      </c>
      <c r="FO182" s="14" t="s">
        <v>68</v>
      </c>
      <c r="FP182" s="14" t="s">
        <v>69</v>
      </c>
      <c r="FQ182" s="14" t="s">
        <v>68</v>
      </c>
      <c r="FR182" s="14" t="s">
        <v>69</v>
      </c>
      <c r="FS182" s="14" t="s">
        <v>68</v>
      </c>
      <c r="FT182" s="44" t="str">
        <f t="shared" si="273"/>
        <v>3 fois par semaine</v>
      </c>
      <c r="FU182" s="13" t="s">
        <v>69</v>
      </c>
      <c r="FV182" s="13" t="s">
        <v>68</v>
      </c>
      <c r="FW182" s="13" t="s">
        <v>68</v>
      </c>
      <c r="FX182" s="13" t="s">
        <v>68</v>
      </c>
      <c r="FY182" s="13" t="s">
        <v>68</v>
      </c>
      <c r="FZ182" s="13" t="s">
        <v>68</v>
      </c>
      <c r="GA182" s="44" t="str">
        <f t="shared" si="274"/>
        <v>1 fois par semaine</v>
      </c>
      <c r="GB182" s="14" t="s">
        <v>69</v>
      </c>
      <c r="GC182" s="14" t="s">
        <v>68</v>
      </c>
      <c r="GD182" s="14" t="s">
        <v>68</v>
      </c>
      <c r="GE182" s="14" t="s">
        <v>68</v>
      </c>
      <c r="GF182" s="14" t="s">
        <v>68</v>
      </c>
      <c r="GG182" s="14" t="s">
        <v>68</v>
      </c>
      <c r="GH182" s="14" t="str">
        <f t="shared" si="275"/>
        <v>1 fois par semaine</v>
      </c>
      <c r="GI182" s="13" t="s">
        <v>68</v>
      </c>
      <c r="GJ182" s="13" t="s">
        <v>68</v>
      </c>
      <c r="GK182" s="13" t="s">
        <v>68</v>
      </c>
      <c r="GL182" s="13" t="s">
        <v>68</v>
      </c>
      <c r="GM182" s="13" t="s">
        <v>68</v>
      </c>
      <c r="GN182" s="13" t="s">
        <v>68</v>
      </c>
      <c r="GO182" s="13" t="str">
        <f t="shared" si="286"/>
        <v>-</v>
      </c>
      <c r="GP182" s="14" t="s">
        <v>68</v>
      </c>
      <c r="GQ182" s="14" t="s">
        <v>68</v>
      </c>
      <c r="GR182" s="14" t="s">
        <v>68</v>
      </c>
      <c r="GS182" s="14" t="s">
        <v>68</v>
      </c>
      <c r="GT182" s="14" t="s">
        <v>68</v>
      </c>
      <c r="GU182" s="14" t="s">
        <v>68</v>
      </c>
      <c r="GV182" s="14" t="str">
        <f t="shared" si="282"/>
        <v>-</v>
      </c>
      <c r="GW182" s="13" t="s">
        <v>68</v>
      </c>
      <c r="GX182" s="13" t="s">
        <v>68</v>
      </c>
      <c r="GY182" s="13" t="s">
        <v>68</v>
      </c>
      <c r="GZ182" s="13" t="s">
        <v>68</v>
      </c>
      <c r="HA182" s="13" t="s">
        <v>68</v>
      </c>
      <c r="HB182" s="13" t="s">
        <v>68</v>
      </c>
      <c r="HC182" s="44" t="str">
        <f t="shared" si="252"/>
        <v>-</v>
      </c>
      <c r="HD182" s="14" t="s">
        <v>68</v>
      </c>
      <c r="HE182" s="14" t="s">
        <v>68</v>
      </c>
      <c r="HF182" s="14" t="s">
        <v>68</v>
      </c>
      <c r="HG182" s="14" t="s">
        <v>68</v>
      </c>
      <c r="HH182" s="14" t="s">
        <v>68</v>
      </c>
      <c r="HI182" s="14" t="s">
        <v>68</v>
      </c>
      <c r="HJ182" s="44" t="str">
        <f t="shared" si="245"/>
        <v>-</v>
      </c>
      <c r="HK182" s="13" t="s">
        <v>68</v>
      </c>
      <c r="HL182" s="13" t="s">
        <v>68</v>
      </c>
      <c r="HM182" s="13" t="s">
        <v>68</v>
      </c>
      <c r="HN182" s="13" t="s">
        <v>68</v>
      </c>
      <c r="HO182" s="13" t="s">
        <v>68</v>
      </c>
      <c r="HP182" s="13" t="s">
        <v>68</v>
      </c>
      <c r="HQ182" s="44" t="str">
        <f t="shared" si="287"/>
        <v>-</v>
      </c>
      <c r="HR182" s="14" t="s">
        <v>68</v>
      </c>
      <c r="HS182" s="14" t="s">
        <v>68</v>
      </c>
      <c r="HT182" s="14" t="s">
        <v>68</v>
      </c>
      <c r="HU182" s="14" t="s">
        <v>68</v>
      </c>
      <c r="HV182" s="14" t="s">
        <v>68</v>
      </c>
      <c r="HW182" s="14" t="s">
        <v>68</v>
      </c>
      <c r="HX182" s="14" t="str">
        <f t="shared" si="283"/>
        <v>-</v>
      </c>
    </row>
    <row r="183" spans="1:232" ht="27.95" customHeight="1" x14ac:dyDescent="0.2">
      <c r="A183" s="16">
        <v>8236</v>
      </c>
      <c r="B183" s="9" t="s">
        <v>79</v>
      </c>
      <c r="C183" s="51" t="s">
        <v>1908</v>
      </c>
      <c r="D183" s="11" t="s">
        <v>96</v>
      </c>
      <c r="E183" s="11" t="s">
        <v>304</v>
      </c>
      <c r="F183" s="11">
        <v>75018</v>
      </c>
      <c r="G183" s="11" t="s">
        <v>29</v>
      </c>
      <c r="H183" s="12">
        <v>3</v>
      </c>
      <c r="I183" s="13" t="s">
        <v>69</v>
      </c>
      <c r="J183" s="13" t="s">
        <v>68</v>
      </c>
      <c r="K183" s="13" t="s">
        <v>68</v>
      </c>
      <c r="L183" s="13" t="s">
        <v>69</v>
      </c>
      <c r="M183" s="13" t="s">
        <v>68</v>
      </c>
      <c r="N183" s="13" t="s">
        <v>68</v>
      </c>
      <c r="O183" s="13" t="str">
        <f t="shared" si="253"/>
        <v>2 fois par semaine</v>
      </c>
      <c r="P183" s="14" t="s">
        <v>69</v>
      </c>
      <c r="Q183" s="14" t="s">
        <v>68</v>
      </c>
      <c r="R183" s="14" t="s">
        <v>68</v>
      </c>
      <c r="S183" s="14" t="s">
        <v>69</v>
      </c>
      <c r="T183" s="14" t="s">
        <v>68</v>
      </c>
      <c r="U183" s="14" t="s">
        <v>68</v>
      </c>
      <c r="V183" s="44" t="str">
        <f t="shared" si="254"/>
        <v>2 fois par semaine</v>
      </c>
      <c r="W183" s="13" t="s">
        <v>69</v>
      </c>
      <c r="X183" s="13" t="s">
        <v>68</v>
      </c>
      <c r="Y183" s="13" t="s">
        <v>68</v>
      </c>
      <c r="Z183" s="13" t="s">
        <v>69</v>
      </c>
      <c r="AA183" s="13" t="s">
        <v>68</v>
      </c>
      <c r="AB183" s="13" t="s">
        <v>68</v>
      </c>
      <c r="AC183" s="13" t="str">
        <f t="shared" si="255"/>
        <v>2 fois par semaine</v>
      </c>
      <c r="AD183" s="14" t="s">
        <v>69</v>
      </c>
      <c r="AE183" s="14" t="s">
        <v>68</v>
      </c>
      <c r="AF183" s="14" t="s">
        <v>68</v>
      </c>
      <c r="AG183" s="14" t="s">
        <v>69</v>
      </c>
      <c r="AH183" s="14" t="s">
        <v>68</v>
      </c>
      <c r="AI183" s="14" t="s">
        <v>68</v>
      </c>
      <c r="AJ183" s="44" t="str">
        <f t="shared" si="256"/>
        <v>2 fois par semaine</v>
      </c>
      <c r="AK183" s="13" t="s">
        <v>69</v>
      </c>
      <c r="AL183" s="13" t="s">
        <v>68</v>
      </c>
      <c r="AM183" s="13" t="s">
        <v>68</v>
      </c>
      <c r="AN183" s="13" t="s">
        <v>69</v>
      </c>
      <c r="AO183" s="13" t="s">
        <v>68</v>
      </c>
      <c r="AP183" s="13" t="s">
        <v>68</v>
      </c>
      <c r="AQ183" s="13" t="str">
        <f t="shared" si="257"/>
        <v>2 fois par semaine</v>
      </c>
      <c r="AR183" s="14" t="s">
        <v>69</v>
      </c>
      <c r="AS183" s="14" t="s">
        <v>68</v>
      </c>
      <c r="AT183" s="14" t="s">
        <v>68</v>
      </c>
      <c r="AU183" s="14" t="s">
        <v>69</v>
      </c>
      <c r="AV183" s="14" t="s">
        <v>68</v>
      </c>
      <c r="AW183" s="14" t="s">
        <v>68</v>
      </c>
      <c r="AX183" s="14" t="str">
        <f t="shared" si="258"/>
        <v>2 fois par semaine</v>
      </c>
      <c r="AY183" s="13" t="s">
        <v>69</v>
      </c>
      <c r="AZ183" s="13" t="s">
        <v>68</v>
      </c>
      <c r="BA183" s="13" t="s">
        <v>68</v>
      </c>
      <c r="BB183" s="13" t="s">
        <v>69</v>
      </c>
      <c r="BC183" s="13" t="s">
        <v>68</v>
      </c>
      <c r="BD183" s="13" t="s">
        <v>68</v>
      </c>
      <c r="BE183" s="13" t="str">
        <f t="shared" si="259"/>
        <v>2 fois par semaine</v>
      </c>
      <c r="BF183" s="14" t="s">
        <v>69</v>
      </c>
      <c r="BG183" s="14" t="s">
        <v>68</v>
      </c>
      <c r="BH183" s="14" t="s">
        <v>68</v>
      </c>
      <c r="BI183" s="14" t="s">
        <v>69</v>
      </c>
      <c r="BJ183" s="14" t="s">
        <v>68</v>
      </c>
      <c r="BK183" s="14" t="s">
        <v>68</v>
      </c>
      <c r="BL183" s="14" t="str">
        <f t="shared" si="260"/>
        <v>2 fois par semaine</v>
      </c>
      <c r="BM183" s="13" t="s">
        <v>69</v>
      </c>
      <c r="BN183" s="13" t="s">
        <v>68</v>
      </c>
      <c r="BO183" s="13" t="s">
        <v>68</v>
      </c>
      <c r="BP183" s="13" t="s">
        <v>69</v>
      </c>
      <c r="BQ183" s="13" t="s">
        <v>68</v>
      </c>
      <c r="BR183" s="13" t="s">
        <v>68</v>
      </c>
      <c r="BS183" s="13" t="str">
        <f t="shared" si="261"/>
        <v>2 fois par semaine</v>
      </c>
      <c r="BT183" s="14" t="s">
        <v>68</v>
      </c>
      <c r="BU183" s="14" t="s">
        <v>68</v>
      </c>
      <c r="BV183" s="14" t="s">
        <v>68</v>
      </c>
      <c r="BW183" s="14" t="s">
        <v>68</v>
      </c>
      <c r="BX183" s="14" t="s">
        <v>68</v>
      </c>
      <c r="BY183" s="14" t="s">
        <v>68</v>
      </c>
      <c r="BZ183" s="14" t="str">
        <f t="shared" si="262"/>
        <v>-</v>
      </c>
      <c r="CA183" s="13" t="s">
        <v>69</v>
      </c>
      <c r="CB183" s="13" t="s">
        <v>68</v>
      </c>
      <c r="CC183" s="13" t="s">
        <v>68</v>
      </c>
      <c r="CD183" s="13" t="s">
        <v>68</v>
      </c>
      <c r="CE183" s="13" t="s">
        <v>68</v>
      </c>
      <c r="CF183" s="13" t="s">
        <v>68</v>
      </c>
      <c r="CG183" s="44" t="str">
        <f t="shared" si="278"/>
        <v>1 fois par mois</v>
      </c>
      <c r="CH183" s="14" t="s">
        <v>69</v>
      </c>
      <c r="CI183" s="14" t="s">
        <v>68</v>
      </c>
      <c r="CJ183" s="14" t="s">
        <v>68</v>
      </c>
      <c r="CK183" s="14" t="s">
        <v>68</v>
      </c>
      <c r="CL183" s="14" t="s">
        <v>68</v>
      </c>
      <c r="CM183" s="14" t="s">
        <v>68</v>
      </c>
      <c r="CN183" s="44" t="str">
        <f t="shared" si="264"/>
        <v>1 fois par semaine</v>
      </c>
      <c r="CO183" s="13" t="s">
        <v>69</v>
      </c>
      <c r="CP183" s="13" t="s">
        <v>68</v>
      </c>
      <c r="CQ183" s="13" t="s">
        <v>68</v>
      </c>
      <c r="CR183" s="13" t="s">
        <v>68</v>
      </c>
      <c r="CS183" s="13" t="s">
        <v>68</v>
      </c>
      <c r="CT183" s="13" t="s">
        <v>68</v>
      </c>
      <c r="CU183" s="13" t="str">
        <f t="shared" si="231"/>
        <v>1 fois par semaine</v>
      </c>
      <c r="CV183" s="14" t="s">
        <v>69</v>
      </c>
      <c r="CW183" s="14" t="s">
        <v>68</v>
      </c>
      <c r="CX183" s="14" t="s">
        <v>68</v>
      </c>
      <c r="CY183" s="14" t="s">
        <v>68</v>
      </c>
      <c r="CZ183" s="14" t="s">
        <v>68</v>
      </c>
      <c r="DA183" s="14" t="s">
        <v>68</v>
      </c>
      <c r="DB183" s="14" t="str">
        <f t="shared" si="265"/>
        <v>1 fois par semaine</v>
      </c>
      <c r="DC183" s="13" t="s">
        <v>69</v>
      </c>
      <c r="DD183" s="13" t="s">
        <v>68</v>
      </c>
      <c r="DE183" s="13" t="s">
        <v>68</v>
      </c>
      <c r="DF183" s="13" t="s">
        <v>68</v>
      </c>
      <c r="DG183" s="13" t="s">
        <v>68</v>
      </c>
      <c r="DH183" s="13" t="s">
        <v>68</v>
      </c>
      <c r="DI183" s="13" t="str">
        <f t="shared" si="232"/>
        <v>1 fois par semaine</v>
      </c>
      <c r="DJ183" s="14" t="s">
        <v>68</v>
      </c>
      <c r="DK183" s="14" t="s">
        <v>68</v>
      </c>
      <c r="DL183" s="14" t="s">
        <v>68</v>
      </c>
      <c r="DM183" s="14" t="s">
        <v>68</v>
      </c>
      <c r="DN183" s="14" t="s">
        <v>68</v>
      </c>
      <c r="DO183" s="14" t="s">
        <v>68</v>
      </c>
      <c r="DP183" s="44" t="str">
        <f t="shared" si="266"/>
        <v>-</v>
      </c>
      <c r="DQ183" s="13" t="s">
        <v>68</v>
      </c>
      <c r="DR183" s="13" t="s">
        <v>68</v>
      </c>
      <c r="DS183" s="13" t="s">
        <v>68</v>
      </c>
      <c r="DT183" s="13" t="s">
        <v>68</v>
      </c>
      <c r="DU183" s="13" t="s">
        <v>68</v>
      </c>
      <c r="DV183" s="13" t="s">
        <v>68</v>
      </c>
      <c r="DW183" s="13" t="str">
        <f t="shared" si="267"/>
        <v>-</v>
      </c>
      <c r="DX183" s="14" t="s">
        <v>68</v>
      </c>
      <c r="DY183" s="14" t="s">
        <v>68</v>
      </c>
      <c r="DZ183" s="14" t="s">
        <v>68</v>
      </c>
      <c r="EA183" s="14" t="s">
        <v>68</v>
      </c>
      <c r="EB183" s="14" t="s">
        <v>68</v>
      </c>
      <c r="EC183" s="14" t="s">
        <v>68</v>
      </c>
      <c r="ED183" s="14" t="str">
        <f t="shared" si="268"/>
        <v>-</v>
      </c>
      <c r="EE183" s="13" t="s">
        <v>68</v>
      </c>
      <c r="EF183" s="13" t="s">
        <v>68</v>
      </c>
      <c r="EG183" s="13" t="s">
        <v>68</v>
      </c>
      <c r="EH183" s="13" t="s">
        <v>68</v>
      </c>
      <c r="EI183" s="13" t="s">
        <v>68</v>
      </c>
      <c r="EJ183" s="13" t="s">
        <v>68</v>
      </c>
      <c r="EK183" s="13" t="str">
        <f t="shared" si="269"/>
        <v>-</v>
      </c>
      <c r="EL183" s="14" t="s">
        <v>69</v>
      </c>
      <c r="EM183" s="14" t="s">
        <v>68</v>
      </c>
      <c r="EN183" s="14" t="s">
        <v>68</v>
      </c>
      <c r="EO183" s="14" t="s">
        <v>68</v>
      </c>
      <c r="EP183" s="14" t="s">
        <v>68</v>
      </c>
      <c r="EQ183" s="14" t="s">
        <v>68</v>
      </c>
      <c r="ER183" s="44" t="str">
        <f t="shared" si="288"/>
        <v>1 fois par mois</v>
      </c>
      <c r="ES183" s="13" t="s">
        <v>68</v>
      </c>
      <c r="ET183" s="13" t="s">
        <v>68</v>
      </c>
      <c r="EU183" s="13" t="s">
        <v>68</v>
      </c>
      <c r="EV183" s="13" t="s">
        <v>68</v>
      </c>
      <c r="EW183" s="13" t="s">
        <v>68</v>
      </c>
      <c r="EX183" s="13" t="s">
        <v>68</v>
      </c>
      <c r="EY183" s="44" t="str">
        <f>IF(COUNTIF(ES183:EX183,"X")&gt;0,COUNTIF(ES183:EX183,"X")&amp;" fois par mois","-")</f>
        <v>-</v>
      </c>
      <c r="EZ183" s="14" t="s">
        <v>68</v>
      </c>
      <c r="FA183" s="14" t="s">
        <v>68</v>
      </c>
      <c r="FB183" s="14" t="s">
        <v>68</v>
      </c>
      <c r="FC183" s="14" t="s">
        <v>68</v>
      </c>
      <c r="FD183" s="14" t="s">
        <v>68</v>
      </c>
      <c r="FE183" s="14" t="s">
        <v>68</v>
      </c>
      <c r="FF183" s="44" t="str">
        <f t="shared" si="285"/>
        <v>-</v>
      </c>
      <c r="FG183" s="13" t="s">
        <v>68</v>
      </c>
      <c r="FH183" s="13" t="s">
        <v>68</v>
      </c>
      <c r="FI183" s="13" t="s">
        <v>68</v>
      </c>
      <c r="FJ183" s="13" t="s">
        <v>68</v>
      </c>
      <c r="FK183" s="13" t="s">
        <v>68</v>
      </c>
      <c r="FL183" s="13" t="s">
        <v>68</v>
      </c>
      <c r="FM183" s="13" t="str">
        <f t="shared" si="279"/>
        <v>-</v>
      </c>
      <c r="FN183" s="14" t="s">
        <v>69</v>
      </c>
      <c r="FO183" s="14" t="s">
        <v>68</v>
      </c>
      <c r="FP183" s="14" t="s">
        <v>68</v>
      </c>
      <c r="FQ183" s="14" t="s">
        <v>69</v>
      </c>
      <c r="FR183" s="14" t="s">
        <v>68</v>
      </c>
      <c r="FS183" s="14" t="s">
        <v>68</v>
      </c>
      <c r="FT183" s="44" t="str">
        <f t="shared" si="273"/>
        <v>2 fois par semaine</v>
      </c>
      <c r="FU183" s="13" t="s">
        <v>69</v>
      </c>
      <c r="FV183" s="13" t="s">
        <v>68</v>
      </c>
      <c r="FW183" s="13" t="s">
        <v>68</v>
      </c>
      <c r="FX183" s="13" t="s">
        <v>68</v>
      </c>
      <c r="FY183" s="13" t="s">
        <v>68</v>
      </c>
      <c r="FZ183" s="13" t="s">
        <v>68</v>
      </c>
      <c r="GA183" s="44" t="str">
        <f t="shared" si="274"/>
        <v>1 fois par semaine</v>
      </c>
      <c r="GB183" s="14" t="s">
        <v>69</v>
      </c>
      <c r="GC183" s="14" t="s">
        <v>68</v>
      </c>
      <c r="GD183" s="14" t="s">
        <v>68</v>
      </c>
      <c r="GE183" s="14" t="s">
        <v>68</v>
      </c>
      <c r="GF183" s="14" t="s">
        <v>68</v>
      </c>
      <c r="GG183" s="14" t="s">
        <v>68</v>
      </c>
      <c r="GH183" s="14" t="str">
        <f t="shared" si="275"/>
        <v>1 fois par semaine</v>
      </c>
      <c r="GI183" s="13" t="s">
        <v>68</v>
      </c>
      <c r="GJ183" s="13" t="s">
        <v>68</v>
      </c>
      <c r="GK183" s="13" t="s">
        <v>68</v>
      </c>
      <c r="GL183" s="13" t="s">
        <v>68</v>
      </c>
      <c r="GM183" s="13" t="s">
        <v>68</v>
      </c>
      <c r="GN183" s="13" t="s">
        <v>68</v>
      </c>
      <c r="GO183" s="13" t="str">
        <f t="shared" si="286"/>
        <v>-</v>
      </c>
      <c r="GP183" s="14" t="s">
        <v>68</v>
      </c>
      <c r="GQ183" s="14" t="s">
        <v>68</v>
      </c>
      <c r="GR183" s="14" t="s">
        <v>68</v>
      </c>
      <c r="GS183" s="14" t="s">
        <v>68</v>
      </c>
      <c r="GT183" s="14" t="s">
        <v>68</v>
      </c>
      <c r="GU183" s="14" t="s">
        <v>68</v>
      </c>
      <c r="GV183" s="14" t="str">
        <f t="shared" si="282"/>
        <v>-</v>
      </c>
      <c r="GW183" s="13" t="s">
        <v>68</v>
      </c>
      <c r="GX183" s="13" t="s">
        <v>68</v>
      </c>
      <c r="GY183" s="13" t="s">
        <v>68</v>
      </c>
      <c r="GZ183" s="13" t="s">
        <v>68</v>
      </c>
      <c r="HA183" s="13" t="s">
        <v>68</v>
      </c>
      <c r="HB183" s="13" t="s">
        <v>68</v>
      </c>
      <c r="HC183" s="44" t="str">
        <f t="shared" si="252"/>
        <v>-</v>
      </c>
      <c r="HD183" s="14" t="s">
        <v>68</v>
      </c>
      <c r="HE183" s="14" t="s">
        <v>68</v>
      </c>
      <c r="HF183" s="14" t="s">
        <v>68</v>
      </c>
      <c r="HG183" s="14" t="s">
        <v>68</v>
      </c>
      <c r="HH183" s="14" t="s">
        <v>68</v>
      </c>
      <c r="HI183" s="14" t="s">
        <v>68</v>
      </c>
      <c r="HJ183" s="44" t="str">
        <f t="shared" si="245"/>
        <v>-</v>
      </c>
      <c r="HK183" s="13" t="s">
        <v>68</v>
      </c>
      <c r="HL183" s="13" t="s">
        <v>68</v>
      </c>
      <c r="HM183" s="13" t="s">
        <v>68</v>
      </c>
      <c r="HN183" s="13" t="s">
        <v>68</v>
      </c>
      <c r="HO183" s="13" t="s">
        <v>68</v>
      </c>
      <c r="HP183" s="13" t="s">
        <v>68</v>
      </c>
      <c r="HQ183" s="44" t="str">
        <f t="shared" si="287"/>
        <v>-</v>
      </c>
      <c r="HR183" s="14" t="s">
        <v>68</v>
      </c>
      <c r="HS183" s="14" t="s">
        <v>68</v>
      </c>
      <c r="HT183" s="14" t="s">
        <v>68</v>
      </c>
      <c r="HU183" s="14" t="s">
        <v>68</v>
      </c>
      <c r="HV183" s="14" t="s">
        <v>68</v>
      </c>
      <c r="HW183" s="14" t="s">
        <v>68</v>
      </c>
      <c r="HX183" s="14" t="str">
        <f t="shared" si="283"/>
        <v>-</v>
      </c>
    </row>
    <row r="184" spans="1:232" ht="27.95" customHeight="1" x14ac:dyDescent="0.2">
      <c r="A184" s="8">
        <v>8237</v>
      </c>
      <c r="B184" s="9" t="s">
        <v>66</v>
      </c>
      <c r="C184" s="50" t="s">
        <v>1906</v>
      </c>
      <c r="D184" s="11" t="s">
        <v>96</v>
      </c>
      <c r="E184" s="11" t="s">
        <v>305</v>
      </c>
      <c r="F184" s="11">
        <v>75020</v>
      </c>
      <c r="G184" s="11" t="s">
        <v>29</v>
      </c>
      <c r="H184" s="12">
        <v>20</v>
      </c>
      <c r="I184" s="13" t="s">
        <v>69</v>
      </c>
      <c r="J184" s="13" t="s">
        <v>68</v>
      </c>
      <c r="K184" s="13" t="s">
        <v>69</v>
      </c>
      <c r="L184" s="13" t="s">
        <v>68</v>
      </c>
      <c r="M184" s="13" t="s">
        <v>69</v>
      </c>
      <c r="N184" s="13" t="s">
        <v>68</v>
      </c>
      <c r="O184" s="13" t="str">
        <f t="shared" si="253"/>
        <v>3 fois par semaine</v>
      </c>
      <c r="P184" s="14" t="s">
        <v>69</v>
      </c>
      <c r="Q184" s="14" t="s">
        <v>68</v>
      </c>
      <c r="R184" s="14" t="s">
        <v>69</v>
      </c>
      <c r="S184" s="14" t="s">
        <v>68</v>
      </c>
      <c r="T184" s="14" t="s">
        <v>69</v>
      </c>
      <c r="U184" s="14" t="s">
        <v>68</v>
      </c>
      <c r="V184" s="44" t="str">
        <f t="shared" si="254"/>
        <v>3 fois par semaine</v>
      </c>
      <c r="W184" s="13" t="s">
        <v>69</v>
      </c>
      <c r="X184" s="13" t="s">
        <v>68</v>
      </c>
      <c r="Y184" s="13" t="s">
        <v>69</v>
      </c>
      <c r="Z184" s="13" t="s">
        <v>68</v>
      </c>
      <c r="AA184" s="13" t="s">
        <v>69</v>
      </c>
      <c r="AB184" s="13" t="s">
        <v>68</v>
      </c>
      <c r="AC184" s="13" t="str">
        <f t="shared" si="255"/>
        <v>3 fois par semaine</v>
      </c>
      <c r="AD184" s="14" t="s">
        <v>69</v>
      </c>
      <c r="AE184" s="14" t="s">
        <v>68</v>
      </c>
      <c r="AF184" s="14" t="s">
        <v>69</v>
      </c>
      <c r="AG184" s="14" t="s">
        <v>68</v>
      </c>
      <c r="AH184" s="14" t="s">
        <v>69</v>
      </c>
      <c r="AI184" s="14" t="s">
        <v>68</v>
      </c>
      <c r="AJ184" s="44" t="str">
        <f t="shared" si="256"/>
        <v>3 fois par semaine</v>
      </c>
      <c r="AK184" s="13" t="s">
        <v>69</v>
      </c>
      <c r="AL184" s="13" t="s">
        <v>68</v>
      </c>
      <c r="AM184" s="13" t="s">
        <v>69</v>
      </c>
      <c r="AN184" s="13" t="s">
        <v>68</v>
      </c>
      <c r="AO184" s="13" t="s">
        <v>69</v>
      </c>
      <c r="AP184" s="13" t="s">
        <v>68</v>
      </c>
      <c r="AQ184" s="13" t="str">
        <f t="shared" si="257"/>
        <v>3 fois par semaine</v>
      </c>
      <c r="AR184" s="14" t="s">
        <v>69</v>
      </c>
      <c r="AS184" s="14" t="s">
        <v>68</v>
      </c>
      <c r="AT184" s="14" t="s">
        <v>69</v>
      </c>
      <c r="AU184" s="14" t="s">
        <v>68</v>
      </c>
      <c r="AV184" s="14" t="s">
        <v>69</v>
      </c>
      <c r="AW184" s="14" t="s">
        <v>68</v>
      </c>
      <c r="AX184" s="14" t="str">
        <f t="shared" si="258"/>
        <v>3 fois par semaine</v>
      </c>
      <c r="AY184" s="13" t="s">
        <v>69</v>
      </c>
      <c r="AZ184" s="13" t="s">
        <v>68</v>
      </c>
      <c r="BA184" s="13" t="s">
        <v>69</v>
      </c>
      <c r="BB184" s="13" t="s">
        <v>68</v>
      </c>
      <c r="BC184" s="13" t="s">
        <v>69</v>
      </c>
      <c r="BD184" s="13" t="s">
        <v>68</v>
      </c>
      <c r="BE184" s="13" t="str">
        <f t="shared" si="259"/>
        <v>3 fois par semaine</v>
      </c>
      <c r="BF184" s="14" t="s">
        <v>69</v>
      </c>
      <c r="BG184" s="14" t="s">
        <v>68</v>
      </c>
      <c r="BH184" s="14" t="s">
        <v>69</v>
      </c>
      <c r="BI184" s="14" t="s">
        <v>68</v>
      </c>
      <c r="BJ184" s="14" t="s">
        <v>69</v>
      </c>
      <c r="BK184" s="14" t="s">
        <v>68</v>
      </c>
      <c r="BL184" s="14" t="str">
        <f t="shared" si="260"/>
        <v>3 fois par semaine</v>
      </c>
      <c r="BM184" s="13" t="s">
        <v>69</v>
      </c>
      <c r="BN184" s="13" t="s">
        <v>68</v>
      </c>
      <c r="BO184" s="13" t="s">
        <v>69</v>
      </c>
      <c r="BP184" s="13" t="s">
        <v>68</v>
      </c>
      <c r="BQ184" s="13" t="s">
        <v>69</v>
      </c>
      <c r="BR184" s="13" t="s">
        <v>68</v>
      </c>
      <c r="BS184" s="13" t="str">
        <f t="shared" si="261"/>
        <v>3 fois par semaine</v>
      </c>
      <c r="BT184" s="14" t="s">
        <v>68</v>
      </c>
      <c r="BU184" s="14" t="s">
        <v>68</v>
      </c>
      <c r="BV184" s="14" t="s">
        <v>68</v>
      </c>
      <c r="BW184" s="14" t="s">
        <v>68</v>
      </c>
      <c r="BX184" s="14" t="s">
        <v>68</v>
      </c>
      <c r="BY184" s="14" t="s">
        <v>68</v>
      </c>
      <c r="BZ184" s="14" t="str">
        <f t="shared" si="262"/>
        <v>-</v>
      </c>
      <c r="CA184" s="13" t="s">
        <v>69</v>
      </c>
      <c r="CB184" s="13" t="s">
        <v>68</v>
      </c>
      <c r="CC184" s="13" t="s">
        <v>68</v>
      </c>
      <c r="CD184" s="13" t="s">
        <v>68</v>
      </c>
      <c r="CE184" s="13" t="s">
        <v>68</v>
      </c>
      <c r="CF184" s="13" t="s">
        <v>68</v>
      </c>
      <c r="CG184" s="44" t="str">
        <f t="shared" si="278"/>
        <v>1 fois par mois</v>
      </c>
      <c r="CH184" s="14" t="s">
        <v>68</v>
      </c>
      <c r="CI184" s="14" t="s">
        <v>68</v>
      </c>
      <c r="CJ184" s="14" t="s">
        <v>68</v>
      </c>
      <c r="CK184" s="14" t="s">
        <v>68</v>
      </c>
      <c r="CL184" s="14" t="s">
        <v>68</v>
      </c>
      <c r="CM184" s="14" t="s">
        <v>68</v>
      </c>
      <c r="CN184" s="44" t="str">
        <f t="shared" si="264"/>
        <v>-</v>
      </c>
      <c r="CO184" s="13" t="s">
        <v>68</v>
      </c>
      <c r="CP184" s="13" t="s">
        <v>68</v>
      </c>
      <c r="CQ184" s="13" t="s">
        <v>68</v>
      </c>
      <c r="CR184" s="13" t="s">
        <v>68</v>
      </c>
      <c r="CS184" s="13" t="s">
        <v>68</v>
      </c>
      <c r="CT184" s="13" t="s">
        <v>68</v>
      </c>
      <c r="CU184" s="13" t="str">
        <f t="shared" si="231"/>
        <v>-</v>
      </c>
      <c r="CV184" s="14" t="s">
        <v>68</v>
      </c>
      <c r="CW184" s="14" t="s">
        <v>68</v>
      </c>
      <c r="CX184" s="14" t="s">
        <v>68</v>
      </c>
      <c r="CY184" s="14" t="s">
        <v>68</v>
      </c>
      <c r="CZ184" s="14" t="s">
        <v>68</v>
      </c>
      <c r="DA184" s="14" t="s">
        <v>68</v>
      </c>
      <c r="DB184" s="14" t="str">
        <f t="shared" si="265"/>
        <v>-</v>
      </c>
      <c r="DC184" s="13" t="s">
        <v>68</v>
      </c>
      <c r="DD184" s="13" t="s">
        <v>68</v>
      </c>
      <c r="DE184" s="13" t="s">
        <v>68</v>
      </c>
      <c r="DF184" s="13" t="s">
        <v>68</v>
      </c>
      <c r="DG184" s="13" t="s">
        <v>68</v>
      </c>
      <c r="DH184" s="13" t="s">
        <v>68</v>
      </c>
      <c r="DI184" s="13" t="str">
        <f t="shared" si="232"/>
        <v>-</v>
      </c>
      <c r="DJ184" s="14" t="s">
        <v>69</v>
      </c>
      <c r="DK184" s="14" t="s">
        <v>68</v>
      </c>
      <c r="DL184" s="14" t="s">
        <v>69</v>
      </c>
      <c r="DM184" s="14" t="s">
        <v>68</v>
      </c>
      <c r="DN184" s="14" t="s">
        <v>69</v>
      </c>
      <c r="DO184" s="14" t="s">
        <v>68</v>
      </c>
      <c r="DP184" s="44" t="str">
        <f t="shared" si="266"/>
        <v>3 fois par semaine</v>
      </c>
      <c r="DQ184" s="13" t="s">
        <v>69</v>
      </c>
      <c r="DR184" s="13" t="s">
        <v>68</v>
      </c>
      <c r="DS184" s="13" t="s">
        <v>69</v>
      </c>
      <c r="DT184" s="13" t="s">
        <v>68</v>
      </c>
      <c r="DU184" s="13" t="s">
        <v>69</v>
      </c>
      <c r="DV184" s="13" t="s">
        <v>68</v>
      </c>
      <c r="DW184" s="13" t="str">
        <f t="shared" si="267"/>
        <v>3 fois par semaine</v>
      </c>
      <c r="DX184" s="14" t="s">
        <v>69</v>
      </c>
      <c r="DY184" s="14" t="s">
        <v>68</v>
      </c>
      <c r="DZ184" s="14" t="s">
        <v>69</v>
      </c>
      <c r="EA184" s="14" t="s">
        <v>68</v>
      </c>
      <c r="EB184" s="14" t="s">
        <v>69</v>
      </c>
      <c r="EC184" s="14" t="s">
        <v>68</v>
      </c>
      <c r="ED184" s="14" t="str">
        <f t="shared" si="268"/>
        <v>3 fois par semaine</v>
      </c>
      <c r="EE184" s="13" t="s">
        <v>69</v>
      </c>
      <c r="EF184" s="13" t="s">
        <v>68</v>
      </c>
      <c r="EG184" s="13" t="s">
        <v>69</v>
      </c>
      <c r="EH184" s="13" t="s">
        <v>68</v>
      </c>
      <c r="EI184" s="13" t="s">
        <v>69</v>
      </c>
      <c r="EJ184" s="13" t="s">
        <v>68</v>
      </c>
      <c r="EK184" s="13" t="str">
        <f t="shared" si="269"/>
        <v>3 fois par semaine</v>
      </c>
      <c r="EL184" s="14" t="s">
        <v>69</v>
      </c>
      <c r="EM184" s="14" t="s">
        <v>68</v>
      </c>
      <c r="EN184" s="14" t="s">
        <v>68</v>
      </c>
      <c r="EO184" s="14" t="s">
        <v>68</v>
      </c>
      <c r="EP184" s="14" t="s">
        <v>68</v>
      </c>
      <c r="EQ184" s="14" t="s">
        <v>68</v>
      </c>
      <c r="ER184" s="44" t="str">
        <f t="shared" si="288"/>
        <v>1 fois par mois</v>
      </c>
      <c r="ES184" s="13" t="s">
        <v>69</v>
      </c>
      <c r="ET184" s="13" t="s">
        <v>68</v>
      </c>
      <c r="EU184" s="13" t="s">
        <v>68</v>
      </c>
      <c r="EV184" s="13" t="s">
        <v>68</v>
      </c>
      <c r="EW184" s="13" t="s">
        <v>68</v>
      </c>
      <c r="EX184" s="13" t="s">
        <v>68</v>
      </c>
      <c r="EY184" s="44" t="str">
        <f t="shared" ref="EY184" si="289">IF(COUNTIF(ES184:EX184,"X")&gt;0,COUNTIF(ES184:EX184,"X")&amp;" fois par mois","-")</f>
        <v>1 fois par mois</v>
      </c>
      <c r="EZ184" s="14" t="s">
        <v>68</v>
      </c>
      <c r="FA184" s="14" t="s">
        <v>68</v>
      </c>
      <c r="FB184" s="14" t="s">
        <v>68</v>
      </c>
      <c r="FC184" s="14" t="s">
        <v>68</v>
      </c>
      <c r="FD184" s="14" t="s">
        <v>68</v>
      </c>
      <c r="FE184" s="14" t="s">
        <v>68</v>
      </c>
      <c r="FF184" s="44" t="str">
        <f t="shared" si="285"/>
        <v>-</v>
      </c>
      <c r="FG184" s="13" t="s">
        <v>68</v>
      </c>
      <c r="FH184" s="13" t="s">
        <v>68</v>
      </c>
      <c r="FI184" s="13" t="s">
        <v>68</v>
      </c>
      <c r="FJ184" s="13" t="s">
        <v>68</v>
      </c>
      <c r="FK184" s="13" t="s">
        <v>68</v>
      </c>
      <c r="FL184" s="13" t="s">
        <v>68</v>
      </c>
      <c r="FM184" s="13" t="str">
        <f t="shared" si="279"/>
        <v>-</v>
      </c>
      <c r="FN184" s="14" t="s">
        <v>69</v>
      </c>
      <c r="FO184" s="14" t="s">
        <v>68</v>
      </c>
      <c r="FP184" s="14" t="s">
        <v>69</v>
      </c>
      <c r="FQ184" s="14" t="s">
        <v>68</v>
      </c>
      <c r="FR184" s="14" t="s">
        <v>69</v>
      </c>
      <c r="FS184" s="14" t="s">
        <v>68</v>
      </c>
      <c r="FT184" s="44" t="str">
        <f t="shared" si="273"/>
        <v>3 fois par semaine</v>
      </c>
      <c r="FU184" s="13" t="s">
        <v>69</v>
      </c>
      <c r="FV184" s="13" t="s">
        <v>68</v>
      </c>
      <c r="FW184" s="13" t="s">
        <v>68</v>
      </c>
      <c r="FX184" s="13" t="s">
        <v>68</v>
      </c>
      <c r="FY184" s="13" t="s">
        <v>68</v>
      </c>
      <c r="FZ184" s="13" t="s">
        <v>68</v>
      </c>
      <c r="GA184" s="44" t="str">
        <f t="shared" si="274"/>
        <v>1 fois par semaine</v>
      </c>
      <c r="GB184" s="14" t="s">
        <v>69</v>
      </c>
      <c r="GC184" s="14" t="s">
        <v>68</v>
      </c>
      <c r="GD184" s="14" t="s">
        <v>68</v>
      </c>
      <c r="GE184" s="14" t="s">
        <v>68</v>
      </c>
      <c r="GF184" s="14" t="s">
        <v>68</v>
      </c>
      <c r="GG184" s="14" t="s">
        <v>68</v>
      </c>
      <c r="GH184" s="14" t="str">
        <f t="shared" si="275"/>
        <v>1 fois par semaine</v>
      </c>
      <c r="GI184" s="13" t="s">
        <v>68</v>
      </c>
      <c r="GJ184" s="13" t="s">
        <v>68</v>
      </c>
      <c r="GK184" s="13" t="s">
        <v>68</v>
      </c>
      <c r="GL184" s="13" t="s">
        <v>68</v>
      </c>
      <c r="GM184" s="13" t="s">
        <v>68</v>
      </c>
      <c r="GN184" s="13" t="s">
        <v>68</v>
      </c>
      <c r="GO184" s="13" t="str">
        <f t="shared" si="286"/>
        <v>-</v>
      </c>
      <c r="GP184" s="14" t="s">
        <v>68</v>
      </c>
      <c r="GQ184" s="14" t="s">
        <v>68</v>
      </c>
      <c r="GR184" s="14" t="s">
        <v>68</v>
      </c>
      <c r="GS184" s="14" t="s">
        <v>68</v>
      </c>
      <c r="GT184" s="14" t="s">
        <v>68</v>
      </c>
      <c r="GU184" s="14" t="s">
        <v>68</v>
      </c>
      <c r="GV184" s="14" t="str">
        <f t="shared" si="282"/>
        <v>-</v>
      </c>
      <c r="GW184" s="13" t="s">
        <v>68</v>
      </c>
      <c r="GX184" s="13" t="s">
        <v>68</v>
      </c>
      <c r="GY184" s="13" t="s">
        <v>69</v>
      </c>
      <c r="GZ184" s="13" t="s">
        <v>68</v>
      </c>
      <c r="HA184" s="13" t="s">
        <v>68</v>
      </c>
      <c r="HB184" s="13" t="s">
        <v>68</v>
      </c>
      <c r="HC184" s="44" t="str">
        <f>IF(COUNTIF(GW184:HB184,"X")&gt;0,COUNTIF(GW184:HB184,"X")&amp;" fois par mois","-")</f>
        <v>1 fois par mois</v>
      </c>
      <c r="HD184" s="14" t="s">
        <v>68</v>
      </c>
      <c r="HE184" s="14" t="s">
        <v>68</v>
      </c>
      <c r="HF184" s="14" t="s">
        <v>69</v>
      </c>
      <c r="HG184" s="14" t="s">
        <v>68</v>
      </c>
      <c r="HH184" s="14" t="s">
        <v>68</v>
      </c>
      <c r="HI184" s="14" t="s">
        <v>68</v>
      </c>
      <c r="HJ184" s="44" t="str">
        <f t="shared" si="245"/>
        <v>1 fois par semestre</v>
      </c>
      <c r="HK184" s="13" t="s">
        <v>68</v>
      </c>
      <c r="HL184" s="13" t="s">
        <v>68</v>
      </c>
      <c r="HM184" s="13" t="s">
        <v>68</v>
      </c>
      <c r="HN184" s="13" t="s">
        <v>68</v>
      </c>
      <c r="HO184" s="13" t="s">
        <v>68</v>
      </c>
      <c r="HP184" s="13" t="s">
        <v>68</v>
      </c>
      <c r="HQ184" s="44" t="str">
        <f t="shared" si="287"/>
        <v>-</v>
      </c>
      <c r="HR184" s="14" t="s">
        <v>68</v>
      </c>
      <c r="HS184" s="14" t="s">
        <v>68</v>
      </c>
      <c r="HT184" s="14" t="s">
        <v>68</v>
      </c>
      <c r="HU184" s="14" t="s">
        <v>68</v>
      </c>
      <c r="HV184" s="14" t="s">
        <v>68</v>
      </c>
      <c r="HW184" s="14" t="s">
        <v>68</v>
      </c>
      <c r="HX184" s="14" t="str">
        <f t="shared" si="283"/>
        <v>-</v>
      </c>
    </row>
    <row r="185" spans="1:232" ht="27.95" customHeight="1" x14ac:dyDescent="0.2">
      <c r="A185" s="8">
        <v>8241</v>
      </c>
      <c r="B185" s="9" t="s">
        <v>76</v>
      </c>
      <c r="C185" s="10" t="s">
        <v>77</v>
      </c>
      <c r="D185" s="11" t="s">
        <v>96</v>
      </c>
      <c r="E185" s="11" t="s">
        <v>308</v>
      </c>
      <c r="F185" s="11">
        <v>75013</v>
      </c>
      <c r="G185" s="11" t="s">
        <v>29</v>
      </c>
      <c r="H185" s="12">
        <v>60</v>
      </c>
      <c r="I185" s="13" t="s">
        <v>68</v>
      </c>
      <c r="J185" s="13" t="s">
        <v>68</v>
      </c>
      <c r="K185" s="13" t="s">
        <v>68</v>
      </c>
      <c r="L185" s="13" t="s">
        <v>68</v>
      </c>
      <c r="M185" s="13" t="s">
        <v>68</v>
      </c>
      <c r="N185" s="13" t="s">
        <v>68</v>
      </c>
      <c r="O185" s="13" t="str">
        <f t="shared" si="253"/>
        <v>-</v>
      </c>
      <c r="P185" s="14" t="s">
        <v>68</v>
      </c>
      <c r="Q185" s="14" t="s">
        <v>68</v>
      </c>
      <c r="R185" s="14" t="s">
        <v>68</v>
      </c>
      <c r="S185" s="14" t="s">
        <v>68</v>
      </c>
      <c r="T185" s="14" t="s">
        <v>68</v>
      </c>
      <c r="U185" s="14" t="s">
        <v>68</v>
      </c>
      <c r="V185" s="44" t="str">
        <f t="shared" si="254"/>
        <v>-</v>
      </c>
      <c r="W185" s="13" t="s">
        <v>68</v>
      </c>
      <c r="X185" s="13" t="s">
        <v>68</v>
      </c>
      <c r="Y185" s="13" t="s">
        <v>68</v>
      </c>
      <c r="Z185" s="13" t="s">
        <v>68</v>
      </c>
      <c r="AA185" s="13" t="s">
        <v>68</v>
      </c>
      <c r="AB185" s="13" t="s">
        <v>68</v>
      </c>
      <c r="AC185" s="13" t="str">
        <f t="shared" si="255"/>
        <v>-</v>
      </c>
      <c r="AD185" s="14" t="s">
        <v>68</v>
      </c>
      <c r="AE185" s="14" t="s">
        <v>68</v>
      </c>
      <c r="AF185" s="14" t="s">
        <v>68</v>
      </c>
      <c r="AG185" s="14" t="s">
        <v>68</v>
      </c>
      <c r="AH185" s="14" t="s">
        <v>68</v>
      </c>
      <c r="AI185" s="14" t="s">
        <v>68</v>
      </c>
      <c r="AJ185" s="44" t="str">
        <f t="shared" si="256"/>
        <v>-</v>
      </c>
      <c r="AK185" s="13" t="s">
        <v>68</v>
      </c>
      <c r="AL185" s="13" t="s">
        <v>68</v>
      </c>
      <c r="AM185" s="13" t="s">
        <v>68</v>
      </c>
      <c r="AN185" s="13" t="s">
        <v>68</v>
      </c>
      <c r="AO185" s="13" t="s">
        <v>68</v>
      </c>
      <c r="AP185" s="13" t="s">
        <v>68</v>
      </c>
      <c r="AQ185" s="13" t="str">
        <f t="shared" si="257"/>
        <v>-</v>
      </c>
      <c r="AR185" s="14" t="s">
        <v>68</v>
      </c>
      <c r="AS185" s="14" t="s">
        <v>68</v>
      </c>
      <c r="AT185" s="14" t="s">
        <v>68</v>
      </c>
      <c r="AU185" s="14" t="s">
        <v>68</v>
      </c>
      <c r="AV185" s="14" t="s">
        <v>68</v>
      </c>
      <c r="AW185" s="14" t="s">
        <v>68</v>
      </c>
      <c r="AX185" s="14" t="str">
        <f t="shared" si="258"/>
        <v>-</v>
      </c>
      <c r="AY185" s="13" t="s">
        <v>68</v>
      </c>
      <c r="AZ185" s="13" t="s">
        <v>68</v>
      </c>
      <c r="BA185" s="13" t="s">
        <v>68</v>
      </c>
      <c r="BB185" s="13" t="s">
        <v>68</v>
      </c>
      <c r="BC185" s="13" t="s">
        <v>68</v>
      </c>
      <c r="BD185" s="13" t="s">
        <v>68</v>
      </c>
      <c r="BE185" s="13" t="str">
        <f t="shared" si="259"/>
        <v>-</v>
      </c>
      <c r="BF185" s="14" t="s">
        <v>68</v>
      </c>
      <c r="BG185" s="14" t="s">
        <v>68</v>
      </c>
      <c r="BH185" s="14" t="s">
        <v>68</v>
      </c>
      <c r="BI185" s="14" t="s">
        <v>68</v>
      </c>
      <c r="BJ185" s="14" t="s">
        <v>68</v>
      </c>
      <c r="BK185" s="14" t="s">
        <v>68</v>
      </c>
      <c r="BL185" s="14" t="str">
        <f t="shared" si="260"/>
        <v>-</v>
      </c>
      <c r="BM185" s="13" t="s">
        <v>68</v>
      </c>
      <c r="BN185" s="13" t="s">
        <v>68</v>
      </c>
      <c r="BO185" s="13" t="s">
        <v>68</v>
      </c>
      <c r="BP185" s="13" t="s">
        <v>68</v>
      </c>
      <c r="BQ185" s="13" t="s">
        <v>68</v>
      </c>
      <c r="BR185" s="13" t="s">
        <v>68</v>
      </c>
      <c r="BS185" s="13" t="str">
        <f t="shared" si="261"/>
        <v>-</v>
      </c>
      <c r="BT185" s="14" t="s">
        <v>68</v>
      </c>
      <c r="BU185" s="14" t="s">
        <v>68</v>
      </c>
      <c r="BV185" s="14" t="s">
        <v>68</v>
      </c>
      <c r="BW185" s="14" t="s">
        <v>68</v>
      </c>
      <c r="BX185" s="14" t="s">
        <v>68</v>
      </c>
      <c r="BY185" s="14" t="s">
        <v>68</v>
      </c>
      <c r="BZ185" s="14" t="str">
        <f t="shared" si="262"/>
        <v>-</v>
      </c>
      <c r="CA185" s="13" t="s">
        <v>68</v>
      </c>
      <c r="CB185" s="13" t="s">
        <v>68</v>
      </c>
      <c r="CC185" s="13" t="s">
        <v>68</v>
      </c>
      <c r="CD185" s="13" t="s">
        <v>68</v>
      </c>
      <c r="CE185" s="13" t="s">
        <v>68</v>
      </c>
      <c r="CF185" s="13" t="s">
        <v>68</v>
      </c>
      <c r="CG185" s="44" t="str">
        <f t="shared" ref="CG185:CG194" si="290">IF(COUNTIF(CA185:CF185,"X")&gt;0,COUNTIF(CA185:CF185,"X")&amp;" fois par mois","-")</f>
        <v>-</v>
      </c>
      <c r="CH185" s="14" t="s">
        <v>68</v>
      </c>
      <c r="CI185" s="14" t="s">
        <v>68</v>
      </c>
      <c r="CJ185" s="14" t="s">
        <v>68</v>
      </c>
      <c r="CK185" s="14" t="s">
        <v>68</v>
      </c>
      <c r="CL185" s="14" t="s">
        <v>68</v>
      </c>
      <c r="CM185" s="14" t="s">
        <v>68</v>
      </c>
      <c r="CN185" s="44" t="str">
        <f t="shared" si="264"/>
        <v>-</v>
      </c>
      <c r="CO185" s="13" t="s">
        <v>68</v>
      </c>
      <c r="CP185" s="13" t="s">
        <v>68</v>
      </c>
      <c r="CQ185" s="13" t="s">
        <v>68</v>
      </c>
      <c r="CR185" s="13" t="s">
        <v>68</v>
      </c>
      <c r="CS185" s="13" t="s">
        <v>68</v>
      </c>
      <c r="CT185" s="13" t="s">
        <v>68</v>
      </c>
      <c r="CU185" s="13" t="str">
        <f t="shared" si="231"/>
        <v>-</v>
      </c>
      <c r="CV185" s="14" t="s">
        <v>68</v>
      </c>
      <c r="CW185" s="14" t="s">
        <v>68</v>
      </c>
      <c r="CX185" s="14" t="s">
        <v>68</v>
      </c>
      <c r="CY185" s="14" t="s">
        <v>68</v>
      </c>
      <c r="CZ185" s="14" t="s">
        <v>68</v>
      </c>
      <c r="DA185" s="14" t="s">
        <v>68</v>
      </c>
      <c r="DB185" s="14" t="str">
        <f t="shared" si="265"/>
        <v>-</v>
      </c>
      <c r="DC185" s="13" t="s">
        <v>68</v>
      </c>
      <c r="DD185" s="13" t="s">
        <v>68</v>
      </c>
      <c r="DE185" s="13" t="s">
        <v>68</v>
      </c>
      <c r="DF185" s="13" t="s">
        <v>68</v>
      </c>
      <c r="DG185" s="13" t="s">
        <v>68</v>
      </c>
      <c r="DH185" s="13" t="s">
        <v>68</v>
      </c>
      <c r="DI185" s="13" t="str">
        <f t="shared" si="232"/>
        <v>-</v>
      </c>
      <c r="DJ185" s="14" t="s">
        <v>68</v>
      </c>
      <c r="DK185" s="14" t="s">
        <v>68</v>
      </c>
      <c r="DL185" s="14" t="s">
        <v>68</v>
      </c>
      <c r="DM185" s="14" t="s">
        <v>68</v>
      </c>
      <c r="DN185" s="14" t="s">
        <v>68</v>
      </c>
      <c r="DO185" s="14" t="s">
        <v>68</v>
      </c>
      <c r="DP185" s="44" t="str">
        <f t="shared" si="266"/>
        <v>-</v>
      </c>
      <c r="DQ185" s="13" t="s">
        <v>68</v>
      </c>
      <c r="DR185" s="13" t="s">
        <v>68</v>
      </c>
      <c r="DS185" s="13" t="s">
        <v>68</v>
      </c>
      <c r="DT185" s="13" t="s">
        <v>68</v>
      </c>
      <c r="DU185" s="13" t="s">
        <v>68</v>
      </c>
      <c r="DV185" s="13" t="s">
        <v>68</v>
      </c>
      <c r="DW185" s="13" t="str">
        <f t="shared" si="267"/>
        <v>-</v>
      </c>
      <c r="DX185" s="14" t="s">
        <v>68</v>
      </c>
      <c r="DY185" s="14" t="s">
        <v>68</v>
      </c>
      <c r="DZ185" s="14" t="s">
        <v>68</v>
      </c>
      <c r="EA185" s="14" t="s">
        <v>68</v>
      </c>
      <c r="EB185" s="14" t="s">
        <v>68</v>
      </c>
      <c r="EC185" s="14" t="s">
        <v>68</v>
      </c>
      <c r="ED185" s="14" t="str">
        <f t="shared" si="268"/>
        <v>-</v>
      </c>
      <c r="EE185" s="13" t="s">
        <v>68</v>
      </c>
      <c r="EF185" s="13" t="s">
        <v>68</v>
      </c>
      <c r="EG185" s="13" t="s">
        <v>68</v>
      </c>
      <c r="EH185" s="13" t="s">
        <v>68</v>
      </c>
      <c r="EI185" s="13" t="s">
        <v>68</v>
      </c>
      <c r="EJ185" s="13" t="s">
        <v>68</v>
      </c>
      <c r="EK185" s="13" t="str">
        <f t="shared" si="269"/>
        <v>-</v>
      </c>
      <c r="EL185" s="14" t="s">
        <v>68</v>
      </c>
      <c r="EM185" s="14" t="s">
        <v>68</v>
      </c>
      <c r="EN185" s="14" t="s">
        <v>68</v>
      </c>
      <c r="EO185" s="14" t="s">
        <v>68</v>
      </c>
      <c r="EP185" s="14" t="s">
        <v>68</v>
      </c>
      <c r="EQ185" s="14" t="s">
        <v>68</v>
      </c>
      <c r="ER185" s="44" t="str">
        <f t="shared" si="288"/>
        <v>-</v>
      </c>
      <c r="ES185" s="13" t="s">
        <v>68</v>
      </c>
      <c r="ET185" s="13" t="s">
        <v>68</v>
      </c>
      <c r="EU185" s="13" t="s">
        <v>68</v>
      </c>
      <c r="EV185" s="13" t="s">
        <v>68</v>
      </c>
      <c r="EW185" s="13" t="s">
        <v>68</v>
      </c>
      <c r="EX185" s="13" t="s">
        <v>68</v>
      </c>
      <c r="EY185" s="44" t="str">
        <f t="shared" ref="EY185:EY194" si="291">IF(COUNTIF(ES185:EX185,"X")&gt;0,COUNTIF(ES185:EX185,"X")&amp;" fois par mois","-")</f>
        <v>-</v>
      </c>
      <c r="EZ185" s="14" t="s">
        <v>68</v>
      </c>
      <c r="FA185" s="14" t="s">
        <v>68</v>
      </c>
      <c r="FB185" s="14" t="s">
        <v>68</v>
      </c>
      <c r="FC185" s="14" t="s">
        <v>68</v>
      </c>
      <c r="FD185" s="14" t="s">
        <v>68</v>
      </c>
      <c r="FE185" s="14" t="s">
        <v>68</v>
      </c>
      <c r="FF185" s="44" t="str">
        <f t="shared" si="285"/>
        <v>-</v>
      </c>
      <c r="FG185" s="13" t="s">
        <v>68</v>
      </c>
      <c r="FH185" s="13" t="s">
        <v>68</v>
      </c>
      <c r="FI185" s="13" t="s">
        <v>68</v>
      </c>
      <c r="FJ185" s="13" t="s">
        <v>68</v>
      </c>
      <c r="FK185" s="13" t="s">
        <v>68</v>
      </c>
      <c r="FL185" s="13" t="s">
        <v>68</v>
      </c>
      <c r="FM185" s="13" t="str">
        <f t="shared" ref="FM185:FM212" si="292">IF(COUNTIF(FG185:FL185,"X")&gt;0,COUNTIF(FG185:FL185,"X")&amp;" fois par mois","-")</f>
        <v>-</v>
      </c>
      <c r="FN185" s="14" t="s">
        <v>69</v>
      </c>
      <c r="FO185" s="14" t="s">
        <v>69</v>
      </c>
      <c r="FP185" s="14" t="s">
        <v>69</v>
      </c>
      <c r="FQ185" s="14" t="s">
        <v>69</v>
      </c>
      <c r="FR185" s="14" t="s">
        <v>69</v>
      </c>
      <c r="FS185" s="14" t="s">
        <v>69</v>
      </c>
      <c r="FT185" s="44" t="str">
        <f t="shared" si="273"/>
        <v>6 fois par semaine</v>
      </c>
      <c r="FU185" s="13" t="s">
        <v>69</v>
      </c>
      <c r="FV185" s="13" t="s">
        <v>68</v>
      </c>
      <c r="FW185" s="13" t="s">
        <v>68</v>
      </c>
      <c r="FX185" s="13" t="s">
        <v>68</v>
      </c>
      <c r="FY185" s="13" t="s">
        <v>68</v>
      </c>
      <c r="FZ185" s="13" t="s">
        <v>68</v>
      </c>
      <c r="GA185" s="44" t="str">
        <f t="shared" si="274"/>
        <v>1 fois par semaine</v>
      </c>
      <c r="GB185" s="14" t="s">
        <v>69</v>
      </c>
      <c r="GC185" s="14" t="s">
        <v>68</v>
      </c>
      <c r="GD185" s="14" t="s">
        <v>68</v>
      </c>
      <c r="GE185" s="14" t="s">
        <v>68</v>
      </c>
      <c r="GF185" s="14" t="s">
        <v>68</v>
      </c>
      <c r="GG185" s="14" t="s">
        <v>68</v>
      </c>
      <c r="GH185" s="14" t="str">
        <f t="shared" si="275"/>
        <v>1 fois par semaine</v>
      </c>
      <c r="GI185" s="13" t="s">
        <v>68</v>
      </c>
      <c r="GJ185" s="13" t="s">
        <v>68</v>
      </c>
      <c r="GK185" s="13" t="s">
        <v>68</v>
      </c>
      <c r="GL185" s="13" t="s">
        <v>68</v>
      </c>
      <c r="GM185" s="13" t="s">
        <v>68</v>
      </c>
      <c r="GN185" s="13" t="s">
        <v>68</v>
      </c>
      <c r="GO185" s="13" t="str">
        <f t="shared" si="286"/>
        <v>-</v>
      </c>
      <c r="GP185" s="14" t="s">
        <v>68</v>
      </c>
      <c r="GQ185" s="14" t="s">
        <v>68</v>
      </c>
      <c r="GR185" s="14" t="s">
        <v>68</v>
      </c>
      <c r="GS185" s="14" t="s">
        <v>68</v>
      </c>
      <c r="GT185" s="14" t="s">
        <v>68</v>
      </c>
      <c r="GU185" s="14" t="s">
        <v>68</v>
      </c>
      <c r="GV185" s="14" t="str">
        <f t="shared" si="282"/>
        <v>-</v>
      </c>
      <c r="GW185" s="13" t="s">
        <v>68</v>
      </c>
      <c r="GX185" s="13" t="s">
        <v>68</v>
      </c>
      <c r="GY185" s="13" t="s">
        <v>68</v>
      </c>
      <c r="GZ185" s="13" t="s">
        <v>68</v>
      </c>
      <c r="HA185" s="13" t="s">
        <v>69</v>
      </c>
      <c r="HB185" s="13" t="s">
        <v>68</v>
      </c>
      <c r="HC185" s="44" t="str">
        <f>IF(COUNTIF(GW185:HB185,"X")&gt;0,COUNTIF(GW185:HB185,"X")&amp;" fois par mois","-")</f>
        <v>1 fois par mois</v>
      </c>
      <c r="HD185" s="14" t="s">
        <v>68</v>
      </c>
      <c r="HE185" s="14" t="s">
        <v>68</v>
      </c>
      <c r="HF185" s="14" t="s">
        <v>68</v>
      </c>
      <c r="HG185" s="14" t="s">
        <v>68</v>
      </c>
      <c r="HH185" s="14" t="s">
        <v>69</v>
      </c>
      <c r="HI185" s="14" t="s">
        <v>68</v>
      </c>
      <c r="HJ185" s="44" t="str">
        <f t="shared" si="245"/>
        <v>1 fois par semestre</v>
      </c>
      <c r="HK185" s="13" t="s">
        <v>68</v>
      </c>
      <c r="HL185" s="13" t="s">
        <v>68</v>
      </c>
      <c r="HM185" s="13" t="s">
        <v>68</v>
      </c>
      <c r="HN185" s="13" t="s">
        <v>68</v>
      </c>
      <c r="HO185" s="13" t="s">
        <v>68</v>
      </c>
      <c r="HP185" s="13" t="s">
        <v>68</v>
      </c>
      <c r="HQ185" s="44" t="str">
        <f t="shared" si="287"/>
        <v>-</v>
      </c>
      <c r="HR185" s="14" t="s">
        <v>68</v>
      </c>
      <c r="HS185" s="14" t="s">
        <v>68</v>
      </c>
      <c r="HT185" s="14" t="s">
        <v>68</v>
      </c>
      <c r="HU185" s="14" t="s">
        <v>68</v>
      </c>
      <c r="HV185" s="14" t="s">
        <v>68</v>
      </c>
      <c r="HW185" s="14" t="s">
        <v>68</v>
      </c>
      <c r="HX185" s="14" t="str">
        <f t="shared" si="283"/>
        <v>-</v>
      </c>
    </row>
    <row r="186" spans="1:232" ht="27.95" customHeight="1" x14ac:dyDescent="0.2">
      <c r="A186" s="8">
        <v>8243</v>
      </c>
      <c r="B186" s="9" t="s">
        <v>66</v>
      </c>
      <c r="C186" s="50" t="s">
        <v>1906</v>
      </c>
      <c r="D186" s="11" t="s">
        <v>96</v>
      </c>
      <c r="E186" s="11" t="s">
        <v>309</v>
      </c>
      <c r="F186" s="11">
        <v>75010</v>
      </c>
      <c r="G186" s="11" t="s">
        <v>29</v>
      </c>
      <c r="H186" s="12">
        <v>4</v>
      </c>
      <c r="I186" s="13" t="s">
        <v>69</v>
      </c>
      <c r="J186" s="13" t="s">
        <v>68</v>
      </c>
      <c r="K186" s="13" t="s">
        <v>68</v>
      </c>
      <c r="L186" s="13" t="s">
        <v>69</v>
      </c>
      <c r="M186" s="13" t="s">
        <v>68</v>
      </c>
      <c r="N186" s="13" t="s">
        <v>68</v>
      </c>
      <c r="O186" s="13" t="str">
        <f t="shared" si="253"/>
        <v>2 fois par semaine</v>
      </c>
      <c r="P186" s="14" t="s">
        <v>69</v>
      </c>
      <c r="Q186" s="14" t="s">
        <v>68</v>
      </c>
      <c r="R186" s="14" t="s">
        <v>68</v>
      </c>
      <c r="S186" s="14" t="s">
        <v>69</v>
      </c>
      <c r="T186" s="14" t="s">
        <v>68</v>
      </c>
      <c r="U186" s="14" t="s">
        <v>68</v>
      </c>
      <c r="V186" s="44" t="str">
        <f t="shared" si="254"/>
        <v>2 fois par semaine</v>
      </c>
      <c r="W186" s="13" t="s">
        <v>69</v>
      </c>
      <c r="X186" s="13" t="s">
        <v>68</v>
      </c>
      <c r="Y186" s="13" t="s">
        <v>68</v>
      </c>
      <c r="Z186" s="13" t="s">
        <v>69</v>
      </c>
      <c r="AA186" s="13" t="s">
        <v>68</v>
      </c>
      <c r="AB186" s="13" t="s">
        <v>68</v>
      </c>
      <c r="AC186" s="13" t="str">
        <f t="shared" si="255"/>
        <v>2 fois par semaine</v>
      </c>
      <c r="AD186" s="14" t="s">
        <v>69</v>
      </c>
      <c r="AE186" s="14" t="s">
        <v>68</v>
      </c>
      <c r="AF186" s="14" t="s">
        <v>68</v>
      </c>
      <c r="AG186" s="14" t="s">
        <v>69</v>
      </c>
      <c r="AH186" s="14" t="s">
        <v>68</v>
      </c>
      <c r="AI186" s="14" t="s">
        <v>68</v>
      </c>
      <c r="AJ186" s="44" t="str">
        <f t="shared" si="256"/>
        <v>2 fois par semaine</v>
      </c>
      <c r="AK186" s="13" t="s">
        <v>69</v>
      </c>
      <c r="AL186" s="13" t="s">
        <v>68</v>
      </c>
      <c r="AM186" s="13" t="s">
        <v>68</v>
      </c>
      <c r="AN186" s="13" t="s">
        <v>69</v>
      </c>
      <c r="AO186" s="13" t="s">
        <v>68</v>
      </c>
      <c r="AP186" s="13" t="s">
        <v>68</v>
      </c>
      <c r="AQ186" s="13" t="str">
        <f t="shared" si="257"/>
        <v>2 fois par semaine</v>
      </c>
      <c r="AR186" s="14" t="s">
        <v>69</v>
      </c>
      <c r="AS186" s="14" t="s">
        <v>68</v>
      </c>
      <c r="AT186" s="14" t="s">
        <v>68</v>
      </c>
      <c r="AU186" s="14" t="s">
        <v>69</v>
      </c>
      <c r="AV186" s="14" t="s">
        <v>68</v>
      </c>
      <c r="AW186" s="14" t="s">
        <v>68</v>
      </c>
      <c r="AX186" s="14" t="str">
        <f t="shared" si="258"/>
        <v>2 fois par semaine</v>
      </c>
      <c r="AY186" s="13" t="s">
        <v>69</v>
      </c>
      <c r="AZ186" s="13" t="s">
        <v>68</v>
      </c>
      <c r="BA186" s="13" t="s">
        <v>68</v>
      </c>
      <c r="BB186" s="13" t="s">
        <v>69</v>
      </c>
      <c r="BC186" s="13" t="s">
        <v>68</v>
      </c>
      <c r="BD186" s="13" t="s">
        <v>68</v>
      </c>
      <c r="BE186" s="13" t="str">
        <f t="shared" si="259"/>
        <v>2 fois par semaine</v>
      </c>
      <c r="BF186" s="14" t="s">
        <v>69</v>
      </c>
      <c r="BG186" s="14" t="s">
        <v>68</v>
      </c>
      <c r="BH186" s="14" t="s">
        <v>68</v>
      </c>
      <c r="BI186" s="14" t="s">
        <v>69</v>
      </c>
      <c r="BJ186" s="14" t="s">
        <v>68</v>
      </c>
      <c r="BK186" s="14" t="s">
        <v>68</v>
      </c>
      <c r="BL186" s="14" t="str">
        <f t="shared" si="260"/>
        <v>2 fois par semaine</v>
      </c>
      <c r="BM186" s="13" t="s">
        <v>69</v>
      </c>
      <c r="BN186" s="13" t="s">
        <v>68</v>
      </c>
      <c r="BO186" s="13" t="s">
        <v>68</v>
      </c>
      <c r="BP186" s="13" t="s">
        <v>69</v>
      </c>
      <c r="BQ186" s="13" t="s">
        <v>68</v>
      </c>
      <c r="BR186" s="13" t="s">
        <v>68</v>
      </c>
      <c r="BS186" s="13" t="str">
        <f t="shared" si="261"/>
        <v>2 fois par semaine</v>
      </c>
      <c r="BT186" s="14" t="s">
        <v>68</v>
      </c>
      <c r="BU186" s="14" t="s">
        <v>68</v>
      </c>
      <c r="BV186" s="14" t="s">
        <v>68</v>
      </c>
      <c r="BW186" s="14" t="s">
        <v>68</v>
      </c>
      <c r="BX186" s="14" t="s">
        <v>68</v>
      </c>
      <c r="BY186" s="14" t="s">
        <v>68</v>
      </c>
      <c r="BZ186" s="14" t="str">
        <f t="shared" si="262"/>
        <v>-</v>
      </c>
      <c r="CA186" s="13" t="s">
        <v>69</v>
      </c>
      <c r="CB186" s="13" t="s">
        <v>68</v>
      </c>
      <c r="CC186" s="13" t="s">
        <v>68</v>
      </c>
      <c r="CD186" s="13" t="s">
        <v>68</v>
      </c>
      <c r="CE186" s="13" t="s">
        <v>68</v>
      </c>
      <c r="CF186" s="13" t="s">
        <v>68</v>
      </c>
      <c r="CG186" s="44" t="str">
        <f t="shared" si="290"/>
        <v>1 fois par mois</v>
      </c>
      <c r="CH186" s="14" t="s">
        <v>69</v>
      </c>
      <c r="CI186" s="14" t="s">
        <v>68</v>
      </c>
      <c r="CJ186" s="14" t="s">
        <v>68</v>
      </c>
      <c r="CK186" s="14" t="s">
        <v>68</v>
      </c>
      <c r="CL186" s="14" t="s">
        <v>68</v>
      </c>
      <c r="CM186" s="14" t="s">
        <v>68</v>
      </c>
      <c r="CN186" s="44" t="str">
        <f t="shared" si="264"/>
        <v>1 fois par semaine</v>
      </c>
      <c r="CO186" s="13" t="s">
        <v>69</v>
      </c>
      <c r="CP186" s="13" t="s">
        <v>68</v>
      </c>
      <c r="CQ186" s="13" t="s">
        <v>68</v>
      </c>
      <c r="CR186" s="13" t="s">
        <v>68</v>
      </c>
      <c r="CS186" s="13" t="s">
        <v>68</v>
      </c>
      <c r="CT186" s="13" t="s">
        <v>68</v>
      </c>
      <c r="CU186" s="13" t="str">
        <f t="shared" si="231"/>
        <v>1 fois par semaine</v>
      </c>
      <c r="CV186" s="14" t="s">
        <v>69</v>
      </c>
      <c r="CW186" s="14" t="s">
        <v>68</v>
      </c>
      <c r="CX186" s="14" t="s">
        <v>68</v>
      </c>
      <c r="CY186" s="14" t="s">
        <v>68</v>
      </c>
      <c r="CZ186" s="14" t="s">
        <v>68</v>
      </c>
      <c r="DA186" s="14" t="s">
        <v>68</v>
      </c>
      <c r="DB186" s="14" t="str">
        <f t="shared" si="265"/>
        <v>1 fois par semaine</v>
      </c>
      <c r="DC186" s="13" t="s">
        <v>69</v>
      </c>
      <c r="DD186" s="13" t="s">
        <v>68</v>
      </c>
      <c r="DE186" s="13" t="s">
        <v>68</v>
      </c>
      <c r="DF186" s="13" t="s">
        <v>68</v>
      </c>
      <c r="DG186" s="13" t="s">
        <v>68</v>
      </c>
      <c r="DH186" s="13" t="s">
        <v>68</v>
      </c>
      <c r="DI186" s="13" t="str">
        <f t="shared" si="232"/>
        <v>1 fois par semaine</v>
      </c>
      <c r="DJ186" s="14" t="s">
        <v>68</v>
      </c>
      <c r="DK186" s="14" t="s">
        <v>68</v>
      </c>
      <c r="DL186" s="14" t="s">
        <v>68</v>
      </c>
      <c r="DM186" s="14" t="s">
        <v>68</v>
      </c>
      <c r="DN186" s="14" t="s">
        <v>68</v>
      </c>
      <c r="DO186" s="14" t="s">
        <v>68</v>
      </c>
      <c r="DP186" s="44" t="str">
        <f t="shared" si="266"/>
        <v>-</v>
      </c>
      <c r="DQ186" s="13" t="s">
        <v>68</v>
      </c>
      <c r="DR186" s="13" t="s">
        <v>68</v>
      </c>
      <c r="DS186" s="13" t="s">
        <v>68</v>
      </c>
      <c r="DT186" s="13" t="s">
        <v>68</v>
      </c>
      <c r="DU186" s="13" t="s">
        <v>68</v>
      </c>
      <c r="DV186" s="13" t="s">
        <v>68</v>
      </c>
      <c r="DW186" s="13" t="str">
        <f t="shared" si="267"/>
        <v>-</v>
      </c>
      <c r="DX186" s="14" t="s">
        <v>68</v>
      </c>
      <c r="DY186" s="14" t="s">
        <v>68</v>
      </c>
      <c r="DZ186" s="14" t="s">
        <v>68</v>
      </c>
      <c r="EA186" s="14" t="s">
        <v>68</v>
      </c>
      <c r="EB186" s="14" t="s">
        <v>68</v>
      </c>
      <c r="EC186" s="14" t="s">
        <v>68</v>
      </c>
      <c r="ED186" s="14" t="str">
        <f t="shared" si="268"/>
        <v>-</v>
      </c>
      <c r="EE186" s="13" t="s">
        <v>68</v>
      </c>
      <c r="EF186" s="13" t="s">
        <v>68</v>
      </c>
      <c r="EG186" s="13" t="s">
        <v>68</v>
      </c>
      <c r="EH186" s="13" t="s">
        <v>68</v>
      </c>
      <c r="EI186" s="13" t="s">
        <v>68</v>
      </c>
      <c r="EJ186" s="13" t="s">
        <v>68</v>
      </c>
      <c r="EK186" s="13" t="str">
        <f t="shared" si="269"/>
        <v>-</v>
      </c>
      <c r="EL186" s="14" t="s">
        <v>69</v>
      </c>
      <c r="EM186" s="14" t="s">
        <v>68</v>
      </c>
      <c r="EN186" s="14" t="s">
        <v>68</v>
      </c>
      <c r="EO186" s="14" t="s">
        <v>68</v>
      </c>
      <c r="EP186" s="14" t="s">
        <v>68</v>
      </c>
      <c r="EQ186" s="14" t="s">
        <v>68</v>
      </c>
      <c r="ER186" s="44" t="str">
        <f t="shared" si="288"/>
        <v>1 fois par mois</v>
      </c>
      <c r="ES186" s="13" t="s">
        <v>68</v>
      </c>
      <c r="ET186" s="13" t="s">
        <v>68</v>
      </c>
      <c r="EU186" s="13" t="s">
        <v>68</v>
      </c>
      <c r="EV186" s="13" t="s">
        <v>68</v>
      </c>
      <c r="EW186" s="13" t="s">
        <v>68</v>
      </c>
      <c r="EX186" s="13" t="s">
        <v>68</v>
      </c>
      <c r="EY186" s="44" t="str">
        <f t="shared" si="291"/>
        <v>-</v>
      </c>
      <c r="EZ186" s="14" t="s">
        <v>68</v>
      </c>
      <c r="FA186" s="14" t="s">
        <v>68</v>
      </c>
      <c r="FB186" s="14" t="s">
        <v>68</v>
      </c>
      <c r="FC186" s="14" t="s">
        <v>68</v>
      </c>
      <c r="FD186" s="14" t="s">
        <v>68</v>
      </c>
      <c r="FE186" s="14" t="s">
        <v>68</v>
      </c>
      <c r="FF186" s="44" t="str">
        <f t="shared" si="285"/>
        <v>-</v>
      </c>
      <c r="FG186" s="13" t="s">
        <v>68</v>
      </c>
      <c r="FH186" s="13" t="s">
        <v>68</v>
      </c>
      <c r="FI186" s="13" t="s">
        <v>68</v>
      </c>
      <c r="FJ186" s="13" t="s">
        <v>68</v>
      </c>
      <c r="FK186" s="13" t="s">
        <v>68</v>
      </c>
      <c r="FL186" s="13" t="s">
        <v>68</v>
      </c>
      <c r="FM186" s="13" t="str">
        <f t="shared" si="292"/>
        <v>-</v>
      </c>
      <c r="FN186" s="14" t="s">
        <v>69</v>
      </c>
      <c r="FO186" s="14" t="s">
        <v>68</v>
      </c>
      <c r="FP186" s="14" t="s">
        <v>68</v>
      </c>
      <c r="FQ186" s="14" t="s">
        <v>69</v>
      </c>
      <c r="FR186" s="14" t="s">
        <v>68</v>
      </c>
      <c r="FS186" s="14" t="s">
        <v>68</v>
      </c>
      <c r="FT186" s="44" t="str">
        <f t="shared" si="273"/>
        <v>2 fois par semaine</v>
      </c>
      <c r="FU186" s="13" t="s">
        <v>69</v>
      </c>
      <c r="FV186" s="13" t="s">
        <v>68</v>
      </c>
      <c r="FW186" s="13" t="s">
        <v>68</v>
      </c>
      <c r="FX186" s="13" t="s">
        <v>68</v>
      </c>
      <c r="FY186" s="13" t="s">
        <v>68</v>
      </c>
      <c r="FZ186" s="13" t="s">
        <v>68</v>
      </c>
      <c r="GA186" s="44" t="str">
        <f t="shared" si="274"/>
        <v>1 fois par semaine</v>
      </c>
      <c r="GB186" s="14" t="s">
        <v>69</v>
      </c>
      <c r="GC186" s="14" t="s">
        <v>68</v>
      </c>
      <c r="GD186" s="14" t="s">
        <v>68</v>
      </c>
      <c r="GE186" s="14" t="s">
        <v>68</v>
      </c>
      <c r="GF186" s="14" t="s">
        <v>68</v>
      </c>
      <c r="GG186" s="14" t="s">
        <v>68</v>
      </c>
      <c r="GH186" s="14" t="str">
        <f t="shared" si="275"/>
        <v>1 fois par semaine</v>
      </c>
      <c r="GI186" s="13" t="s">
        <v>68</v>
      </c>
      <c r="GJ186" s="13" t="s">
        <v>68</v>
      </c>
      <c r="GK186" s="13" t="s">
        <v>68</v>
      </c>
      <c r="GL186" s="13" t="s">
        <v>68</v>
      </c>
      <c r="GM186" s="13" t="s">
        <v>68</v>
      </c>
      <c r="GN186" s="13" t="s">
        <v>68</v>
      </c>
      <c r="GO186" s="13" t="str">
        <f t="shared" si="286"/>
        <v>-</v>
      </c>
      <c r="GP186" s="14" t="s">
        <v>68</v>
      </c>
      <c r="GQ186" s="14" t="s">
        <v>68</v>
      </c>
      <c r="GR186" s="14" t="s">
        <v>68</v>
      </c>
      <c r="GS186" s="14" t="s">
        <v>68</v>
      </c>
      <c r="GT186" s="14" t="s">
        <v>68</v>
      </c>
      <c r="GU186" s="14" t="s">
        <v>68</v>
      </c>
      <c r="GV186" s="14" t="str">
        <f t="shared" si="282"/>
        <v>-</v>
      </c>
      <c r="GW186" s="13" t="s">
        <v>68</v>
      </c>
      <c r="GX186" s="13" t="s">
        <v>68</v>
      </c>
      <c r="GY186" s="13" t="s">
        <v>68</v>
      </c>
      <c r="GZ186" s="13" t="s">
        <v>68</v>
      </c>
      <c r="HA186" s="13" t="s">
        <v>68</v>
      </c>
      <c r="HB186" s="13" t="s">
        <v>68</v>
      </c>
      <c r="HC186" s="44" t="str">
        <f t="shared" ref="HC186:HC188" si="293">IF(COUNTIF(GW186:HB186,"X")&gt;0,COUNTIF(GW186:HB186,"X")&amp;" fois par semaine","-")</f>
        <v>-</v>
      </c>
      <c r="HD186" s="14" t="s">
        <v>68</v>
      </c>
      <c r="HE186" s="14" t="s">
        <v>68</v>
      </c>
      <c r="HF186" s="14" t="s">
        <v>68</v>
      </c>
      <c r="HG186" s="14" t="s">
        <v>68</v>
      </c>
      <c r="HH186" s="14" t="s">
        <v>68</v>
      </c>
      <c r="HI186" s="14" t="s">
        <v>68</v>
      </c>
      <c r="HJ186" s="44" t="str">
        <f t="shared" si="245"/>
        <v>-</v>
      </c>
      <c r="HK186" s="13" t="s">
        <v>68</v>
      </c>
      <c r="HL186" s="13" t="s">
        <v>68</v>
      </c>
      <c r="HM186" s="13" t="s">
        <v>68</v>
      </c>
      <c r="HN186" s="13" t="s">
        <v>68</v>
      </c>
      <c r="HO186" s="13" t="s">
        <v>68</v>
      </c>
      <c r="HP186" s="13" t="s">
        <v>68</v>
      </c>
      <c r="HQ186" s="44" t="str">
        <f t="shared" si="287"/>
        <v>-</v>
      </c>
      <c r="HR186" s="14" t="s">
        <v>68</v>
      </c>
      <c r="HS186" s="14" t="s">
        <v>68</v>
      </c>
      <c r="HT186" s="14" t="s">
        <v>68</v>
      </c>
      <c r="HU186" s="14" t="s">
        <v>68</v>
      </c>
      <c r="HV186" s="14" t="s">
        <v>68</v>
      </c>
      <c r="HW186" s="14" t="s">
        <v>68</v>
      </c>
      <c r="HX186" s="14" t="str">
        <f t="shared" si="283"/>
        <v>-</v>
      </c>
    </row>
    <row r="187" spans="1:232" ht="27.95" customHeight="1" x14ac:dyDescent="0.2">
      <c r="A187" s="16">
        <v>8244</v>
      </c>
      <c r="B187" s="9" t="s">
        <v>79</v>
      </c>
      <c r="C187" s="51" t="s">
        <v>1908</v>
      </c>
      <c r="D187" s="11" t="s">
        <v>96</v>
      </c>
      <c r="E187" s="11" t="s">
        <v>310</v>
      </c>
      <c r="F187" s="11">
        <v>75018</v>
      </c>
      <c r="G187" s="11" t="s">
        <v>29</v>
      </c>
      <c r="H187" s="12">
        <v>10</v>
      </c>
      <c r="I187" s="13" t="s">
        <v>68</v>
      </c>
      <c r="J187" s="13" t="s">
        <v>68</v>
      </c>
      <c r="K187" s="13" t="s">
        <v>68</v>
      </c>
      <c r="L187" s="13" t="s">
        <v>68</v>
      </c>
      <c r="M187" s="13" t="s">
        <v>68</v>
      </c>
      <c r="N187" s="13" t="s">
        <v>68</v>
      </c>
      <c r="O187" s="13" t="str">
        <f t="shared" si="253"/>
        <v>-</v>
      </c>
      <c r="P187" s="14" t="s">
        <v>68</v>
      </c>
      <c r="Q187" s="14" t="s">
        <v>68</v>
      </c>
      <c r="R187" s="14" t="s">
        <v>68</v>
      </c>
      <c r="S187" s="14" t="s">
        <v>68</v>
      </c>
      <c r="T187" s="14" t="s">
        <v>68</v>
      </c>
      <c r="U187" s="14" t="s">
        <v>68</v>
      </c>
      <c r="V187" s="44" t="str">
        <f t="shared" si="254"/>
        <v>-</v>
      </c>
      <c r="W187" s="13" t="s">
        <v>68</v>
      </c>
      <c r="X187" s="13" t="s">
        <v>68</v>
      </c>
      <c r="Y187" s="13" t="s">
        <v>68</v>
      </c>
      <c r="Z187" s="13" t="s">
        <v>68</v>
      </c>
      <c r="AA187" s="13" t="s">
        <v>68</v>
      </c>
      <c r="AB187" s="13" t="s">
        <v>68</v>
      </c>
      <c r="AC187" s="13" t="str">
        <f t="shared" si="255"/>
        <v>-</v>
      </c>
      <c r="AD187" s="14" t="s">
        <v>68</v>
      </c>
      <c r="AE187" s="14" t="s">
        <v>68</v>
      </c>
      <c r="AF187" s="14" t="s">
        <v>68</v>
      </c>
      <c r="AG187" s="14" t="s">
        <v>68</v>
      </c>
      <c r="AH187" s="14" t="s">
        <v>68</v>
      </c>
      <c r="AI187" s="14" t="s">
        <v>68</v>
      </c>
      <c r="AJ187" s="44" t="str">
        <f t="shared" si="256"/>
        <v>-</v>
      </c>
      <c r="AK187" s="13" t="s">
        <v>68</v>
      </c>
      <c r="AL187" s="13" t="s">
        <v>68</v>
      </c>
      <c r="AM187" s="13" t="s">
        <v>68</v>
      </c>
      <c r="AN187" s="13" t="s">
        <v>68</v>
      </c>
      <c r="AO187" s="13" t="s">
        <v>68</v>
      </c>
      <c r="AP187" s="13" t="s">
        <v>68</v>
      </c>
      <c r="AQ187" s="13" t="str">
        <f t="shared" si="257"/>
        <v>-</v>
      </c>
      <c r="AR187" s="14" t="s">
        <v>68</v>
      </c>
      <c r="AS187" s="14" t="s">
        <v>68</v>
      </c>
      <c r="AT187" s="14" t="s">
        <v>68</v>
      </c>
      <c r="AU187" s="14" t="s">
        <v>68</v>
      </c>
      <c r="AV187" s="14" t="s">
        <v>68</v>
      </c>
      <c r="AW187" s="14" t="s">
        <v>68</v>
      </c>
      <c r="AX187" s="14" t="str">
        <f t="shared" si="258"/>
        <v>-</v>
      </c>
      <c r="AY187" s="13" t="s">
        <v>68</v>
      </c>
      <c r="AZ187" s="13" t="s">
        <v>68</v>
      </c>
      <c r="BA187" s="13" t="s">
        <v>68</v>
      </c>
      <c r="BB187" s="13" t="s">
        <v>68</v>
      </c>
      <c r="BC187" s="13" t="s">
        <v>68</v>
      </c>
      <c r="BD187" s="13" t="s">
        <v>68</v>
      </c>
      <c r="BE187" s="13" t="str">
        <f t="shared" si="259"/>
        <v>-</v>
      </c>
      <c r="BF187" s="14" t="s">
        <v>68</v>
      </c>
      <c r="BG187" s="14" t="s">
        <v>68</v>
      </c>
      <c r="BH187" s="14" t="s">
        <v>68</v>
      </c>
      <c r="BI187" s="14" t="s">
        <v>68</v>
      </c>
      <c r="BJ187" s="14" t="s">
        <v>68</v>
      </c>
      <c r="BK187" s="14" t="s">
        <v>68</v>
      </c>
      <c r="BL187" s="14" t="str">
        <f t="shared" si="260"/>
        <v>-</v>
      </c>
      <c r="BM187" s="13" t="s">
        <v>68</v>
      </c>
      <c r="BN187" s="13" t="s">
        <v>68</v>
      </c>
      <c r="BO187" s="13" t="s">
        <v>68</v>
      </c>
      <c r="BP187" s="13" t="s">
        <v>68</v>
      </c>
      <c r="BQ187" s="13" t="s">
        <v>68</v>
      </c>
      <c r="BR187" s="13" t="s">
        <v>68</v>
      </c>
      <c r="BS187" s="13" t="str">
        <f t="shared" si="261"/>
        <v>-</v>
      </c>
      <c r="BT187" s="14" t="s">
        <v>68</v>
      </c>
      <c r="BU187" s="14" t="s">
        <v>68</v>
      </c>
      <c r="BV187" s="14" t="s">
        <v>68</v>
      </c>
      <c r="BW187" s="14" t="s">
        <v>68</v>
      </c>
      <c r="BX187" s="14" t="s">
        <v>68</v>
      </c>
      <c r="BY187" s="14" t="s">
        <v>68</v>
      </c>
      <c r="BZ187" s="14" t="str">
        <f t="shared" si="262"/>
        <v>-</v>
      </c>
      <c r="CA187" s="13" t="s">
        <v>68</v>
      </c>
      <c r="CB187" s="13" t="s">
        <v>68</v>
      </c>
      <c r="CC187" s="13" t="s">
        <v>68</v>
      </c>
      <c r="CD187" s="13" t="s">
        <v>68</v>
      </c>
      <c r="CE187" s="13" t="s">
        <v>68</v>
      </c>
      <c r="CF187" s="13" t="s">
        <v>68</v>
      </c>
      <c r="CG187" s="44" t="str">
        <f t="shared" si="290"/>
        <v>-</v>
      </c>
      <c r="CH187" s="14" t="s">
        <v>68</v>
      </c>
      <c r="CI187" s="14" t="s">
        <v>68</v>
      </c>
      <c r="CJ187" s="14" t="s">
        <v>68</v>
      </c>
      <c r="CK187" s="14" t="s">
        <v>68</v>
      </c>
      <c r="CL187" s="14" t="s">
        <v>68</v>
      </c>
      <c r="CM187" s="14" t="s">
        <v>68</v>
      </c>
      <c r="CN187" s="44" t="str">
        <f t="shared" si="264"/>
        <v>-</v>
      </c>
      <c r="CO187" s="13" t="s">
        <v>68</v>
      </c>
      <c r="CP187" s="13" t="s">
        <v>68</v>
      </c>
      <c r="CQ187" s="13" t="s">
        <v>68</v>
      </c>
      <c r="CR187" s="13" t="s">
        <v>68</v>
      </c>
      <c r="CS187" s="13" t="s">
        <v>68</v>
      </c>
      <c r="CT187" s="13" t="s">
        <v>68</v>
      </c>
      <c r="CU187" s="13" t="str">
        <f t="shared" si="231"/>
        <v>-</v>
      </c>
      <c r="CV187" s="14" t="s">
        <v>68</v>
      </c>
      <c r="CW187" s="14" t="s">
        <v>68</v>
      </c>
      <c r="CX187" s="14" t="s">
        <v>68</v>
      </c>
      <c r="CY187" s="14" t="s">
        <v>68</v>
      </c>
      <c r="CZ187" s="14" t="s">
        <v>68</v>
      </c>
      <c r="DA187" s="14" t="s">
        <v>68</v>
      </c>
      <c r="DB187" s="14" t="str">
        <f t="shared" si="265"/>
        <v>-</v>
      </c>
      <c r="DC187" s="13" t="s">
        <v>68</v>
      </c>
      <c r="DD187" s="13" t="s">
        <v>68</v>
      </c>
      <c r="DE187" s="13" t="s">
        <v>68</v>
      </c>
      <c r="DF187" s="13" t="s">
        <v>68</v>
      </c>
      <c r="DG187" s="13" t="s">
        <v>68</v>
      </c>
      <c r="DH187" s="13" t="s">
        <v>68</v>
      </c>
      <c r="DI187" s="13" t="str">
        <f t="shared" si="232"/>
        <v>-</v>
      </c>
      <c r="DJ187" s="14" t="s">
        <v>68</v>
      </c>
      <c r="DK187" s="14" t="s">
        <v>68</v>
      </c>
      <c r="DL187" s="14" t="s">
        <v>68</v>
      </c>
      <c r="DM187" s="14" t="s">
        <v>68</v>
      </c>
      <c r="DN187" s="14" t="s">
        <v>68</v>
      </c>
      <c r="DO187" s="14" t="s">
        <v>68</v>
      </c>
      <c r="DP187" s="44" t="str">
        <f t="shared" si="266"/>
        <v>-</v>
      </c>
      <c r="DQ187" s="13" t="s">
        <v>68</v>
      </c>
      <c r="DR187" s="13" t="s">
        <v>68</v>
      </c>
      <c r="DS187" s="13" t="s">
        <v>68</v>
      </c>
      <c r="DT187" s="13" t="s">
        <v>68</v>
      </c>
      <c r="DU187" s="13" t="s">
        <v>68</v>
      </c>
      <c r="DV187" s="13" t="s">
        <v>68</v>
      </c>
      <c r="DW187" s="13" t="str">
        <f t="shared" si="267"/>
        <v>-</v>
      </c>
      <c r="DX187" s="14" t="s">
        <v>68</v>
      </c>
      <c r="DY187" s="14" t="s">
        <v>68</v>
      </c>
      <c r="DZ187" s="14" t="s">
        <v>68</v>
      </c>
      <c r="EA187" s="14" t="s">
        <v>68</v>
      </c>
      <c r="EB187" s="14" t="s">
        <v>68</v>
      </c>
      <c r="EC187" s="14" t="s">
        <v>68</v>
      </c>
      <c r="ED187" s="14" t="str">
        <f t="shared" si="268"/>
        <v>-</v>
      </c>
      <c r="EE187" s="13" t="s">
        <v>68</v>
      </c>
      <c r="EF187" s="13" t="s">
        <v>68</v>
      </c>
      <c r="EG187" s="13" t="s">
        <v>68</v>
      </c>
      <c r="EH187" s="13" t="s">
        <v>68</v>
      </c>
      <c r="EI187" s="13" t="s">
        <v>68</v>
      </c>
      <c r="EJ187" s="13" t="s">
        <v>68</v>
      </c>
      <c r="EK187" s="13" t="str">
        <f t="shared" si="269"/>
        <v>-</v>
      </c>
      <c r="EL187" s="14" t="s">
        <v>68</v>
      </c>
      <c r="EM187" s="14" t="s">
        <v>68</v>
      </c>
      <c r="EN187" s="14" t="s">
        <v>68</v>
      </c>
      <c r="EO187" s="14" t="s">
        <v>68</v>
      </c>
      <c r="EP187" s="14" t="s">
        <v>68</v>
      </c>
      <c r="EQ187" s="14" t="s">
        <v>68</v>
      </c>
      <c r="ER187" s="44" t="str">
        <f t="shared" si="288"/>
        <v>-</v>
      </c>
      <c r="ES187" s="13" t="s">
        <v>68</v>
      </c>
      <c r="ET187" s="13" t="s">
        <v>68</v>
      </c>
      <c r="EU187" s="13" t="s">
        <v>68</v>
      </c>
      <c r="EV187" s="13" t="s">
        <v>68</v>
      </c>
      <c r="EW187" s="13" t="s">
        <v>68</v>
      </c>
      <c r="EX187" s="13" t="s">
        <v>68</v>
      </c>
      <c r="EY187" s="44" t="str">
        <f t="shared" si="291"/>
        <v>-</v>
      </c>
      <c r="EZ187" s="14" t="s">
        <v>68</v>
      </c>
      <c r="FA187" s="14" t="s">
        <v>68</v>
      </c>
      <c r="FB187" s="14" t="s">
        <v>68</v>
      </c>
      <c r="FC187" s="14" t="s">
        <v>68</v>
      </c>
      <c r="FD187" s="14" t="s">
        <v>68</v>
      </c>
      <c r="FE187" s="14" t="s">
        <v>68</v>
      </c>
      <c r="FF187" s="44" t="str">
        <f t="shared" si="285"/>
        <v>-</v>
      </c>
      <c r="FG187" s="13" t="s">
        <v>68</v>
      </c>
      <c r="FH187" s="13" t="s">
        <v>68</v>
      </c>
      <c r="FI187" s="13" t="s">
        <v>68</v>
      </c>
      <c r="FJ187" s="13" t="s">
        <v>68</v>
      </c>
      <c r="FK187" s="13" t="s">
        <v>68</v>
      </c>
      <c r="FL187" s="13" t="s">
        <v>68</v>
      </c>
      <c r="FM187" s="13" t="str">
        <f t="shared" si="292"/>
        <v>-</v>
      </c>
      <c r="FN187" s="14" t="s">
        <v>69</v>
      </c>
      <c r="FO187" s="14" t="s">
        <v>68</v>
      </c>
      <c r="FP187" s="14" t="s">
        <v>68</v>
      </c>
      <c r="FQ187" s="14" t="s">
        <v>69</v>
      </c>
      <c r="FR187" s="14" t="s">
        <v>68</v>
      </c>
      <c r="FS187" s="14" t="s">
        <v>68</v>
      </c>
      <c r="FT187" s="44" t="str">
        <f t="shared" si="273"/>
        <v>2 fois par semaine</v>
      </c>
      <c r="FU187" s="13" t="s">
        <v>69</v>
      </c>
      <c r="FV187" s="13" t="s">
        <v>68</v>
      </c>
      <c r="FW187" s="13" t="s">
        <v>68</v>
      </c>
      <c r="FX187" s="13" t="s">
        <v>68</v>
      </c>
      <c r="FY187" s="13" t="s">
        <v>68</v>
      </c>
      <c r="FZ187" s="13" t="s">
        <v>68</v>
      </c>
      <c r="GA187" s="44" t="str">
        <f t="shared" si="274"/>
        <v>1 fois par semaine</v>
      </c>
      <c r="GB187" s="14" t="s">
        <v>69</v>
      </c>
      <c r="GC187" s="14" t="s">
        <v>68</v>
      </c>
      <c r="GD187" s="14" t="s">
        <v>68</v>
      </c>
      <c r="GE187" s="14" t="s">
        <v>68</v>
      </c>
      <c r="GF187" s="14" t="s">
        <v>68</v>
      </c>
      <c r="GG187" s="14" t="s">
        <v>68</v>
      </c>
      <c r="GH187" s="14" t="str">
        <f t="shared" si="275"/>
        <v>1 fois par semaine</v>
      </c>
      <c r="GI187" s="13" t="s">
        <v>68</v>
      </c>
      <c r="GJ187" s="13" t="s">
        <v>68</v>
      </c>
      <c r="GK187" s="13" t="s">
        <v>68</v>
      </c>
      <c r="GL187" s="13" t="s">
        <v>68</v>
      </c>
      <c r="GM187" s="13" t="s">
        <v>68</v>
      </c>
      <c r="GN187" s="13" t="s">
        <v>68</v>
      </c>
      <c r="GO187" s="13" t="str">
        <f t="shared" si="286"/>
        <v>-</v>
      </c>
      <c r="GP187" s="14" t="s">
        <v>68</v>
      </c>
      <c r="GQ187" s="14" t="s">
        <v>68</v>
      </c>
      <c r="GR187" s="14" t="s">
        <v>68</v>
      </c>
      <c r="GS187" s="14" t="s">
        <v>68</v>
      </c>
      <c r="GT187" s="14" t="s">
        <v>68</v>
      </c>
      <c r="GU187" s="14" t="s">
        <v>68</v>
      </c>
      <c r="GV187" s="14" t="str">
        <f t="shared" si="282"/>
        <v>-</v>
      </c>
      <c r="GW187" s="13" t="s">
        <v>68</v>
      </c>
      <c r="GX187" s="13" t="s">
        <v>68</v>
      </c>
      <c r="GY187" s="13" t="s">
        <v>68</v>
      </c>
      <c r="GZ187" s="13" t="s">
        <v>68</v>
      </c>
      <c r="HA187" s="13" t="s">
        <v>68</v>
      </c>
      <c r="HB187" s="13" t="s">
        <v>68</v>
      </c>
      <c r="HC187" s="44" t="str">
        <f t="shared" si="293"/>
        <v>-</v>
      </c>
      <c r="HD187" s="14" t="s">
        <v>68</v>
      </c>
      <c r="HE187" s="14" t="s">
        <v>68</v>
      </c>
      <c r="HF187" s="14" t="s">
        <v>68</v>
      </c>
      <c r="HG187" s="14" t="s">
        <v>68</v>
      </c>
      <c r="HH187" s="14" t="s">
        <v>68</v>
      </c>
      <c r="HI187" s="14" t="s">
        <v>68</v>
      </c>
      <c r="HJ187" s="44" t="str">
        <f t="shared" si="245"/>
        <v>-</v>
      </c>
      <c r="HK187" s="13" t="s">
        <v>68</v>
      </c>
      <c r="HL187" s="13" t="s">
        <v>68</v>
      </c>
      <c r="HM187" s="13" t="s">
        <v>68</v>
      </c>
      <c r="HN187" s="13" t="s">
        <v>68</v>
      </c>
      <c r="HO187" s="13" t="s">
        <v>68</v>
      </c>
      <c r="HP187" s="13" t="s">
        <v>68</v>
      </c>
      <c r="HQ187" s="44" t="str">
        <f t="shared" si="287"/>
        <v>-</v>
      </c>
      <c r="HR187" s="14" t="s">
        <v>68</v>
      </c>
      <c r="HS187" s="14" t="s">
        <v>68</v>
      </c>
      <c r="HT187" s="14" t="s">
        <v>68</v>
      </c>
      <c r="HU187" s="14" t="s">
        <v>68</v>
      </c>
      <c r="HV187" s="14" t="s">
        <v>68</v>
      </c>
      <c r="HW187" s="14" t="s">
        <v>68</v>
      </c>
      <c r="HX187" s="14" t="str">
        <f t="shared" si="283"/>
        <v>-</v>
      </c>
    </row>
    <row r="188" spans="1:232" ht="27.95" customHeight="1" x14ac:dyDescent="0.2">
      <c r="A188" s="16">
        <v>8245</v>
      </c>
      <c r="B188" s="9" t="s">
        <v>79</v>
      </c>
      <c r="C188" s="51" t="s">
        <v>1908</v>
      </c>
      <c r="D188" s="11" t="s">
        <v>96</v>
      </c>
      <c r="E188" s="11" t="s">
        <v>311</v>
      </c>
      <c r="F188" s="11">
        <v>75018</v>
      </c>
      <c r="G188" s="11" t="s">
        <v>29</v>
      </c>
      <c r="H188" s="12">
        <v>3</v>
      </c>
      <c r="I188" s="13" t="s">
        <v>68</v>
      </c>
      <c r="J188" s="13" t="s">
        <v>68</v>
      </c>
      <c r="K188" s="13" t="s">
        <v>68</v>
      </c>
      <c r="L188" s="13" t="s">
        <v>68</v>
      </c>
      <c r="M188" s="13" t="s">
        <v>68</v>
      </c>
      <c r="N188" s="13" t="s">
        <v>68</v>
      </c>
      <c r="O188" s="13" t="str">
        <f t="shared" si="253"/>
        <v>-</v>
      </c>
      <c r="P188" s="14" t="s">
        <v>68</v>
      </c>
      <c r="Q188" s="14" t="s">
        <v>68</v>
      </c>
      <c r="R188" s="14" t="s">
        <v>68</v>
      </c>
      <c r="S188" s="14" t="s">
        <v>68</v>
      </c>
      <c r="T188" s="14" t="s">
        <v>68</v>
      </c>
      <c r="U188" s="14" t="s">
        <v>68</v>
      </c>
      <c r="V188" s="44" t="str">
        <f t="shared" si="254"/>
        <v>-</v>
      </c>
      <c r="W188" s="13" t="s">
        <v>68</v>
      </c>
      <c r="X188" s="13" t="s">
        <v>68</v>
      </c>
      <c r="Y188" s="13" t="s">
        <v>68</v>
      </c>
      <c r="Z188" s="13" t="s">
        <v>68</v>
      </c>
      <c r="AA188" s="13" t="s">
        <v>68</v>
      </c>
      <c r="AB188" s="13" t="s">
        <v>68</v>
      </c>
      <c r="AC188" s="13" t="str">
        <f t="shared" si="255"/>
        <v>-</v>
      </c>
      <c r="AD188" s="14" t="s">
        <v>68</v>
      </c>
      <c r="AE188" s="14" t="s">
        <v>68</v>
      </c>
      <c r="AF188" s="14" t="s">
        <v>68</v>
      </c>
      <c r="AG188" s="14" t="s">
        <v>68</v>
      </c>
      <c r="AH188" s="14" t="s">
        <v>68</v>
      </c>
      <c r="AI188" s="14" t="s">
        <v>68</v>
      </c>
      <c r="AJ188" s="44" t="str">
        <f t="shared" si="256"/>
        <v>-</v>
      </c>
      <c r="AK188" s="13" t="s">
        <v>68</v>
      </c>
      <c r="AL188" s="13" t="s">
        <v>68</v>
      </c>
      <c r="AM188" s="13" t="s">
        <v>68</v>
      </c>
      <c r="AN188" s="13" t="s">
        <v>68</v>
      </c>
      <c r="AO188" s="13" t="s">
        <v>68</v>
      </c>
      <c r="AP188" s="13" t="s">
        <v>68</v>
      </c>
      <c r="AQ188" s="13" t="str">
        <f t="shared" si="257"/>
        <v>-</v>
      </c>
      <c r="AR188" s="14" t="s">
        <v>68</v>
      </c>
      <c r="AS188" s="14" t="s">
        <v>68</v>
      </c>
      <c r="AT188" s="14" t="s">
        <v>68</v>
      </c>
      <c r="AU188" s="14" t="s">
        <v>68</v>
      </c>
      <c r="AV188" s="14" t="s">
        <v>68</v>
      </c>
      <c r="AW188" s="14" t="s">
        <v>68</v>
      </c>
      <c r="AX188" s="14" t="str">
        <f t="shared" si="258"/>
        <v>-</v>
      </c>
      <c r="AY188" s="13" t="s">
        <v>68</v>
      </c>
      <c r="AZ188" s="13" t="s">
        <v>68</v>
      </c>
      <c r="BA188" s="13" t="s">
        <v>68</v>
      </c>
      <c r="BB188" s="13" t="s">
        <v>68</v>
      </c>
      <c r="BC188" s="13" t="s">
        <v>68</v>
      </c>
      <c r="BD188" s="13" t="s">
        <v>68</v>
      </c>
      <c r="BE188" s="13" t="str">
        <f t="shared" si="259"/>
        <v>-</v>
      </c>
      <c r="BF188" s="14" t="s">
        <v>68</v>
      </c>
      <c r="BG188" s="14" t="s">
        <v>68</v>
      </c>
      <c r="BH188" s="14" t="s">
        <v>68</v>
      </c>
      <c r="BI188" s="14" t="s">
        <v>68</v>
      </c>
      <c r="BJ188" s="14" t="s">
        <v>68</v>
      </c>
      <c r="BK188" s="14" t="s">
        <v>68</v>
      </c>
      <c r="BL188" s="14" t="str">
        <f t="shared" si="260"/>
        <v>-</v>
      </c>
      <c r="BM188" s="13" t="s">
        <v>68</v>
      </c>
      <c r="BN188" s="13" t="s">
        <v>68</v>
      </c>
      <c r="BO188" s="13" t="s">
        <v>68</v>
      </c>
      <c r="BP188" s="13" t="s">
        <v>68</v>
      </c>
      <c r="BQ188" s="13" t="s">
        <v>68</v>
      </c>
      <c r="BR188" s="13" t="s">
        <v>68</v>
      </c>
      <c r="BS188" s="13" t="str">
        <f t="shared" si="261"/>
        <v>-</v>
      </c>
      <c r="BT188" s="14" t="s">
        <v>68</v>
      </c>
      <c r="BU188" s="14" t="s">
        <v>68</v>
      </c>
      <c r="BV188" s="14" t="s">
        <v>68</v>
      </c>
      <c r="BW188" s="14" t="s">
        <v>68</v>
      </c>
      <c r="BX188" s="14" t="s">
        <v>68</v>
      </c>
      <c r="BY188" s="14" t="s">
        <v>68</v>
      </c>
      <c r="BZ188" s="14" t="str">
        <f t="shared" si="262"/>
        <v>-</v>
      </c>
      <c r="CA188" s="13" t="s">
        <v>68</v>
      </c>
      <c r="CB188" s="13" t="s">
        <v>68</v>
      </c>
      <c r="CC188" s="13" t="s">
        <v>68</v>
      </c>
      <c r="CD188" s="13" t="s">
        <v>68</v>
      </c>
      <c r="CE188" s="13" t="s">
        <v>68</v>
      </c>
      <c r="CF188" s="13" t="s">
        <v>68</v>
      </c>
      <c r="CG188" s="44" t="str">
        <f t="shared" si="290"/>
        <v>-</v>
      </c>
      <c r="CH188" s="14" t="s">
        <v>68</v>
      </c>
      <c r="CI188" s="14" t="s">
        <v>68</v>
      </c>
      <c r="CJ188" s="14" t="s">
        <v>68</v>
      </c>
      <c r="CK188" s="14" t="s">
        <v>68</v>
      </c>
      <c r="CL188" s="14" t="s">
        <v>68</v>
      </c>
      <c r="CM188" s="14" t="s">
        <v>68</v>
      </c>
      <c r="CN188" s="44" t="str">
        <f t="shared" si="264"/>
        <v>-</v>
      </c>
      <c r="CO188" s="13" t="s">
        <v>68</v>
      </c>
      <c r="CP188" s="13" t="s">
        <v>68</v>
      </c>
      <c r="CQ188" s="13" t="s">
        <v>68</v>
      </c>
      <c r="CR188" s="13" t="s">
        <v>68</v>
      </c>
      <c r="CS188" s="13" t="s">
        <v>68</v>
      </c>
      <c r="CT188" s="13" t="s">
        <v>68</v>
      </c>
      <c r="CU188" s="13" t="str">
        <f t="shared" si="231"/>
        <v>-</v>
      </c>
      <c r="CV188" s="14" t="s">
        <v>68</v>
      </c>
      <c r="CW188" s="14" t="s">
        <v>68</v>
      </c>
      <c r="CX188" s="14" t="s">
        <v>68</v>
      </c>
      <c r="CY188" s="14" t="s">
        <v>68</v>
      </c>
      <c r="CZ188" s="14" t="s">
        <v>68</v>
      </c>
      <c r="DA188" s="14" t="s">
        <v>68</v>
      </c>
      <c r="DB188" s="14" t="str">
        <f t="shared" si="265"/>
        <v>-</v>
      </c>
      <c r="DC188" s="13" t="s">
        <v>68</v>
      </c>
      <c r="DD188" s="13" t="s">
        <v>68</v>
      </c>
      <c r="DE188" s="13" t="s">
        <v>68</v>
      </c>
      <c r="DF188" s="13" t="s">
        <v>68</v>
      </c>
      <c r="DG188" s="13" t="s">
        <v>68</v>
      </c>
      <c r="DH188" s="13" t="s">
        <v>68</v>
      </c>
      <c r="DI188" s="13" t="str">
        <f t="shared" si="232"/>
        <v>-</v>
      </c>
      <c r="DJ188" s="14" t="s">
        <v>68</v>
      </c>
      <c r="DK188" s="14" t="s">
        <v>68</v>
      </c>
      <c r="DL188" s="14" t="s">
        <v>68</v>
      </c>
      <c r="DM188" s="14" t="s">
        <v>68</v>
      </c>
      <c r="DN188" s="14" t="s">
        <v>68</v>
      </c>
      <c r="DO188" s="14" t="s">
        <v>68</v>
      </c>
      <c r="DP188" s="44" t="str">
        <f t="shared" si="266"/>
        <v>-</v>
      </c>
      <c r="DQ188" s="13" t="s">
        <v>68</v>
      </c>
      <c r="DR188" s="13" t="s">
        <v>68</v>
      </c>
      <c r="DS188" s="13" t="s">
        <v>68</v>
      </c>
      <c r="DT188" s="13" t="s">
        <v>68</v>
      </c>
      <c r="DU188" s="13" t="s">
        <v>68</v>
      </c>
      <c r="DV188" s="13" t="s">
        <v>68</v>
      </c>
      <c r="DW188" s="13" t="str">
        <f t="shared" si="267"/>
        <v>-</v>
      </c>
      <c r="DX188" s="14" t="s">
        <v>68</v>
      </c>
      <c r="DY188" s="14" t="s">
        <v>68</v>
      </c>
      <c r="DZ188" s="14" t="s">
        <v>68</v>
      </c>
      <c r="EA188" s="14" t="s">
        <v>68</v>
      </c>
      <c r="EB188" s="14" t="s">
        <v>68</v>
      </c>
      <c r="EC188" s="14" t="s">
        <v>68</v>
      </c>
      <c r="ED188" s="14" t="str">
        <f t="shared" si="268"/>
        <v>-</v>
      </c>
      <c r="EE188" s="13" t="s">
        <v>68</v>
      </c>
      <c r="EF188" s="13" t="s">
        <v>68</v>
      </c>
      <c r="EG188" s="13" t="s">
        <v>68</v>
      </c>
      <c r="EH188" s="13" t="s">
        <v>68</v>
      </c>
      <c r="EI188" s="13" t="s">
        <v>68</v>
      </c>
      <c r="EJ188" s="13" t="s">
        <v>68</v>
      </c>
      <c r="EK188" s="13" t="str">
        <f t="shared" si="269"/>
        <v>-</v>
      </c>
      <c r="EL188" s="14" t="s">
        <v>68</v>
      </c>
      <c r="EM188" s="14" t="s">
        <v>68</v>
      </c>
      <c r="EN188" s="14" t="s">
        <v>68</v>
      </c>
      <c r="EO188" s="14" t="s">
        <v>68</v>
      </c>
      <c r="EP188" s="14" t="s">
        <v>68</v>
      </c>
      <c r="EQ188" s="14" t="s">
        <v>68</v>
      </c>
      <c r="ER188" s="44" t="str">
        <f t="shared" si="288"/>
        <v>-</v>
      </c>
      <c r="ES188" s="13" t="s">
        <v>68</v>
      </c>
      <c r="ET188" s="13" t="s">
        <v>68</v>
      </c>
      <c r="EU188" s="13" t="s">
        <v>68</v>
      </c>
      <c r="EV188" s="13" t="s">
        <v>68</v>
      </c>
      <c r="EW188" s="13" t="s">
        <v>68</v>
      </c>
      <c r="EX188" s="13" t="s">
        <v>68</v>
      </c>
      <c r="EY188" s="44" t="str">
        <f t="shared" si="291"/>
        <v>-</v>
      </c>
      <c r="EZ188" s="14" t="s">
        <v>68</v>
      </c>
      <c r="FA188" s="14" t="s">
        <v>68</v>
      </c>
      <c r="FB188" s="14" t="s">
        <v>68</v>
      </c>
      <c r="FC188" s="14" t="s">
        <v>68</v>
      </c>
      <c r="FD188" s="14" t="s">
        <v>68</v>
      </c>
      <c r="FE188" s="14" t="s">
        <v>68</v>
      </c>
      <c r="FF188" s="44" t="str">
        <f t="shared" si="285"/>
        <v>-</v>
      </c>
      <c r="FG188" s="13" t="s">
        <v>68</v>
      </c>
      <c r="FH188" s="13" t="s">
        <v>68</v>
      </c>
      <c r="FI188" s="13" t="s">
        <v>68</v>
      </c>
      <c r="FJ188" s="13" t="s">
        <v>68</v>
      </c>
      <c r="FK188" s="13" t="s">
        <v>68</v>
      </c>
      <c r="FL188" s="13" t="s">
        <v>68</v>
      </c>
      <c r="FM188" s="13" t="str">
        <f t="shared" si="292"/>
        <v>-</v>
      </c>
      <c r="FN188" s="14" t="s">
        <v>68</v>
      </c>
      <c r="FO188" s="14" t="s">
        <v>68</v>
      </c>
      <c r="FP188" s="14" t="s">
        <v>68</v>
      </c>
      <c r="FQ188" s="14" t="s">
        <v>68</v>
      </c>
      <c r="FR188" s="14" t="s">
        <v>68</v>
      </c>
      <c r="FS188" s="14" t="s">
        <v>68</v>
      </c>
      <c r="FT188" s="44" t="str">
        <f t="shared" si="273"/>
        <v>-</v>
      </c>
      <c r="FU188" s="13" t="s">
        <v>68</v>
      </c>
      <c r="FV188" s="13" t="s">
        <v>68</v>
      </c>
      <c r="FW188" s="13" t="s">
        <v>68</v>
      </c>
      <c r="FX188" s="13" t="s">
        <v>68</v>
      </c>
      <c r="FY188" s="13" t="s">
        <v>68</v>
      </c>
      <c r="FZ188" s="13" t="s">
        <v>68</v>
      </c>
      <c r="GA188" s="44" t="str">
        <f t="shared" si="274"/>
        <v>-</v>
      </c>
      <c r="GB188" s="14" t="s">
        <v>68</v>
      </c>
      <c r="GC188" s="14" t="s">
        <v>68</v>
      </c>
      <c r="GD188" s="14" t="s">
        <v>68</v>
      </c>
      <c r="GE188" s="14" t="s">
        <v>68</v>
      </c>
      <c r="GF188" s="14" t="s">
        <v>68</v>
      </c>
      <c r="GG188" s="14" t="s">
        <v>68</v>
      </c>
      <c r="GH188" s="14" t="str">
        <f t="shared" si="275"/>
        <v>-</v>
      </c>
      <c r="GI188" s="13" t="s">
        <v>68</v>
      </c>
      <c r="GJ188" s="13" t="s">
        <v>68</v>
      </c>
      <c r="GK188" s="13" t="s">
        <v>68</v>
      </c>
      <c r="GL188" s="13" t="s">
        <v>68</v>
      </c>
      <c r="GM188" s="13" t="s">
        <v>68</v>
      </c>
      <c r="GN188" s="13" t="s">
        <v>68</v>
      </c>
      <c r="GO188" s="13" t="str">
        <f t="shared" si="286"/>
        <v>-</v>
      </c>
      <c r="GP188" s="14" t="s">
        <v>68</v>
      </c>
      <c r="GQ188" s="14" t="s">
        <v>68</v>
      </c>
      <c r="GR188" s="14" t="s">
        <v>68</v>
      </c>
      <c r="GS188" s="14" t="s">
        <v>68</v>
      </c>
      <c r="GT188" s="14" t="s">
        <v>68</v>
      </c>
      <c r="GU188" s="14" t="s">
        <v>68</v>
      </c>
      <c r="GV188" s="14" t="str">
        <f t="shared" si="282"/>
        <v>-</v>
      </c>
      <c r="GW188" s="13" t="s">
        <v>68</v>
      </c>
      <c r="GX188" s="13" t="s">
        <v>68</v>
      </c>
      <c r="GY188" s="13" t="s">
        <v>68</v>
      </c>
      <c r="GZ188" s="13" t="s">
        <v>68</v>
      </c>
      <c r="HA188" s="13" t="s">
        <v>68</v>
      </c>
      <c r="HB188" s="13" t="s">
        <v>68</v>
      </c>
      <c r="HC188" s="44" t="str">
        <f t="shared" si="293"/>
        <v>-</v>
      </c>
      <c r="HD188" s="14" t="s">
        <v>68</v>
      </c>
      <c r="HE188" s="14" t="s">
        <v>68</v>
      </c>
      <c r="HF188" s="14" t="s">
        <v>68</v>
      </c>
      <c r="HG188" s="14" t="s">
        <v>68</v>
      </c>
      <c r="HH188" s="14" t="s">
        <v>68</v>
      </c>
      <c r="HI188" s="14" t="s">
        <v>68</v>
      </c>
      <c r="HJ188" s="44" t="str">
        <f t="shared" si="245"/>
        <v>-</v>
      </c>
      <c r="HK188" s="13" t="s">
        <v>68</v>
      </c>
      <c r="HL188" s="13" t="s">
        <v>68</v>
      </c>
      <c r="HM188" s="13" t="s">
        <v>68</v>
      </c>
      <c r="HN188" s="13" t="s">
        <v>68</v>
      </c>
      <c r="HO188" s="13" t="s">
        <v>68</v>
      </c>
      <c r="HP188" s="13" t="s">
        <v>68</v>
      </c>
      <c r="HQ188" s="44" t="str">
        <f t="shared" si="287"/>
        <v>-</v>
      </c>
      <c r="HR188" s="14" t="s">
        <v>68</v>
      </c>
      <c r="HS188" s="14" t="s">
        <v>68</v>
      </c>
      <c r="HT188" s="14" t="s">
        <v>68</v>
      </c>
      <c r="HU188" s="14" t="s">
        <v>68</v>
      </c>
      <c r="HV188" s="14" t="s">
        <v>68</v>
      </c>
      <c r="HW188" s="14" t="s">
        <v>68</v>
      </c>
      <c r="HX188" s="14" t="str">
        <f t="shared" si="283"/>
        <v>-</v>
      </c>
    </row>
    <row r="189" spans="1:232" ht="27.95" customHeight="1" x14ac:dyDescent="0.2">
      <c r="A189" s="16">
        <v>8246</v>
      </c>
      <c r="B189" s="9" t="s">
        <v>79</v>
      </c>
      <c r="C189" s="51" t="s">
        <v>1908</v>
      </c>
      <c r="D189" s="11" t="s">
        <v>96</v>
      </c>
      <c r="E189" s="11" t="s">
        <v>312</v>
      </c>
      <c r="F189" s="11">
        <v>75018</v>
      </c>
      <c r="G189" s="11" t="s">
        <v>29</v>
      </c>
      <c r="H189" s="12">
        <v>30</v>
      </c>
      <c r="I189" s="13" t="s">
        <v>68</v>
      </c>
      <c r="J189" s="13" t="s">
        <v>68</v>
      </c>
      <c r="K189" s="13" t="s">
        <v>68</v>
      </c>
      <c r="L189" s="13" t="s">
        <v>68</v>
      </c>
      <c r="M189" s="13" t="s">
        <v>68</v>
      </c>
      <c r="N189" s="13" t="s">
        <v>68</v>
      </c>
      <c r="O189" s="13" t="str">
        <f t="shared" si="253"/>
        <v>-</v>
      </c>
      <c r="P189" s="14" t="s">
        <v>68</v>
      </c>
      <c r="Q189" s="14" t="s">
        <v>68</v>
      </c>
      <c r="R189" s="14" t="s">
        <v>68</v>
      </c>
      <c r="S189" s="14" t="s">
        <v>68</v>
      </c>
      <c r="T189" s="14" t="s">
        <v>68</v>
      </c>
      <c r="U189" s="14" t="s">
        <v>68</v>
      </c>
      <c r="V189" s="44" t="str">
        <f t="shared" si="254"/>
        <v>-</v>
      </c>
      <c r="W189" s="13" t="s">
        <v>68</v>
      </c>
      <c r="X189" s="13" t="s">
        <v>68</v>
      </c>
      <c r="Y189" s="13" t="s">
        <v>68</v>
      </c>
      <c r="Z189" s="13" t="s">
        <v>68</v>
      </c>
      <c r="AA189" s="13" t="s">
        <v>68</v>
      </c>
      <c r="AB189" s="13" t="s">
        <v>68</v>
      </c>
      <c r="AC189" s="13" t="str">
        <f t="shared" si="255"/>
        <v>-</v>
      </c>
      <c r="AD189" s="14" t="s">
        <v>68</v>
      </c>
      <c r="AE189" s="14" t="s">
        <v>68</v>
      </c>
      <c r="AF189" s="14" t="s">
        <v>68</v>
      </c>
      <c r="AG189" s="14" t="s">
        <v>68</v>
      </c>
      <c r="AH189" s="14" t="s">
        <v>68</v>
      </c>
      <c r="AI189" s="14" t="s">
        <v>68</v>
      </c>
      <c r="AJ189" s="44" t="str">
        <f t="shared" si="256"/>
        <v>-</v>
      </c>
      <c r="AK189" s="13" t="s">
        <v>68</v>
      </c>
      <c r="AL189" s="13" t="s">
        <v>68</v>
      </c>
      <c r="AM189" s="13" t="s">
        <v>68</v>
      </c>
      <c r="AN189" s="13" t="s">
        <v>68</v>
      </c>
      <c r="AO189" s="13" t="s">
        <v>68</v>
      </c>
      <c r="AP189" s="13" t="s">
        <v>68</v>
      </c>
      <c r="AQ189" s="13" t="str">
        <f t="shared" si="257"/>
        <v>-</v>
      </c>
      <c r="AR189" s="14" t="s">
        <v>68</v>
      </c>
      <c r="AS189" s="14" t="s">
        <v>68</v>
      </c>
      <c r="AT189" s="14" t="s">
        <v>68</v>
      </c>
      <c r="AU189" s="14" t="s">
        <v>68</v>
      </c>
      <c r="AV189" s="14" t="s">
        <v>68</v>
      </c>
      <c r="AW189" s="14" t="s">
        <v>68</v>
      </c>
      <c r="AX189" s="14" t="str">
        <f t="shared" si="258"/>
        <v>-</v>
      </c>
      <c r="AY189" s="13" t="s">
        <v>68</v>
      </c>
      <c r="AZ189" s="13" t="s">
        <v>68</v>
      </c>
      <c r="BA189" s="13" t="s">
        <v>68</v>
      </c>
      <c r="BB189" s="13" t="s">
        <v>68</v>
      </c>
      <c r="BC189" s="13" t="s">
        <v>68</v>
      </c>
      <c r="BD189" s="13" t="s">
        <v>68</v>
      </c>
      <c r="BE189" s="13" t="str">
        <f t="shared" si="259"/>
        <v>-</v>
      </c>
      <c r="BF189" s="14" t="s">
        <v>68</v>
      </c>
      <c r="BG189" s="14" t="s">
        <v>68</v>
      </c>
      <c r="BH189" s="14" t="s">
        <v>68</v>
      </c>
      <c r="BI189" s="14" t="s">
        <v>68</v>
      </c>
      <c r="BJ189" s="14" t="s">
        <v>68</v>
      </c>
      <c r="BK189" s="14" t="s">
        <v>68</v>
      </c>
      <c r="BL189" s="14" t="str">
        <f t="shared" si="260"/>
        <v>-</v>
      </c>
      <c r="BM189" s="13" t="s">
        <v>68</v>
      </c>
      <c r="BN189" s="13" t="s">
        <v>68</v>
      </c>
      <c r="BO189" s="13" t="s">
        <v>68</v>
      </c>
      <c r="BP189" s="13" t="s">
        <v>68</v>
      </c>
      <c r="BQ189" s="13" t="s">
        <v>68</v>
      </c>
      <c r="BR189" s="13" t="s">
        <v>68</v>
      </c>
      <c r="BS189" s="13" t="str">
        <f t="shared" si="261"/>
        <v>-</v>
      </c>
      <c r="BT189" s="14" t="s">
        <v>68</v>
      </c>
      <c r="BU189" s="14" t="s">
        <v>68</v>
      </c>
      <c r="BV189" s="14" t="s">
        <v>68</v>
      </c>
      <c r="BW189" s="14" t="s">
        <v>68</v>
      </c>
      <c r="BX189" s="14" t="s">
        <v>68</v>
      </c>
      <c r="BY189" s="14" t="s">
        <v>68</v>
      </c>
      <c r="BZ189" s="14" t="str">
        <f t="shared" si="262"/>
        <v>-</v>
      </c>
      <c r="CA189" s="13" t="s">
        <v>68</v>
      </c>
      <c r="CB189" s="13" t="s">
        <v>68</v>
      </c>
      <c r="CC189" s="13" t="s">
        <v>68</v>
      </c>
      <c r="CD189" s="13" t="s">
        <v>68</v>
      </c>
      <c r="CE189" s="13" t="s">
        <v>68</v>
      </c>
      <c r="CF189" s="13" t="s">
        <v>68</v>
      </c>
      <c r="CG189" s="44" t="str">
        <f t="shared" si="290"/>
        <v>-</v>
      </c>
      <c r="CH189" s="14" t="s">
        <v>68</v>
      </c>
      <c r="CI189" s="14" t="s">
        <v>68</v>
      </c>
      <c r="CJ189" s="14" t="s">
        <v>68</v>
      </c>
      <c r="CK189" s="14" t="s">
        <v>68</v>
      </c>
      <c r="CL189" s="14" t="s">
        <v>68</v>
      </c>
      <c r="CM189" s="14" t="s">
        <v>68</v>
      </c>
      <c r="CN189" s="44" t="str">
        <f t="shared" si="264"/>
        <v>-</v>
      </c>
      <c r="CO189" s="13" t="s">
        <v>68</v>
      </c>
      <c r="CP189" s="13" t="s">
        <v>68</v>
      </c>
      <c r="CQ189" s="13" t="s">
        <v>68</v>
      </c>
      <c r="CR189" s="13" t="s">
        <v>68</v>
      </c>
      <c r="CS189" s="13" t="s">
        <v>68</v>
      </c>
      <c r="CT189" s="13" t="s">
        <v>68</v>
      </c>
      <c r="CU189" s="13" t="str">
        <f t="shared" si="231"/>
        <v>-</v>
      </c>
      <c r="CV189" s="14" t="s">
        <v>68</v>
      </c>
      <c r="CW189" s="14" t="s">
        <v>68</v>
      </c>
      <c r="CX189" s="14" t="s">
        <v>68</v>
      </c>
      <c r="CY189" s="14" t="s">
        <v>68</v>
      </c>
      <c r="CZ189" s="14" t="s">
        <v>68</v>
      </c>
      <c r="DA189" s="14" t="s">
        <v>68</v>
      </c>
      <c r="DB189" s="14" t="str">
        <f t="shared" si="265"/>
        <v>-</v>
      </c>
      <c r="DC189" s="13" t="s">
        <v>68</v>
      </c>
      <c r="DD189" s="13" t="s">
        <v>68</v>
      </c>
      <c r="DE189" s="13" t="s">
        <v>68</v>
      </c>
      <c r="DF189" s="13" t="s">
        <v>68</v>
      </c>
      <c r="DG189" s="13" t="s">
        <v>68</v>
      </c>
      <c r="DH189" s="13" t="s">
        <v>68</v>
      </c>
      <c r="DI189" s="13" t="str">
        <f t="shared" si="232"/>
        <v>-</v>
      </c>
      <c r="DJ189" s="14" t="s">
        <v>68</v>
      </c>
      <c r="DK189" s="14" t="s">
        <v>68</v>
      </c>
      <c r="DL189" s="14" t="s">
        <v>68</v>
      </c>
      <c r="DM189" s="14" t="s">
        <v>68</v>
      </c>
      <c r="DN189" s="14" t="s">
        <v>68</v>
      </c>
      <c r="DO189" s="14" t="s">
        <v>68</v>
      </c>
      <c r="DP189" s="44" t="str">
        <f t="shared" si="266"/>
        <v>-</v>
      </c>
      <c r="DQ189" s="13" t="s">
        <v>68</v>
      </c>
      <c r="DR189" s="13" t="s">
        <v>68</v>
      </c>
      <c r="DS189" s="13" t="s">
        <v>68</v>
      </c>
      <c r="DT189" s="13" t="s">
        <v>68</v>
      </c>
      <c r="DU189" s="13" t="s">
        <v>68</v>
      </c>
      <c r="DV189" s="13" t="s">
        <v>68</v>
      </c>
      <c r="DW189" s="13" t="str">
        <f t="shared" si="267"/>
        <v>-</v>
      </c>
      <c r="DX189" s="14" t="s">
        <v>68</v>
      </c>
      <c r="DY189" s="14" t="s">
        <v>68</v>
      </c>
      <c r="DZ189" s="14" t="s">
        <v>68</v>
      </c>
      <c r="EA189" s="14" t="s">
        <v>68</v>
      </c>
      <c r="EB189" s="14" t="s">
        <v>68</v>
      </c>
      <c r="EC189" s="14" t="s">
        <v>68</v>
      </c>
      <c r="ED189" s="14" t="str">
        <f t="shared" si="268"/>
        <v>-</v>
      </c>
      <c r="EE189" s="13" t="s">
        <v>68</v>
      </c>
      <c r="EF189" s="13" t="s">
        <v>68</v>
      </c>
      <c r="EG189" s="13" t="s">
        <v>68</v>
      </c>
      <c r="EH189" s="13" t="s">
        <v>68</v>
      </c>
      <c r="EI189" s="13" t="s">
        <v>68</v>
      </c>
      <c r="EJ189" s="13" t="s">
        <v>68</v>
      </c>
      <c r="EK189" s="13" t="str">
        <f t="shared" si="269"/>
        <v>-</v>
      </c>
      <c r="EL189" s="14" t="s">
        <v>68</v>
      </c>
      <c r="EM189" s="14" t="s">
        <v>68</v>
      </c>
      <c r="EN189" s="14" t="s">
        <v>68</v>
      </c>
      <c r="EO189" s="14" t="s">
        <v>68</v>
      </c>
      <c r="EP189" s="14" t="s">
        <v>68</v>
      </c>
      <c r="EQ189" s="14" t="s">
        <v>68</v>
      </c>
      <c r="ER189" s="44" t="str">
        <f t="shared" si="288"/>
        <v>-</v>
      </c>
      <c r="ES189" s="13" t="s">
        <v>68</v>
      </c>
      <c r="ET189" s="13" t="s">
        <v>68</v>
      </c>
      <c r="EU189" s="13" t="s">
        <v>68</v>
      </c>
      <c r="EV189" s="13" t="s">
        <v>68</v>
      </c>
      <c r="EW189" s="13" t="s">
        <v>68</v>
      </c>
      <c r="EX189" s="13" t="s">
        <v>68</v>
      </c>
      <c r="EY189" s="44" t="str">
        <f t="shared" si="291"/>
        <v>-</v>
      </c>
      <c r="EZ189" s="14" t="s">
        <v>68</v>
      </c>
      <c r="FA189" s="14" t="s">
        <v>68</v>
      </c>
      <c r="FB189" s="14" t="s">
        <v>68</v>
      </c>
      <c r="FC189" s="14" t="s">
        <v>68</v>
      </c>
      <c r="FD189" s="14" t="s">
        <v>68</v>
      </c>
      <c r="FE189" s="14" t="s">
        <v>68</v>
      </c>
      <c r="FF189" s="44" t="str">
        <f t="shared" si="285"/>
        <v>-</v>
      </c>
      <c r="FG189" s="13" t="s">
        <v>68</v>
      </c>
      <c r="FH189" s="13" t="s">
        <v>68</v>
      </c>
      <c r="FI189" s="13" t="s">
        <v>68</v>
      </c>
      <c r="FJ189" s="13" t="s">
        <v>68</v>
      </c>
      <c r="FK189" s="13" t="s">
        <v>68</v>
      </c>
      <c r="FL189" s="13" t="s">
        <v>68</v>
      </c>
      <c r="FM189" s="13" t="str">
        <f t="shared" si="292"/>
        <v>-</v>
      </c>
      <c r="FN189" s="14" t="s">
        <v>69</v>
      </c>
      <c r="FO189" s="14" t="s">
        <v>69</v>
      </c>
      <c r="FP189" s="14" t="s">
        <v>69</v>
      </c>
      <c r="FQ189" s="14" t="s">
        <v>69</v>
      </c>
      <c r="FR189" s="14" t="s">
        <v>69</v>
      </c>
      <c r="FS189" s="14" t="s">
        <v>68</v>
      </c>
      <c r="FT189" s="44" t="str">
        <f t="shared" si="273"/>
        <v>5 fois par semaine</v>
      </c>
      <c r="FU189" s="13" t="s">
        <v>69</v>
      </c>
      <c r="FV189" s="13" t="s">
        <v>68</v>
      </c>
      <c r="FW189" s="13" t="s">
        <v>68</v>
      </c>
      <c r="FX189" s="13" t="s">
        <v>68</v>
      </c>
      <c r="FY189" s="13" t="s">
        <v>68</v>
      </c>
      <c r="FZ189" s="13" t="s">
        <v>68</v>
      </c>
      <c r="GA189" s="44" t="str">
        <f t="shared" si="274"/>
        <v>1 fois par semaine</v>
      </c>
      <c r="GB189" s="14" t="s">
        <v>69</v>
      </c>
      <c r="GC189" s="14" t="s">
        <v>68</v>
      </c>
      <c r="GD189" s="14" t="s">
        <v>68</v>
      </c>
      <c r="GE189" s="14" t="s">
        <v>68</v>
      </c>
      <c r="GF189" s="14" t="s">
        <v>68</v>
      </c>
      <c r="GG189" s="14" t="s">
        <v>68</v>
      </c>
      <c r="GH189" s="14" t="str">
        <f t="shared" si="275"/>
        <v>1 fois par semaine</v>
      </c>
      <c r="GI189" s="13" t="s">
        <v>68</v>
      </c>
      <c r="GJ189" s="13" t="s">
        <v>68</v>
      </c>
      <c r="GK189" s="13" t="s">
        <v>68</v>
      </c>
      <c r="GL189" s="13" t="s">
        <v>68</v>
      </c>
      <c r="GM189" s="13" t="s">
        <v>68</v>
      </c>
      <c r="GN189" s="13" t="s">
        <v>68</v>
      </c>
      <c r="GO189" s="13" t="str">
        <f t="shared" si="286"/>
        <v>-</v>
      </c>
      <c r="GP189" s="14" t="s">
        <v>68</v>
      </c>
      <c r="GQ189" s="14" t="s">
        <v>68</v>
      </c>
      <c r="GR189" s="14" t="s">
        <v>68</v>
      </c>
      <c r="GS189" s="14" t="s">
        <v>68</v>
      </c>
      <c r="GT189" s="14" t="s">
        <v>68</v>
      </c>
      <c r="GU189" s="14" t="s">
        <v>68</v>
      </c>
      <c r="GV189" s="14" t="str">
        <f t="shared" si="282"/>
        <v>-</v>
      </c>
      <c r="GW189" s="13" t="s">
        <v>69</v>
      </c>
      <c r="GX189" s="13" t="s">
        <v>68</v>
      </c>
      <c r="GY189" s="13" t="s">
        <v>68</v>
      </c>
      <c r="GZ189" s="13" t="s">
        <v>68</v>
      </c>
      <c r="HA189" s="13" t="s">
        <v>68</v>
      </c>
      <c r="HB189" s="13" t="s">
        <v>68</v>
      </c>
      <c r="HC189" s="44" t="str">
        <f>IF(COUNTIF(GW189:HB189,"X")&gt;0,COUNTIF(GW189:HB189,"X")&amp;" fois par mois","-")</f>
        <v>1 fois par mois</v>
      </c>
      <c r="HD189" s="14" t="s">
        <v>69</v>
      </c>
      <c r="HE189" s="14" t="s">
        <v>68</v>
      </c>
      <c r="HF189" s="14" t="s">
        <v>68</v>
      </c>
      <c r="HG189" s="14" t="s">
        <v>68</v>
      </c>
      <c r="HH189" s="14" t="s">
        <v>68</v>
      </c>
      <c r="HI189" s="14" t="s">
        <v>68</v>
      </c>
      <c r="HJ189" s="44" t="str">
        <f t="shared" si="245"/>
        <v>1 fois par semestre</v>
      </c>
      <c r="HK189" s="13" t="s">
        <v>68</v>
      </c>
      <c r="HL189" s="13" t="s">
        <v>68</v>
      </c>
      <c r="HM189" s="13" t="s">
        <v>68</v>
      </c>
      <c r="HN189" s="13" t="s">
        <v>68</v>
      </c>
      <c r="HO189" s="13" t="s">
        <v>68</v>
      </c>
      <c r="HP189" s="13" t="s">
        <v>68</v>
      </c>
      <c r="HQ189" s="44" t="str">
        <f t="shared" si="287"/>
        <v>-</v>
      </c>
      <c r="HR189" s="14" t="s">
        <v>68</v>
      </c>
      <c r="HS189" s="14" t="s">
        <v>68</v>
      </c>
      <c r="HT189" s="14" t="s">
        <v>68</v>
      </c>
      <c r="HU189" s="14" t="s">
        <v>68</v>
      </c>
      <c r="HV189" s="14" t="s">
        <v>68</v>
      </c>
      <c r="HW189" s="14" t="s">
        <v>68</v>
      </c>
      <c r="HX189" s="14" t="str">
        <f t="shared" si="283"/>
        <v>-</v>
      </c>
    </row>
    <row r="190" spans="1:232" ht="27.95" customHeight="1" x14ac:dyDescent="0.2">
      <c r="A190" s="16">
        <v>8247</v>
      </c>
      <c r="B190" s="9" t="s">
        <v>79</v>
      </c>
      <c r="C190" s="51" t="s">
        <v>1908</v>
      </c>
      <c r="D190" s="11" t="s">
        <v>96</v>
      </c>
      <c r="E190" s="11" t="s">
        <v>313</v>
      </c>
      <c r="F190" s="11">
        <v>75018</v>
      </c>
      <c r="G190" s="11" t="s">
        <v>29</v>
      </c>
      <c r="H190" s="12">
        <v>3</v>
      </c>
      <c r="I190" s="13" t="s">
        <v>69</v>
      </c>
      <c r="J190" s="13" t="s">
        <v>68</v>
      </c>
      <c r="K190" s="13" t="s">
        <v>68</v>
      </c>
      <c r="L190" s="13" t="s">
        <v>69</v>
      </c>
      <c r="M190" s="13" t="s">
        <v>68</v>
      </c>
      <c r="N190" s="13" t="s">
        <v>68</v>
      </c>
      <c r="O190" s="13" t="str">
        <f t="shared" si="253"/>
        <v>2 fois par semaine</v>
      </c>
      <c r="P190" s="14" t="s">
        <v>69</v>
      </c>
      <c r="Q190" s="14" t="s">
        <v>68</v>
      </c>
      <c r="R190" s="14" t="s">
        <v>68</v>
      </c>
      <c r="S190" s="14" t="s">
        <v>69</v>
      </c>
      <c r="T190" s="14" t="s">
        <v>68</v>
      </c>
      <c r="U190" s="14" t="s">
        <v>68</v>
      </c>
      <c r="V190" s="44" t="str">
        <f t="shared" si="254"/>
        <v>2 fois par semaine</v>
      </c>
      <c r="W190" s="13" t="s">
        <v>69</v>
      </c>
      <c r="X190" s="13" t="s">
        <v>68</v>
      </c>
      <c r="Y190" s="13" t="s">
        <v>68</v>
      </c>
      <c r="Z190" s="13" t="s">
        <v>69</v>
      </c>
      <c r="AA190" s="13" t="s">
        <v>68</v>
      </c>
      <c r="AB190" s="13" t="s">
        <v>68</v>
      </c>
      <c r="AC190" s="13" t="str">
        <f t="shared" si="255"/>
        <v>2 fois par semaine</v>
      </c>
      <c r="AD190" s="14" t="s">
        <v>69</v>
      </c>
      <c r="AE190" s="14" t="s">
        <v>68</v>
      </c>
      <c r="AF190" s="14" t="s">
        <v>68</v>
      </c>
      <c r="AG190" s="14" t="s">
        <v>69</v>
      </c>
      <c r="AH190" s="14" t="s">
        <v>68</v>
      </c>
      <c r="AI190" s="14" t="s">
        <v>68</v>
      </c>
      <c r="AJ190" s="44" t="str">
        <f t="shared" si="256"/>
        <v>2 fois par semaine</v>
      </c>
      <c r="AK190" s="13" t="s">
        <v>69</v>
      </c>
      <c r="AL190" s="13" t="s">
        <v>68</v>
      </c>
      <c r="AM190" s="13" t="s">
        <v>68</v>
      </c>
      <c r="AN190" s="13" t="s">
        <v>69</v>
      </c>
      <c r="AO190" s="13" t="s">
        <v>68</v>
      </c>
      <c r="AP190" s="13" t="s">
        <v>68</v>
      </c>
      <c r="AQ190" s="13" t="str">
        <f t="shared" si="257"/>
        <v>2 fois par semaine</v>
      </c>
      <c r="AR190" s="14" t="s">
        <v>69</v>
      </c>
      <c r="AS190" s="14" t="s">
        <v>68</v>
      </c>
      <c r="AT190" s="14" t="s">
        <v>68</v>
      </c>
      <c r="AU190" s="14" t="s">
        <v>69</v>
      </c>
      <c r="AV190" s="14" t="s">
        <v>68</v>
      </c>
      <c r="AW190" s="14" t="s">
        <v>68</v>
      </c>
      <c r="AX190" s="14" t="str">
        <f t="shared" si="258"/>
        <v>2 fois par semaine</v>
      </c>
      <c r="AY190" s="13" t="s">
        <v>69</v>
      </c>
      <c r="AZ190" s="13" t="s">
        <v>68</v>
      </c>
      <c r="BA190" s="13" t="s">
        <v>68</v>
      </c>
      <c r="BB190" s="13" t="s">
        <v>69</v>
      </c>
      <c r="BC190" s="13" t="s">
        <v>68</v>
      </c>
      <c r="BD190" s="13" t="s">
        <v>68</v>
      </c>
      <c r="BE190" s="13" t="str">
        <f t="shared" si="259"/>
        <v>2 fois par semaine</v>
      </c>
      <c r="BF190" s="14" t="s">
        <v>69</v>
      </c>
      <c r="BG190" s="14" t="s">
        <v>68</v>
      </c>
      <c r="BH190" s="14" t="s">
        <v>68</v>
      </c>
      <c r="BI190" s="14" t="s">
        <v>69</v>
      </c>
      <c r="BJ190" s="14" t="s">
        <v>68</v>
      </c>
      <c r="BK190" s="14" t="s">
        <v>68</v>
      </c>
      <c r="BL190" s="14" t="str">
        <f t="shared" si="260"/>
        <v>2 fois par semaine</v>
      </c>
      <c r="BM190" s="13" t="s">
        <v>69</v>
      </c>
      <c r="BN190" s="13" t="s">
        <v>68</v>
      </c>
      <c r="BO190" s="13" t="s">
        <v>68</v>
      </c>
      <c r="BP190" s="13" t="s">
        <v>69</v>
      </c>
      <c r="BQ190" s="13" t="s">
        <v>68</v>
      </c>
      <c r="BR190" s="13" t="s">
        <v>68</v>
      </c>
      <c r="BS190" s="13" t="str">
        <f t="shared" si="261"/>
        <v>2 fois par semaine</v>
      </c>
      <c r="BT190" s="14" t="s">
        <v>68</v>
      </c>
      <c r="BU190" s="14" t="s">
        <v>68</v>
      </c>
      <c r="BV190" s="14" t="s">
        <v>68</v>
      </c>
      <c r="BW190" s="14" t="s">
        <v>68</v>
      </c>
      <c r="BX190" s="14" t="s">
        <v>68</v>
      </c>
      <c r="BY190" s="14" t="s">
        <v>68</v>
      </c>
      <c r="BZ190" s="14" t="str">
        <f t="shared" si="262"/>
        <v>-</v>
      </c>
      <c r="CA190" s="13" t="s">
        <v>69</v>
      </c>
      <c r="CB190" s="13" t="s">
        <v>68</v>
      </c>
      <c r="CC190" s="13" t="s">
        <v>68</v>
      </c>
      <c r="CD190" s="13" t="s">
        <v>68</v>
      </c>
      <c r="CE190" s="13" t="s">
        <v>68</v>
      </c>
      <c r="CF190" s="13" t="s">
        <v>68</v>
      </c>
      <c r="CG190" s="44" t="str">
        <f t="shared" si="290"/>
        <v>1 fois par mois</v>
      </c>
      <c r="CH190" s="14" t="s">
        <v>69</v>
      </c>
      <c r="CI190" s="14" t="s">
        <v>68</v>
      </c>
      <c r="CJ190" s="14" t="s">
        <v>68</v>
      </c>
      <c r="CK190" s="14" t="s">
        <v>68</v>
      </c>
      <c r="CL190" s="14" t="s">
        <v>68</v>
      </c>
      <c r="CM190" s="14" t="s">
        <v>68</v>
      </c>
      <c r="CN190" s="44" t="str">
        <f t="shared" si="264"/>
        <v>1 fois par semaine</v>
      </c>
      <c r="CO190" s="13" t="s">
        <v>69</v>
      </c>
      <c r="CP190" s="13" t="s">
        <v>68</v>
      </c>
      <c r="CQ190" s="13" t="s">
        <v>68</v>
      </c>
      <c r="CR190" s="13" t="s">
        <v>68</v>
      </c>
      <c r="CS190" s="13" t="s">
        <v>68</v>
      </c>
      <c r="CT190" s="13" t="s">
        <v>68</v>
      </c>
      <c r="CU190" s="13" t="str">
        <f t="shared" si="231"/>
        <v>1 fois par semaine</v>
      </c>
      <c r="CV190" s="14" t="s">
        <v>69</v>
      </c>
      <c r="CW190" s="14" t="s">
        <v>68</v>
      </c>
      <c r="CX190" s="14" t="s">
        <v>68</v>
      </c>
      <c r="CY190" s="14" t="s">
        <v>68</v>
      </c>
      <c r="CZ190" s="14" t="s">
        <v>68</v>
      </c>
      <c r="DA190" s="14" t="s">
        <v>68</v>
      </c>
      <c r="DB190" s="14" t="str">
        <f t="shared" si="265"/>
        <v>1 fois par semaine</v>
      </c>
      <c r="DC190" s="13" t="s">
        <v>69</v>
      </c>
      <c r="DD190" s="13" t="s">
        <v>68</v>
      </c>
      <c r="DE190" s="13" t="s">
        <v>68</v>
      </c>
      <c r="DF190" s="13" t="s">
        <v>68</v>
      </c>
      <c r="DG190" s="13" t="s">
        <v>68</v>
      </c>
      <c r="DH190" s="13" t="s">
        <v>68</v>
      </c>
      <c r="DI190" s="13" t="str">
        <f t="shared" si="232"/>
        <v>1 fois par semaine</v>
      </c>
      <c r="DJ190" s="14" t="s">
        <v>68</v>
      </c>
      <c r="DK190" s="14" t="s">
        <v>68</v>
      </c>
      <c r="DL190" s="14" t="s">
        <v>68</v>
      </c>
      <c r="DM190" s="14" t="s">
        <v>68</v>
      </c>
      <c r="DN190" s="14" t="s">
        <v>68</v>
      </c>
      <c r="DO190" s="14" t="s">
        <v>68</v>
      </c>
      <c r="DP190" s="44" t="str">
        <f t="shared" si="266"/>
        <v>-</v>
      </c>
      <c r="DQ190" s="13" t="s">
        <v>68</v>
      </c>
      <c r="DR190" s="13" t="s">
        <v>68</v>
      </c>
      <c r="DS190" s="13" t="s">
        <v>68</v>
      </c>
      <c r="DT190" s="13" t="s">
        <v>68</v>
      </c>
      <c r="DU190" s="13" t="s">
        <v>68</v>
      </c>
      <c r="DV190" s="13" t="s">
        <v>68</v>
      </c>
      <c r="DW190" s="13" t="str">
        <f t="shared" si="267"/>
        <v>-</v>
      </c>
      <c r="DX190" s="14" t="s">
        <v>68</v>
      </c>
      <c r="DY190" s="14" t="s">
        <v>68</v>
      </c>
      <c r="DZ190" s="14" t="s">
        <v>68</v>
      </c>
      <c r="EA190" s="14" t="s">
        <v>68</v>
      </c>
      <c r="EB190" s="14" t="s">
        <v>68</v>
      </c>
      <c r="EC190" s="14" t="s">
        <v>68</v>
      </c>
      <c r="ED190" s="14" t="str">
        <f t="shared" si="268"/>
        <v>-</v>
      </c>
      <c r="EE190" s="13" t="s">
        <v>68</v>
      </c>
      <c r="EF190" s="13" t="s">
        <v>68</v>
      </c>
      <c r="EG190" s="13" t="s">
        <v>68</v>
      </c>
      <c r="EH190" s="13" t="s">
        <v>68</v>
      </c>
      <c r="EI190" s="13" t="s">
        <v>68</v>
      </c>
      <c r="EJ190" s="13" t="s">
        <v>68</v>
      </c>
      <c r="EK190" s="13" t="str">
        <f t="shared" si="269"/>
        <v>-</v>
      </c>
      <c r="EL190" s="14" t="s">
        <v>69</v>
      </c>
      <c r="EM190" s="14" t="s">
        <v>68</v>
      </c>
      <c r="EN190" s="14" t="s">
        <v>68</v>
      </c>
      <c r="EO190" s="14" t="s">
        <v>68</v>
      </c>
      <c r="EP190" s="14" t="s">
        <v>68</v>
      </c>
      <c r="EQ190" s="14" t="s">
        <v>68</v>
      </c>
      <c r="ER190" s="44" t="str">
        <f t="shared" si="288"/>
        <v>1 fois par mois</v>
      </c>
      <c r="ES190" s="13" t="s">
        <v>68</v>
      </c>
      <c r="ET190" s="13" t="s">
        <v>68</v>
      </c>
      <c r="EU190" s="13" t="s">
        <v>68</v>
      </c>
      <c r="EV190" s="13" t="s">
        <v>68</v>
      </c>
      <c r="EW190" s="13" t="s">
        <v>68</v>
      </c>
      <c r="EX190" s="13" t="s">
        <v>68</v>
      </c>
      <c r="EY190" s="44" t="str">
        <f t="shared" si="291"/>
        <v>-</v>
      </c>
      <c r="EZ190" s="14" t="s">
        <v>68</v>
      </c>
      <c r="FA190" s="14" t="s">
        <v>68</v>
      </c>
      <c r="FB190" s="14" t="s">
        <v>68</v>
      </c>
      <c r="FC190" s="14" t="s">
        <v>68</v>
      </c>
      <c r="FD190" s="14" t="s">
        <v>68</v>
      </c>
      <c r="FE190" s="14" t="s">
        <v>68</v>
      </c>
      <c r="FF190" s="44" t="str">
        <f t="shared" si="285"/>
        <v>-</v>
      </c>
      <c r="FG190" s="13" t="s">
        <v>68</v>
      </c>
      <c r="FH190" s="13" t="s">
        <v>68</v>
      </c>
      <c r="FI190" s="13" t="s">
        <v>68</v>
      </c>
      <c r="FJ190" s="13" t="s">
        <v>68</v>
      </c>
      <c r="FK190" s="13" t="s">
        <v>68</v>
      </c>
      <c r="FL190" s="13" t="s">
        <v>68</v>
      </c>
      <c r="FM190" s="13" t="str">
        <f t="shared" si="292"/>
        <v>-</v>
      </c>
      <c r="FN190" s="14" t="s">
        <v>69</v>
      </c>
      <c r="FO190" s="14" t="s">
        <v>68</v>
      </c>
      <c r="FP190" s="14" t="s">
        <v>68</v>
      </c>
      <c r="FQ190" s="14" t="s">
        <v>69</v>
      </c>
      <c r="FR190" s="14" t="s">
        <v>68</v>
      </c>
      <c r="FS190" s="14" t="s">
        <v>68</v>
      </c>
      <c r="FT190" s="44" t="str">
        <f t="shared" si="273"/>
        <v>2 fois par semaine</v>
      </c>
      <c r="FU190" s="13" t="s">
        <v>69</v>
      </c>
      <c r="FV190" s="13" t="s">
        <v>68</v>
      </c>
      <c r="FW190" s="13" t="s">
        <v>68</v>
      </c>
      <c r="FX190" s="13" t="s">
        <v>68</v>
      </c>
      <c r="FY190" s="13" t="s">
        <v>68</v>
      </c>
      <c r="FZ190" s="13" t="s">
        <v>68</v>
      </c>
      <c r="GA190" s="44" t="str">
        <f t="shared" si="274"/>
        <v>1 fois par semaine</v>
      </c>
      <c r="GB190" s="14" t="s">
        <v>69</v>
      </c>
      <c r="GC190" s="14" t="s">
        <v>68</v>
      </c>
      <c r="GD190" s="14" t="s">
        <v>68</v>
      </c>
      <c r="GE190" s="14" t="s">
        <v>68</v>
      </c>
      <c r="GF190" s="14" t="s">
        <v>68</v>
      </c>
      <c r="GG190" s="14" t="s">
        <v>68</v>
      </c>
      <c r="GH190" s="14" t="str">
        <f t="shared" si="275"/>
        <v>1 fois par semaine</v>
      </c>
      <c r="GI190" s="13" t="s">
        <v>68</v>
      </c>
      <c r="GJ190" s="13" t="s">
        <v>68</v>
      </c>
      <c r="GK190" s="13" t="s">
        <v>68</v>
      </c>
      <c r="GL190" s="13" t="s">
        <v>68</v>
      </c>
      <c r="GM190" s="13" t="s">
        <v>68</v>
      </c>
      <c r="GN190" s="13" t="s">
        <v>68</v>
      </c>
      <c r="GO190" s="13" t="str">
        <f t="shared" si="286"/>
        <v>-</v>
      </c>
      <c r="GP190" s="14" t="s">
        <v>68</v>
      </c>
      <c r="GQ190" s="14" t="s">
        <v>68</v>
      </c>
      <c r="GR190" s="14" t="s">
        <v>68</v>
      </c>
      <c r="GS190" s="14" t="s">
        <v>68</v>
      </c>
      <c r="GT190" s="14" t="s">
        <v>68</v>
      </c>
      <c r="GU190" s="14" t="s">
        <v>68</v>
      </c>
      <c r="GV190" s="14" t="str">
        <f t="shared" si="282"/>
        <v>-</v>
      </c>
      <c r="GW190" s="13" t="s">
        <v>68</v>
      </c>
      <c r="GX190" s="13" t="s">
        <v>68</v>
      </c>
      <c r="GY190" s="13" t="s">
        <v>68</v>
      </c>
      <c r="GZ190" s="13" t="s">
        <v>68</v>
      </c>
      <c r="HA190" s="13" t="s">
        <v>68</v>
      </c>
      <c r="HB190" s="13" t="s">
        <v>68</v>
      </c>
      <c r="HC190" s="44" t="str">
        <f t="shared" ref="HC190:HC210" si="294">IF(COUNTIF(GW190:HB190,"X")&gt;0,COUNTIF(GW190:HB190,"X")&amp;" fois par semaine","-")</f>
        <v>-</v>
      </c>
      <c r="HD190" s="14" t="s">
        <v>68</v>
      </c>
      <c r="HE190" s="14" t="s">
        <v>68</v>
      </c>
      <c r="HF190" s="14" t="s">
        <v>68</v>
      </c>
      <c r="HG190" s="14" t="s">
        <v>68</v>
      </c>
      <c r="HH190" s="14" t="s">
        <v>68</v>
      </c>
      <c r="HI190" s="14" t="s">
        <v>68</v>
      </c>
      <c r="HJ190" s="44" t="str">
        <f t="shared" si="245"/>
        <v>-</v>
      </c>
      <c r="HK190" s="13" t="s">
        <v>68</v>
      </c>
      <c r="HL190" s="13" t="s">
        <v>68</v>
      </c>
      <c r="HM190" s="13" t="s">
        <v>68</v>
      </c>
      <c r="HN190" s="13" t="s">
        <v>68</v>
      </c>
      <c r="HO190" s="13" t="s">
        <v>68</v>
      </c>
      <c r="HP190" s="13" t="s">
        <v>68</v>
      </c>
      <c r="HQ190" s="44" t="str">
        <f t="shared" si="287"/>
        <v>-</v>
      </c>
      <c r="HR190" s="14" t="s">
        <v>68</v>
      </c>
      <c r="HS190" s="14" t="s">
        <v>68</v>
      </c>
      <c r="HT190" s="14" t="s">
        <v>68</v>
      </c>
      <c r="HU190" s="14" t="s">
        <v>68</v>
      </c>
      <c r="HV190" s="14" t="s">
        <v>68</v>
      </c>
      <c r="HW190" s="14" t="s">
        <v>68</v>
      </c>
      <c r="HX190" s="14" t="str">
        <f t="shared" si="283"/>
        <v>-</v>
      </c>
    </row>
    <row r="191" spans="1:232" ht="27.95" customHeight="1" x14ac:dyDescent="0.2">
      <c r="A191" s="16">
        <v>8248</v>
      </c>
      <c r="B191" s="9" t="s">
        <v>79</v>
      </c>
      <c r="C191" s="51" t="s">
        <v>1908</v>
      </c>
      <c r="D191" s="11" t="s">
        <v>96</v>
      </c>
      <c r="E191" s="11" t="s">
        <v>314</v>
      </c>
      <c r="F191" s="11">
        <v>75018</v>
      </c>
      <c r="G191" s="11" t="s">
        <v>29</v>
      </c>
      <c r="H191" s="12">
        <v>20</v>
      </c>
      <c r="I191" s="13" t="s">
        <v>69</v>
      </c>
      <c r="J191" s="13" t="s">
        <v>68</v>
      </c>
      <c r="K191" s="13" t="s">
        <v>69</v>
      </c>
      <c r="L191" s="13" t="s">
        <v>68</v>
      </c>
      <c r="M191" s="13" t="s">
        <v>69</v>
      </c>
      <c r="N191" s="13" t="s">
        <v>68</v>
      </c>
      <c r="O191" s="13" t="str">
        <f t="shared" si="253"/>
        <v>3 fois par semaine</v>
      </c>
      <c r="P191" s="14" t="s">
        <v>69</v>
      </c>
      <c r="Q191" s="14" t="s">
        <v>68</v>
      </c>
      <c r="R191" s="14" t="s">
        <v>69</v>
      </c>
      <c r="S191" s="14" t="s">
        <v>68</v>
      </c>
      <c r="T191" s="14" t="s">
        <v>69</v>
      </c>
      <c r="U191" s="14" t="s">
        <v>68</v>
      </c>
      <c r="V191" s="44" t="str">
        <f t="shared" si="254"/>
        <v>3 fois par semaine</v>
      </c>
      <c r="W191" s="13" t="s">
        <v>69</v>
      </c>
      <c r="X191" s="13" t="s">
        <v>68</v>
      </c>
      <c r="Y191" s="13" t="s">
        <v>69</v>
      </c>
      <c r="Z191" s="13" t="s">
        <v>68</v>
      </c>
      <c r="AA191" s="13" t="s">
        <v>69</v>
      </c>
      <c r="AB191" s="13" t="s">
        <v>68</v>
      </c>
      <c r="AC191" s="13" t="str">
        <f t="shared" si="255"/>
        <v>3 fois par semaine</v>
      </c>
      <c r="AD191" s="14" t="s">
        <v>69</v>
      </c>
      <c r="AE191" s="14" t="s">
        <v>68</v>
      </c>
      <c r="AF191" s="14" t="s">
        <v>69</v>
      </c>
      <c r="AG191" s="14" t="s">
        <v>68</v>
      </c>
      <c r="AH191" s="14" t="s">
        <v>69</v>
      </c>
      <c r="AI191" s="14" t="s">
        <v>68</v>
      </c>
      <c r="AJ191" s="44" t="str">
        <f t="shared" si="256"/>
        <v>3 fois par semaine</v>
      </c>
      <c r="AK191" s="13" t="s">
        <v>69</v>
      </c>
      <c r="AL191" s="13" t="s">
        <v>68</v>
      </c>
      <c r="AM191" s="13" t="s">
        <v>69</v>
      </c>
      <c r="AN191" s="13" t="s">
        <v>68</v>
      </c>
      <c r="AO191" s="13" t="s">
        <v>69</v>
      </c>
      <c r="AP191" s="13" t="s">
        <v>68</v>
      </c>
      <c r="AQ191" s="13" t="str">
        <f t="shared" si="257"/>
        <v>3 fois par semaine</v>
      </c>
      <c r="AR191" s="14" t="s">
        <v>69</v>
      </c>
      <c r="AS191" s="14" t="s">
        <v>68</v>
      </c>
      <c r="AT191" s="14" t="s">
        <v>69</v>
      </c>
      <c r="AU191" s="14" t="s">
        <v>68</v>
      </c>
      <c r="AV191" s="14" t="s">
        <v>69</v>
      </c>
      <c r="AW191" s="14" t="s">
        <v>68</v>
      </c>
      <c r="AX191" s="14" t="str">
        <f t="shared" si="258"/>
        <v>3 fois par semaine</v>
      </c>
      <c r="AY191" s="13" t="s">
        <v>69</v>
      </c>
      <c r="AZ191" s="13" t="s">
        <v>68</v>
      </c>
      <c r="BA191" s="13" t="s">
        <v>69</v>
      </c>
      <c r="BB191" s="13" t="s">
        <v>68</v>
      </c>
      <c r="BC191" s="13" t="s">
        <v>69</v>
      </c>
      <c r="BD191" s="13" t="s">
        <v>68</v>
      </c>
      <c r="BE191" s="13" t="str">
        <f t="shared" si="259"/>
        <v>3 fois par semaine</v>
      </c>
      <c r="BF191" s="14" t="s">
        <v>69</v>
      </c>
      <c r="BG191" s="14" t="s">
        <v>68</v>
      </c>
      <c r="BH191" s="14" t="s">
        <v>69</v>
      </c>
      <c r="BI191" s="14" t="s">
        <v>68</v>
      </c>
      <c r="BJ191" s="14" t="s">
        <v>69</v>
      </c>
      <c r="BK191" s="14" t="s">
        <v>68</v>
      </c>
      <c r="BL191" s="14" t="str">
        <f t="shared" si="260"/>
        <v>3 fois par semaine</v>
      </c>
      <c r="BM191" s="13" t="s">
        <v>69</v>
      </c>
      <c r="BN191" s="13" t="s">
        <v>68</v>
      </c>
      <c r="BO191" s="13" t="s">
        <v>69</v>
      </c>
      <c r="BP191" s="13" t="s">
        <v>68</v>
      </c>
      <c r="BQ191" s="13" t="s">
        <v>69</v>
      </c>
      <c r="BR191" s="13" t="s">
        <v>68</v>
      </c>
      <c r="BS191" s="13" t="str">
        <f t="shared" si="261"/>
        <v>3 fois par semaine</v>
      </c>
      <c r="BT191" s="14" t="s">
        <v>69</v>
      </c>
      <c r="BU191" s="14" t="s">
        <v>68</v>
      </c>
      <c r="BV191" s="14" t="s">
        <v>69</v>
      </c>
      <c r="BW191" s="14" t="s">
        <v>68</v>
      </c>
      <c r="BX191" s="14" t="s">
        <v>69</v>
      </c>
      <c r="BY191" s="14" t="s">
        <v>68</v>
      </c>
      <c r="BZ191" s="14" t="str">
        <f t="shared" si="262"/>
        <v>3 fois par semaine</v>
      </c>
      <c r="CA191" s="13" t="s">
        <v>69</v>
      </c>
      <c r="CB191" s="13" t="s">
        <v>68</v>
      </c>
      <c r="CC191" s="13" t="s">
        <v>68</v>
      </c>
      <c r="CD191" s="13" t="s">
        <v>68</v>
      </c>
      <c r="CE191" s="13" t="s">
        <v>68</v>
      </c>
      <c r="CF191" s="13" t="s">
        <v>68</v>
      </c>
      <c r="CG191" s="44" t="str">
        <f t="shared" si="290"/>
        <v>1 fois par mois</v>
      </c>
      <c r="CH191" s="14" t="s">
        <v>68</v>
      </c>
      <c r="CI191" s="14" t="s">
        <v>68</v>
      </c>
      <c r="CJ191" s="14" t="s">
        <v>68</v>
      </c>
      <c r="CK191" s="14" t="s">
        <v>68</v>
      </c>
      <c r="CL191" s="14" t="s">
        <v>68</v>
      </c>
      <c r="CM191" s="14" t="s">
        <v>68</v>
      </c>
      <c r="CN191" s="44" t="str">
        <f t="shared" si="264"/>
        <v>-</v>
      </c>
      <c r="CO191" s="13" t="s">
        <v>68</v>
      </c>
      <c r="CP191" s="13" t="s">
        <v>68</v>
      </c>
      <c r="CQ191" s="13" t="s">
        <v>68</v>
      </c>
      <c r="CR191" s="13" t="s">
        <v>68</v>
      </c>
      <c r="CS191" s="13" t="s">
        <v>68</v>
      </c>
      <c r="CT191" s="13" t="s">
        <v>68</v>
      </c>
      <c r="CU191" s="13" t="str">
        <f t="shared" si="231"/>
        <v>-</v>
      </c>
      <c r="CV191" s="14" t="s">
        <v>68</v>
      </c>
      <c r="CW191" s="14" t="s">
        <v>68</v>
      </c>
      <c r="CX191" s="14" t="s">
        <v>68</v>
      </c>
      <c r="CY191" s="14" t="s">
        <v>68</v>
      </c>
      <c r="CZ191" s="14" t="s">
        <v>68</v>
      </c>
      <c r="DA191" s="14" t="s">
        <v>68</v>
      </c>
      <c r="DB191" s="14" t="str">
        <f t="shared" si="265"/>
        <v>-</v>
      </c>
      <c r="DC191" s="13" t="s">
        <v>68</v>
      </c>
      <c r="DD191" s="13" t="s">
        <v>68</v>
      </c>
      <c r="DE191" s="13" t="s">
        <v>68</v>
      </c>
      <c r="DF191" s="13" t="s">
        <v>68</v>
      </c>
      <c r="DG191" s="13" t="s">
        <v>68</v>
      </c>
      <c r="DH191" s="13" t="s">
        <v>68</v>
      </c>
      <c r="DI191" s="13" t="str">
        <f t="shared" si="232"/>
        <v>-</v>
      </c>
      <c r="DJ191" s="14" t="s">
        <v>69</v>
      </c>
      <c r="DK191" s="14" t="s">
        <v>68</v>
      </c>
      <c r="DL191" s="14" t="s">
        <v>69</v>
      </c>
      <c r="DM191" s="14" t="s">
        <v>68</v>
      </c>
      <c r="DN191" s="14" t="s">
        <v>69</v>
      </c>
      <c r="DO191" s="14" t="s">
        <v>68</v>
      </c>
      <c r="DP191" s="44" t="str">
        <f t="shared" si="266"/>
        <v>3 fois par semaine</v>
      </c>
      <c r="DQ191" s="13" t="s">
        <v>69</v>
      </c>
      <c r="DR191" s="13" t="s">
        <v>68</v>
      </c>
      <c r="DS191" s="13" t="s">
        <v>69</v>
      </c>
      <c r="DT191" s="13" t="s">
        <v>68</v>
      </c>
      <c r="DU191" s="13" t="s">
        <v>69</v>
      </c>
      <c r="DV191" s="13" t="s">
        <v>68</v>
      </c>
      <c r="DW191" s="13" t="str">
        <f t="shared" si="267"/>
        <v>3 fois par semaine</v>
      </c>
      <c r="DX191" s="14" t="s">
        <v>69</v>
      </c>
      <c r="DY191" s="14" t="s">
        <v>68</v>
      </c>
      <c r="DZ191" s="14" t="s">
        <v>69</v>
      </c>
      <c r="EA191" s="14" t="s">
        <v>68</v>
      </c>
      <c r="EB191" s="14" t="s">
        <v>69</v>
      </c>
      <c r="EC191" s="14" t="s">
        <v>68</v>
      </c>
      <c r="ED191" s="14" t="str">
        <f t="shared" si="268"/>
        <v>3 fois par semaine</v>
      </c>
      <c r="EE191" s="13" t="s">
        <v>69</v>
      </c>
      <c r="EF191" s="13" t="s">
        <v>68</v>
      </c>
      <c r="EG191" s="13" t="s">
        <v>69</v>
      </c>
      <c r="EH191" s="13" t="s">
        <v>68</v>
      </c>
      <c r="EI191" s="13" t="s">
        <v>69</v>
      </c>
      <c r="EJ191" s="13" t="s">
        <v>68</v>
      </c>
      <c r="EK191" s="13" t="str">
        <f t="shared" si="269"/>
        <v>3 fois par semaine</v>
      </c>
      <c r="EL191" s="14" t="s">
        <v>69</v>
      </c>
      <c r="EM191" s="14" t="s">
        <v>68</v>
      </c>
      <c r="EN191" s="14" t="s">
        <v>68</v>
      </c>
      <c r="EO191" s="14" t="s">
        <v>68</v>
      </c>
      <c r="EP191" s="14" t="s">
        <v>68</v>
      </c>
      <c r="EQ191" s="14" t="s">
        <v>68</v>
      </c>
      <c r="ER191" s="44" t="str">
        <f t="shared" si="288"/>
        <v>1 fois par mois</v>
      </c>
      <c r="ES191" s="13" t="s">
        <v>68</v>
      </c>
      <c r="ET191" s="13" t="s">
        <v>68</v>
      </c>
      <c r="EU191" s="13" t="s">
        <v>68</v>
      </c>
      <c r="EV191" s="13" t="s">
        <v>68</v>
      </c>
      <c r="EW191" s="13" t="s">
        <v>68</v>
      </c>
      <c r="EX191" s="13" t="s">
        <v>68</v>
      </c>
      <c r="EY191" s="44" t="str">
        <f t="shared" si="291"/>
        <v>-</v>
      </c>
      <c r="EZ191" s="14" t="s">
        <v>68</v>
      </c>
      <c r="FA191" s="14" t="s">
        <v>68</v>
      </c>
      <c r="FB191" s="14" t="s">
        <v>68</v>
      </c>
      <c r="FC191" s="14" t="s">
        <v>68</v>
      </c>
      <c r="FD191" s="14" t="s">
        <v>68</v>
      </c>
      <c r="FE191" s="14" t="s">
        <v>68</v>
      </c>
      <c r="FF191" s="44" t="str">
        <f t="shared" si="285"/>
        <v>-</v>
      </c>
      <c r="FG191" s="13" t="s">
        <v>68</v>
      </c>
      <c r="FH191" s="13" t="s">
        <v>68</v>
      </c>
      <c r="FI191" s="13" t="s">
        <v>68</v>
      </c>
      <c r="FJ191" s="13" t="s">
        <v>68</v>
      </c>
      <c r="FK191" s="13" t="s">
        <v>68</v>
      </c>
      <c r="FL191" s="13" t="s">
        <v>68</v>
      </c>
      <c r="FM191" s="13" t="str">
        <f t="shared" si="292"/>
        <v>-</v>
      </c>
      <c r="FN191" s="14" t="s">
        <v>69</v>
      </c>
      <c r="FO191" s="14" t="s">
        <v>68</v>
      </c>
      <c r="FP191" s="14" t="s">
        <v>69</v>
      </c>
      <c r="FQ191" s="14" t="s">
        <v>68</v>
      </c>
      <c r="FR191" s="14" t="s">
        <v>69</v>
      </c>
      <c r="FS191" s="14" t="s">
        <v>68</v>
      </c>
      <c r="FT191" s="44" t="str">
        <f t="shared" si="273"/>
        <v>3 fois par semaine</v>
      </c>
      <c r="FU191" s="13" t="s">
        <v>69</v>
      </c>
      <c r="FV191" s="13" t="s">
        <v>68</v>
      </c>
      <c r="FW191" s="13" t="s">
        <v>68</v>
      </c>
      <c r="FX191" s="13" t="s">
        <v>68</v>
      </c>
      <c r="FY191" s="13" t="s">
        <v>68</v>
      </c>
      <c r="FZ191" s="13" t="s">
        <v>68</v>
      </c>
      <c r="GA191" s="44" t="str">
        <f t="shared" si="274"/>
        <v>1 fois par semaine</v>
      </c>
      <c r="GB191" s="14" t="s">
        <v>69</v>
      </c>
      <c r="GC191" s="14" t="s">
        <v>68</v>
      </c>
      <c r="GD191" s="14" t="s">
        <v>68</v>
      </c>
      <c r="GE191" s="14" t="s">
        <v>68</v>
      </c>
      <c r="GF191" s="14" t="s">
        <v>68</v>
      </c>
      <c r="GG191" s="14" t="s">
        <v>68</v>
      </c>
      <c r="GH191" s="14" t="str">
        <f t="shared" si="275"/>
        <v>1 fois par semaine</v>
      </c>
      <c r="GI191" s="13" t="s">
        <v>68</v>
      </c>
      <c r="GJ191" s="13" t="s">
        <v>68</v>
      </c>
      <c r="GK191" s="13" t="s">
        <v>68</v>
      </c>
      <c r="GL191" s="13" t="s">
        <v>68</v>
      </c>
      <c r="GM191" s="13" t="s">
        <v>68</v>
      </c>
      <c r="GN191" s="13" t="s">
        <v>68</v>
      </c>
      <c r="GO191" s="13" t="str">
        <f t="shared" si="286"/>
        <v>-</v>
      </c>
      <c r="GP191" s="14" t="s">
        <v>68</v>
      </c>
      <c r="GQ191" s="14" t="s">
        <v>68</v>
      </c>
      <c r="GR191" s="14" t="s">
        <v>68</v>
      </c>
      <c r="GS191" s="14" t="s">
        <v>68</v>
      </c>
      <c r="GT191" s="14" t="s">
        <v>68</v>
      </c>
      <c r="GU191" s="14" t="s">
        <v>68</v>
      </c>
      <c r="GV191" s="14" t="str">
        <f t="shared" si="282"/>
        <v>-</v>
      </c>
      <c r="GW191" s="13" t="s">
        <v>68</v>
      </c>
      <c r="GX191" s="13" t="s">
        <v>68</v>
      </c>
      <c r="GY191" s="13" t="s">
        <v>68</v>
      </c>
      <c r="GZ191" s="13" t="s">
        <v>68</v>
      </c>
      <c r="HA191" s="13" t="s">
        <v>68</v>
      </c>
      <c r="HB191" s="13" t="s">
        <v>68</v>
      </c>
      <c r="HC191" s="44" t="str">
        <f t="shared" si="294"/>
        <v>-</v>
      </c>
      <c r="HD191" s="14" t="s">
        <v>68</v>
      </c>
      <c r="HE191" s="14" t="s">
        <v>68</v>
      </c>
      <c r="HF191" s="14" t="s">
        <v>68</v>
      </c>
      <c r="HG191" s="14" t="s">
        <v>68</v>
      </c>
      <c r="HH191" s="14" t="s">
        <v>68</v>
      </c>
      <c r="HI191" s="14" t="s">
        <v>68</v>
      </c>
      <c r="HJ191" s="44" t="str">
        <f t="shared" si="245"/>
        <v>-</v>
      </c>
      <c r="HK191" s="13" t="s">
        <v>68</v>
      </c>
      <c r="HL191" s="13" t="s">
        <v>68</v>
      </c>
      <c r="HM191" s="13" t="s">
        <v>68</v>
      </c>
      <c r="HN191" s="13" t="s">
        <v>68</v>
      </c>
      <c r="HO191" s="13" t="s">
        <v>68</v>
      </c>
      <c r="HP191" s="13" t="s">
        <v>68</v>
      </c>
      <c r="HQ191" s="44" t="str">
        <f t="shared" si="287"/>
        <v>-</v>
      </c>
      <c r="HR191" s="14" t="s">
        <v>68</v>
      </c>
      <c r="HS191" s="14" t="s">
        <v>68</v>
      </c>
      <c r="HT191" s="14" t="s">
        <v>68</v>
      </c>
      <c r="HU191" s="14" t="s">
        <v>68</v>
      </c>
      <c r="HV191" s="14" t="s">
        <v>68</v>
      </c>
      <c r="HW191" s="14" t="s">
        <v>68</v>
      </c>
      <c r="HX191" s="14" t="str">
        <f t="shared" si="283"/>
        <v>-</v>
      </c>
    </row>
    <row r="192" spans="1:232" ht="27.95" customHeight="1" x14ac:dyDescent="0.2">
      <c r="A192" s="16">
        <v>8249</v>
      </c>
      <c r="B192" s="9" t="s">
        <v>79</v>
      </c>
      <c r="C192" s="51" t="s">
        <v>1908</v>
      </c>
      <c r="D192" s="11" t="s">
        <v>96</v>
      </c>
      <c r="E192" s="11" t="s">
        <v>315</v>
      </c>
      <c r="F192" s="11">
        <v>75019</v>
      </c>
      <c r="G192" s="11" t="s">
        <v>29</v>
      </c>
      <c r="H192" s="12">
        <v>28</v>
      </c>
      <c r="I192" s="13" t="s">
        <v>69</v>
      </c>
      <c r="J192" s="13" t="s">
        <v>69</v>
      </c>
      <c r="K192" s="13" t="s">
        <v>69</v>
      </c>
      <c r="L192" s="13" t="s">
        <v>69</v>
      </c>
      <c r="M192" s="13" t="s">
        <v>69</v>
      </c>
      <c r="N192" s="13" t="s">
        <v>68</v>
      </c>
      <c r="O192" s="13" t="str">
        <f t="shared" si="253"/>
        <v>5 fois par semaine</v>
      </c>
      <c r="P192" s="14" t="s">
        <v>69</v>
      </c>
      <c r="Q192" s="14" t="s">
        <v>69</v>
      </c>
      <c r="R192" s="14" t="s">
        <v>69</v>
      </c>
      <c r="S192" s="14" t="s">
        <v>69</v>
      </c>
      <c r="T192" s="14" t="s">
        <v>69</v>
      </c>
      <c r="U192" s="14" t="s">
        <v>68</v>
      </c>
      <c r="V192" s="44" t="str">
        <f t="shared" si="254"/>
        <v>5 fois par semaine</v>
      </c>
      <c r="W192" s="13" t="s">
        <v>69</v>
      </c>
      <c r="X192" s="13" t="s">
        <v>69</v>
      </c>
      <c r="Y192" s="13" t="s">
        <v>69</v>
      </c>
      <c r="Z192" s="13" t="s">
        <v>69</v>
      </c>
      <c r="AA192" s="13" t="s">
        <v>69</v>
      </c>
      <c r="AB192" s="13" t="s">
        <v>68</v>
      </c>
      <c r="AC192" s="13" t="str">
        <f t="shared" si="255"/>
        <v>5 fois par semaine</v>
      </c>
      <c r="AD192" s="14" t="s">
        <v>69</v>
      </c>
      <c r="AE192" s="14" t="s">
        <v>69</v>
      </c>
      <c r="AF192" s="14" t="s">
        <v>69</v>
      </c>
      <c r="AG192" s="14" t="s">
        <v>69</v>
      </c>
      <c r="AH192" s="14" t="s">
        <v>69</v>
      </c>
      <c r="AI192" s="14" t="s">
        <v>68</v>
      </c>
      <c r="AJ192" s="44" t="str">
        <f t="shared" si="256"/>
        <v>5 fois par semaine</v>
      </c>
      <c r="AK192" s="13" t="s">
        <v>69</v>
      </c>
      <c r="AL192" s="13" t="s">
        <v>69</v>
      </c>
      <c r="AM192" s="13" t="s">
        <v>69</v>
      </c>
      <c r="AN192" s="13" t="s">
        <v>69</v>
      </c>
      <c r="AO192" s="13" t="s">
        <v>69</v>
      </c>
      <c r="AP192" s="13" t="s">
        <v>68</v>
      </c>
      <c r="AQ192" s="13" t="str">
        <f t="shared" si="257"/>
        <v>5 fois par semaine</v>
      </c>
      <c r="AR192" s="14" t="s">
        <v>69</v>
      </c>
      <c r="AS192" s="14" t="s">
        <v>69</v>
      </c>
      <c r="AT192" s="14" t="s">
        <v>69</v>
      </c>
      <c r="AU192" s="14" t="s">
        <v>69</v>
      </c>
      <c r="AV192" s="14" t="s">
        <v>69</v>
      </c>
      <c r="AW192" s="14" t="s">
        <v>68</v>
      </c>
      <c r="AX192" s="14" t="str">
        <f t="shared" si="258"/>
        <v>5 fois par semaine</v>
      </c>
      <c r="AY192" s="13" t="s">
        <v>69</v>
      </c>
      <c r="AZ192" s="13" t="s">
        <v>69</v>
      </c>
      <c r="BA192" s="13" t="s">
        <v>69</v>
      </c>
      <c r="BB192" s="13" t="s">
        <v>69</v>
      </c>
      <c r="BC192" s="13" t="s">
        <v>69</v>
      </c>
      <c r="BD192" s="13" t="s">
        <v>68</v>
      </c>
      <c r="BE192" s="13" t="str">
        <f t="shared" si="259"/>
        <v>5 fois par semaine</v>
      </c>
      <c r="BF192" s="14" t="s">
        <v>69</v>
      </c>
      <c r="BG192" s="14" t="s">
        <v>69</v>
      </c>
      <c r="BH192" s="14" t="s">
        <v>69</v>
      </c>
      <c r="BI192" s="14" t="s">
        <v>69</v>
      </c>
      <c r="BJ192" s="14" t="s">
        <v>69</v>
      </c>
      <c r="BK192" s="14" t="s">
        <v>68</v>
      </c>
      <c r="BL192" s="14" t="str">
        <f t="shared" si="260"/>
        <v>5 fois par semaine</v>
      </c>
      <c r="BM192" s="13" t="s">
        <v>69</v>
      </c>
      <c r="BN192" s="13" t="s">
        <v>69</v>
      </c>
      <c r="BO192" s="13" t="s">
        <v>69</v>
      </c>
      <c r="BP192" s="13" t="s">
        <v>69</v>
      </c>
      <c r="BQ192" s="13" t="s">
        <v>69</v>
      </c>
      <c r="BR192" s="13" t="s">
        <v>68</v>
      </c>
      <c r="BS192" s="13" t="str">
        <f t="shared" si="261"/>
        <v>5 fois par semaine</v>
      </c>
      <c r="BT192" s="14" t="s">
        <v>69</v>
      </c>
      <c r="BU192" s="14" t="s">
        <v>69</v>
      </c>
      <c r="BV192" s="14" t="s">
        <v>69</v>
      </c>
      <c r="BW192" s="14" t="s">
        <v>69</v>
      </c>
      <c r="BX192" s="14" t="s">
        <v>69</v>
      </c>
      <c r="BY192" s="14" t="s">
        <v>68</v>
      </c>
      <c r="BZ192" s="14" t="str">
        <f t="shared" si="262"/>
        <v>5 fois par semaine</v>
      </c>
      <c r="CA192" s="13" t="s">
        <v>69</v>
      </c>
      <c r="CB192" s="13" t="s">
        <v>68</v>
      </c>
      <c r="CC192" s="13" t="s">
        <v>68</v>
      </c>
      <c r="CD192" s="13" t="s">
        <v>68</v>
      </c>
      <c r="CE192" s="13" t="s">
        <v>68</v>
      </c>
      <c r="CF192" s="13" t="s">
        <v>68</v>
      </c>
      <c r="CG192" s="44" t="str">
        <f t="shared" si="290"/>
        <v>1 fois par mois</v>
      </c>
      <c r="CH192" s="14" t="s">
        <v>69</v>
      </c>
      <c r="CI192" s="14" t="s">
        <v>68</v>
      </c>
      <c r="CJ192" s="14" t="s">
        <v>68</v>
      </c>
      <c r="CK192" s="14" t="s">
        <v>68</v>
      </c>
      <c r="CL192" s="14" t="s">
        <v>68</v>
      </c>
      <c r="CM192" s="14" t="s">
        <v>68</v>
      </c>
      <c r="CN192" s="44" t="str">
        <f t="shared" si="264"/>
        <v>1 fois par semaine</v>
      </c>
      <c r="CO192" s="13" t="s">
        <v>69</v>
      </c>
      <c r="CP192" s="13" t="s">
        <v>68</v>
      </c>
      <c r="CQ192" s="13" t="s">
        <v>68</v>
      </c>
      <c r="CR192" s="13" t="s">
        <v>68</v>
      </c>
      <c r="CS192" s="13" t="s">
        <v>68</v>
      </c>
      <c r="CT192" s="13" t="s">
        <v>68</v>
      </c>
      <c r="CU192" s="13" t="str">
        <f t="shared" ref="CU192:CU245" si="295">IF(COUNTIF(CO192:CT192,"X")&gt;0,COUNTIF(CO192:CT192,"X")&amp;" fois par semaine","-")</f>
        <v>1 fois par semaine</v>
      </c>
      <c r="CV192" s="14" t="s">
        <v>69</v>
      </c>
      <c r="CW192" s="14" t="s">
        <v>68</v>
      </c>
      <c r="CX192" s="14" t="s">
        <v>68</v>
      </c>
      <c r="CY192" s="14" t="s">
        <v>68</v>
      </c>
      <c r="CZ192" s="14" t="s">
        <v>68</v>
      </c>
      <c r="DA192" s="14" t="s">
        <v>68</v>
      </c>
      <c r="DB192" s="14" t="str">
        <f t="shared" si="265"/>
        <v>1 fois par semaine</v>
      </c>
      <c r="DC192" s="13" t="s">
        <v>69</v>
      </c>
      <c r="DD192" s="13" t="s">
        <v>68</v>
      </c>
      <c r="DE192" s="13" t="s">
        <v>68</v>
      </c>
      <c r="DF192" s="13" t="s">
        <v>68</v>
      </c>
      <c r="DG192" s="13" t="s">
        <v>68</v>
      </c>
      <c r="DH192" s="13" t="s">
        <v>68</v>
      </c>
      <c r="DI192" s="13" t="str">
        <f t="shared" ref="DI192:DI245" si="296">IF(COUNTIF(DC192:DH192,"X")&gt;0,COUNTIF(DC192:DH192,"X")&amp;" fois par semaine","-")</f>
        <v>1 fois par semaine</v>
      </c>
      <c r="DJ192" s="14" t="s">
        <v>69</v>
      </c>
      <c r="DK192" s="14" t="s">
        <v>69</v>
      </c>
      <c r="DL192" s="14" t="s">
        <v>69</v>
      </c>
      <c r="DM192" s="14" t="s">
        <v>69</v>
      </c>
      <c r="DN192" s="14" t="s">
        <v>69</v>
      </c>
      <c r="DO192" s="14" t="s">
        <v>68</v>
      </c>
      <c r="DP192" s="44" t="str">
        <f t="shared" si="266"/>
        <v>5 fois par semaine</v>
      </c>
      <c r="DQ192" s="13" t="s">
        <v>69</v>
      </c>
      <c r="DR192" s="13" t="s">
        <v>69</v>
      </c>
      <c r="DS192" s="13" t="s">
        <v>69</v>
      </c>
      <c r="DT192" s="13" t="s">
        <v>69</v>
      </c>
      <c r="DU192" s="13" t="s">
        <v>69</v>
      </c>
      <c r="DV192" s="13" t="s">
        <v>68</v>
      </c>
      <c r="DW192" s="13" t="str">
        <f t="shared" si="267"/>
        <v>5 fois par semaine</v>
      </c>
      <c r="DX192" s="14" t="s">
        <v>69</v>
      </c>
      <c r="DY192" s="14" t="s">
        <v>69</v>
      </c>
      <c r="DZ192" s="14" t="s">
        <v>69</v>
      </c>
      <c r="EA192" s="14" t="s">
        <v>69</v>
      </c>
      <c r="EB192" s="14" t="s">
        <v>69</v>
      </c>
      <c r="EC192" s="14" t="s">
        <v>68</v>
      </c>
      <c r="ED192" s="14" t="str">
        <f t="shared" si="268"/>
        <v>5 fois par semaine</v>
      </c>
      <c r="EE192" s="13" t="s">
        <v>69</v>
      </c>
      <c r="EF192" s="13" t="s">
        <v>69</v>
      </c>
      <c r="EG192" s="13" t="s">
        <v>69</v>
      </c>
      <c r="EH192" s="13" t="s">
        <v>69</v>
      </c>
      <c r="EI192" s="13" t="s">
        <v>69</v>
      </c>
      <c r="EJ192" s="13" t="s">
        <v>68</v>
      </c>
      <c r="EK192" s="13" t="str">
        <f t="shared" si="269"/>
        <v>5 fois par semaine</v>
      </c>
      <c r="EL192" s="14" t="s">
        <v>69</v>
      </c>
      <c r="EM192" s="14" t="s">
        <v>68</v>
      </c>
      <c r="EN192" s="14" t="s">
        <v>68</v>
      </c>
      <c r="EO192" s="14" t="s">
        <v>68</v>
      </c>
      <c r="EP192" s="14" t="s">
        <v>68</v>
      </c>
      <c r="EQ192" s="14" t="s">
        <v>68</v>
      </c>
      <c r="ER192" s="44" t="str">
        <f t="shared" si="288"/>
        <v>1 fois par mois</v>
      </c>
      <c r="ES192" s="13" t="s">
        <v>68</v>
      </c>
      <c r="ET192" s="13" t="s">
        <v>68</v>
      </c>
      <c r="EU192" s="13" t="s">
        <v>68</v>
      </c>
      <c r="EV192" s="13" t="s">
        <v>68</v>
      </c>
      <c r="EW192" s="13" t="s">
        <v>68</v>
      </c>
      <c r="EX192" s="13" t="s">
        <v>68</v>
      </c>
      <c r="EY192" s="44" t="str">
        <f t="shared" si="291"/>
        <v>-</v>
      </c>
      <c r="EZ192" s="14" t="s">
        <v>69</v>
      </c>
      <c r="FA192" s="14" t="s">
        <v>68</v>
      </c>
      <c r="FB192" s="14" t="s">
        <v>68</v>
      </c>
      <c r="FC192" s="14" t="s">
        <v>68</v>
      </c>
      <c r="FD192" s="14" t="s">
        <v>68</v>
      </c>
      <c r="FE192" s="14" t="s">
        <v>68</v>
      </c>
      <c r="FF192" s="44" t="str">
        <f t="shared" si="285"/>
        <v>1 fois par semaine</v>
      </c>
      <c r="FG192" s="13" t="s">
        <v>69</v>
      </c>
      <c r="FH192" s="13" t="s">
        <v>68</v>
      </c>
      <c r="FI192" s="13" t="s">
        <v>68</v>
      </c>
      <c r="FJ192" s="13" t="s">
        <v>68</v>
      </c>
      <c r="FK192" s="13" t="s">
        <v>68</v>
      </c>
      <c r="FL192" s="13" t="s">
        <v>68</v>
      </c>
      <c r="FM192" s="13" t="str">
        <f t="shared" si="292"/>
        <v>1 fois par mois</v>
      </c>
      <c r="FN192" s="14" t="s">
        <v>69</v>
      </c>
      <c r="FO192" s="14" t="s">
        <v>69</v>
      </c>
      <c r="FP192" s="14" t="s">
        <v>69</v>
      </c>
      <c r="FQ192" s="14" t="s">
        <v>69</v>
      </c>
      <c r="FR192" s="14" t="s">
        <v>69</v>
      </c>
      <c r="FS192" s="14" t="s">
        <v>69</v>
      </c>
      <c r="FT192" s="44" t="str">
        <f t="shared" si="273"/>
        <v>6 fois par semaine</v>
      </c>
      <c r="FU192" s="13" t="s">
        <v>69</v>
      </c>
      <c r="FV192" s="13" t="s">
        <v>68</v>
      </c>
      <c r="FW192" s="13" t="s">
        <v>68</v>
      </c>
      <c r="FX192" s="13" t="s">
        <v>68</v>
      </c>
      <c r="FY192" s="13" t="s">
        <v>68</v>
      </c>
      <c r="FZ192" s="13" t="s">
        <v>68</v>
      </c>
      <c r="GA192" s="44" t="str">
        <f t="shared" si="274"/>
        <v>1 fois par semaine</v>
      </c>
      <c r="GB192" s="14" t="s">
        <v>69</v>
      </c>
      <c r="GC192" s="14" t="s">
        <v>68</v>
      </c>
      <c r="GD192" s="14" t="s">
        <v>68</v>
      </c>
      <c r="GE192" s="14" t="s">
        <v>68</v>
      </c>
      <c r="GF192" s="14" t="s">
        <v>68</v>
      </c>
      <c r="GG192" s="14" t="s">
        <v>68</v>
      </c>
      <c r="GH192" s="14" t="str">
        <f t="shared" si="275"/>
        <v>1 fois par semaine</v>
      </c>
      <c r="GI192" s="13" t="s">
        <v>68</v>
      </c>
      <c r="GJ192" s="13" t="s">
        <v>68</v>
      </c>
      <c r="GK192" s="13" t="s">
        <v>68</v>
      </c>
      <c r="GL192" s="13" t="s">
        <v>68</v>
      </c>
      <c r="GM192" s="13" t="s">
        <v>68</v>
      </c>
      <c r="GN192" s="13" t="s">
        <v>68</v>
      </c>
      <c r="GO192" s="13" t="str">
        <f t="shared" si="286"/>
        <v>-</v>
      </c>
      <c r="GP192" s="14" t="s">
        <v>68</v>
      </c>
      <c r="GQ192" s="14" t="s">
        <v>68</v>
      </c>
      <c r="GR192" s="14" t="s">
        <v>68</v>
      </c>
      <c r="GS192" s="14" t="s">
        <v>68</v>
      </c>
      <c r="GT192" s="14" t="s">
        <v>68</v>
      </c>
      <c r="GU192" s="14" t="s">
        <v>68</v>
      </c>
      <c r="GV192" s="14" t="str">
        <f t="shared" si="282"/>
        <v>-</v>
      </c>
      <c r="GW192" s="13" t="s">
        <v>68</v>
      </c>
      <c r="GX192" s="13" t="s">
        <v>68</v>
      </c>
      <c r="GY192" s="13" t="s">
        <v>68</v>
      </c>
      <c r="GZ192" s="13" t="s">
        <v>68</v>
      </c>
      <c r="HA192" s="13" t="s">
        <v>68</v>
      </c>
      <c r="HB192" s="13" t="s">
        <v>68</v>
      </c>
      <c r="HC192" s="44" t="str">
        <f t="shared" si="294"/>
        <v>-</v>
      </c>
      <c r="HD192" s="14" t="s">
        <v>68</v>
      </c>
      <c r="HE192" s="14" t="s">
        <v>68</v>
      </c>
      <c r="HF192" s="14" t="s">
        <v>68</v>
      </c>
      <c r="HG192" s="14" t="s">
        <v>68</v>
      </c>
      <c r="HH192" s="14" t="s">
        <v>68</v>
      </c>
      <c r="HI192" s="14" t="s">
        <v>68</v>
      </c>
      <c r="HJ192" s="44" t="str">
        <f t="shared" si="245"/>
        <v>-</v>
      </c>
      <c r="HK192" s="13" t="s">
        <v>68</v>
      </c>
      <c r="HL192" s="13" t="s">
        <v>68</v>
      </c>
      <c r="HM192" s="13" t="s">
        <v>68</v>
      </c>
      <c r="HN192" s="13" t="s">
        <v>68</v>
      </c>
      <c r="HO192" s="13" t="s">
        <v>68</v>
      </c>
      <c r="HP192" s="13" t="s">
        <v>68</v>
      </c>
      <c r="HQ192" s="44" t="str">
        <f t="shared" si="287"/>
        <v>-</v>
      </c>
      <c r="HR192" s="14" t="s">
        <v>68</v>
      </c>
      <c r="HS192" s="14" t="s">
        <v>68</v>
      </c>
      <c r="HT192" s="14" t="s">
        <v>68</v>
      </c>
      <c r="HU192" s="14" t="s">
        <v>68</v>
      </c>
      <c r="HV192" s="14" t="s">
        <v>68</v>
      </c>
      <c r="HW192" s="14" t="s">
        <v>68</v>
      </c>
      <c r="HX192" s="14" t="str">
        <f t="shared" si="283"/>
        <v>-</v>
      </c>
    </row>
    <row r="193" spans="1:232" ht="27.95" customHeight="1" x14ac:dyDescent="0.2">
      <c r="A193" s="8">
        <v>8260</v>
      </c>
      <c r="B193" s="9" t="s">
        <v>66</v>
      </c>
      <c r="C193" s="50" t="s">
        <v>1906</v>
      </c>
      <c r="D193" s="11" t="s">
        <v>96</v>
      </c>
      <c r="E193" s="11" t="s">
        <v>316</v>
      </c>
      <c r="F193" s="11">
        <v>75010</v>
      </c>
      <c r="G193" s="11" t="s">
        <v>29</v>
      </c>
      <c r="H193" s="12">
        <v>16</v>
      </c>
      <c r="I193" s="13" t="s">
        <v>69</v>
      </c>
      <c r="J193" s="13" t="s">
        <v>68</v>
      </c>
      <c r="K193" s="13" t="s">
        <v>69</v>
      </c>
      <c r="L193" s="13" t="s">
        <v>68</v>
      </c>
      <c r="M193" s="13" t="s">
        <v>69</v>
      </c>
      <c r="N193" s="13" t="s">
        <v>68</v>
      </c>
      <c r="O193" s="13" t="str">
        <f t="shared" si="253"/>
        <v>3 fois par semaine</v>
      </c>
      <c r="P193" s="14" t="s">
        <v>69</v>
      </c>
      <c r="Q193" s="14" t="s">
        <v>68</v>
      </c>
      <c r="R193" s="14" t="s">
        <v>69</v>
      </c>
      <c r="S193" s="14" t="s">
        <v>68</v>
      </c>
      <c r="T193" s="14" t="s">
        <v>69</v>
      </c>
      <c r="U193" s="14" t="s">
        <v>68</v>
      </c>
      <c r="V193" s="44" t="str">
        <f t="shared" si="254"/>
        <v>3 fois par semaine</v>
      </c>
      <c r="W193" s="13" t="s">
        <v>69</v>
      </c>
      <c r="X193" s="13" t="s">
        <v>68</v>
      </c>
      <c r="Y193" s="13" t="s">
        <v>69</v>
      </c>
      <c r="Z193" s="13" t="s">
        <v>68</v>
      </c>
      <c r="AA193" s="13" t="s">
        <v>69</v>
      </c>
      <c r="AB193" s="13" t="s">
        <v>68</v>
      </c>
      <c r="AC193" s="13" t="str">
        <f t="shared" si="255"/>
        <v>3 fois par semaine</v>
      </c>
      <c r="AD193" s="14" t="s">
        <v>69</v>
      </c>
      <c r="AE193" s="14" t="s">
        <v>68</v>
      </c>
      <c r="AF193" s="14" t="s">
        <v>69</v>
      </c>
      <c r="AG193" s="14" t="s">
        <v>68</v>
      </c>
      <c r="AH193" s="14" t="s">
        <v>69</v>
      </c>
      <c r="AI193" s="14" t="s">
        <v>68</v>
      </c>
      <c r="AJ193" s="44" t="str">
        <f t="shared" si="256"/>
        <v>3 fois par semaine</v>
      </c>
      <c r="AK193" s="13" t="s">
        <v>69</v>
      </c>
      <c r="AL193" s="13" t="s">
        <v>68</v>
      </c>
      <c r="AM193" s="13" t="s">
        <v>69</v>
      </c>
      <c r="AN193" s="13" t="s">
        <v>68</v>
      </c>
      <c r="AO193" s="13" t="s">
        <v>69</v>
      </c>
      <c r="AP193" s="13" t="s">
        <v>68</v>
      </c>
      <c r="AQ193" s="13" t="str">
        <f t="shared" si="257"/>
        <v>3 fois par semaine</v>
      </c>
      <c r="AR193" s="14" t="s">
        <v>69</v>
      </c>
      <c r="AS193" s="14" t="s">
        <v>68</v>
      </c>
      <c r="AT193" s="14" t="s">
        <v>69</v>
      </c>
      <c r="AU193" s="14" t="s">
        <v>68</v>
      </c>
      <c r="AV193" s="14" t="s">
        <v>69</v>
      </c>
      <c r="AW193" s="14" t="s">
        <v>68</v>
      </c>
      <c r="AX193" s="14" t="str">
        <f t="shared" si="258"/>
        <v>3 fois par semaine</v>
      </c>
      <c r="AY193" s="13" t="s">
        <v>69</v>
      </c>
      <c r="AZ193" s="13" t="s">
        <v>68</v>
      </c>
      <c r="BA193" s="13" t="s">
        <v>69</v>
      </c>
      <c r="BB193" s="13" t="s">
        <v>68</v>
      </c>
      <c r="BC193" s="13" t="s">
        <v>69</v>
      </c>
      <c r="BD193" s="13" t="s">
        <v>68</v>
      </c>
      <c r="BE193" s="13" t="str">
        <f t="shared" si="259"/>
        <v>3 fois par semaine</v>
      </c>
      <c r="BF193" s="14" t="s">
        <v>69</v>
      </c>
      <c r="BG193" s="14" t="s">
        <v>68</v>
      </c>
      <c r="BH193" s="14" t="s">
        <v>69</v>
      </c>
      <c r="BI193" s="14" t="s">
        <v>68</v>
      </c>
      <c r="BJ193" s="14" t="s">
        <v>69</v>
      </c>
      <c r="BK193" s="14" t="s">
        <v>68</v>
      </c>
      <c r="BL193" s="14" t="str">
        <f t="shared" si="260"/>
        <v>3 fois par semaine</v>
      </c>
      <c r="BM193" s="13" t="s">
        <v>69</v>
      </c>
      <c r="BN193" s="13" t="s">
        <v>68</v>
      </c>
      <c r="BO193" s="13" t="s">
        <v>69</v>
      </c>
      <c r="BP193" s="13" t="s">
        <v>68</v>
      </c>
      <c r="BQ193" s="13" t="s">
        <v>69</v>
      </c>
      <c r="BR193" s="13" t="s">
        <v>68</v>
      </c>
      <c r="BS193" s="13" t="str">
        <f t="shared" si="261"/>
        <v>3 fois par semaine</v>
      </c>
      <c r="BT193" s="14" t="s">
        <v>68</v>
      </c>
      <c r="BU193" s="14" t="s">
        <v>68</v>
      </c>
      <c r="BV193" s="14" t="s">
        <v>68</v>
      </c>
      <c r="BW193" s="14" t="s">
        <v>68</v>
      </c>
      <c r="BX193" s="14" t="s">
        <v>68</v>
      </c>
      <c r="BY193" s="14" t="s">
        <v>68</v>
      </c>
      <c r="BZ193" s="14" t="str">
        <f t="shared" si="262"/>
        <v>-</v>
      </c>
      <c r="CA193" s="13" t="s">
        <v>69</v>
      </c>
      <c r="CB193" s="13" t="s">
        <v>68</v>
      </c>
      <c r="CC193" s="13" t="s">
        <v>68</v>
      </c>
      <c r="CD193" s="13" t="s">
        <v>68</v>
      </c>
      <c r="CE193" s="13" t="s">
        <v>68</v>
      </c>
      <c r="CF193" s="13" t="s">
        <v>68</v>
      </c>
      <c r="CG193" s="44" t="str">
        <f t="shared" si="290"/>
        <v>1 fois par mois</v>
      </c>
      <c r="CH193" s="14" t="s">
        <v>68</v>
      </c>
      <c r="CI193" s="14" t="s">
        <v>68</v>
      </c>
      <c r="CJ193" s="14" t="s">
        <v>68</v>
      </c>
      <c r="CK193" s="14" t="s">
        <v>68</v>
      </c>
      <c r="CL193" s="14" t="s">
        <v>68</v>
      </c>
      <c r="CM193" s="14" t="s">
        <v>68</v>
      </c>
      <c r="CN193" s="44" t="str">
        <f t="shared" si="264"/>
        <v>-</v>
      </c>
      <c r="CO193" s="13" t="s">
        <v>68</v>
      </c>
      <c r="CP193" s="13" t="s">
        <v>68</v>
      </c>
      <c r="CQ193" s="13" t="s">
        <v>68</v>
      </c>
      <c r="CR193" s="13" t="s">
        <v>68</v>
      </c>
      <c r="CS193" s="13" t="s">
        <v>68</v>
      </c>
      <c r="CT193" s="13" t="s">
        <v>68</v>
      </c>
      <c r="CU193" s="13" t="str">
        <f t="shared" si="295"/>
        <v>-</v>
      </c>
      <c r="CV193" s="14" t="s">
        <v>68</v>
      </c>
      <c r="CW193" s="14" t="s">
        <v>68</v>
      </c>
      <c r="CX193" s="14" t="s">
        <v>68</v>
      </c>
      <c r="CY193" s="14" t="s">
        <v>68</v>
      </c>
      <c r="CZ193" s="14" t="s">
        <v>68</v>
      </c>
      <c r="DA193" s="14" t="s">
        <v>68</v>
      </c>
      <c r="DB193" s="14" t="str">
        <f t="shared" si="265"/>
        <v>-</v>
      </c>
      <c r="DC193" s="13" t="s">
        <v>68</v>
      </c>
      <c r="DD193" s="13" t="s">
        <v>68</v>
      </c>
      <c r="DE193" s="13" t="s">
        <v>68</v>
      </c>
      <c r="DF193" s="13" t="s">
        <v>68</v>
      </c>
      <c r="DG193" s="13" t="s">
        <v>68</v>
      </c>
      <c r="DH193" s="13" t="s">
        <v>68</v>
      </c>
      <c r="DI193" s="13" t="str">
        <f t="shared" si="296"/>
        <v>-</v>
      </c>
      <c r="DJ193" s="14" t="s">
        <v>68</v>
      </c>
      <c r="DK193" s="14" t="s">
        <v>68</v>
      </c>
      <c r="DL193" s="14" t="s">
        <v>68</v>
      </c>
      <c r="DM193" s="14" t="s">
        <v>68</v>
      </c>
      <c r="DN193" s="14" t="s">
        <v>68</v>
      </c>
      <c r="DO193" s="14" t="s">
        <v>68</v>
      </c>
      <c r="DP193" s="44" t="str">
        <f t="shared" si="266"/>
        <v>-</v>
      </c>
      <c r="DQ193" s="13" t="s">
        <v>68</v>
      </c>
      <c r="DR193" s="13" t="s">
        <v>68</v>
      </c>
      <c r="DS193" s="13" t="s">
        <v>68</v>
      </c>
      <c r="DT193" s="13" t="s">
        <v>68</v>
      </c>
      <c r="DU193" s="13" t="s">
        <v>68</v>
      </c>
      <c r="DV193" s="13" t="s">
        <v>68</v>
      </c>
      <c r="DW193" s="13" t="str">
        <f t="shared" si="267"/>
        <v>-</v>
      </c>
      <c r="DX193" s="14" t="s">
        <v>68</v>
      </c>
      <c r="DY193" s="14" t="s">
        <v>68</v>
      </c>
      <c r="DZ193" s="14" t="s">
        <v>68</v>
      </c>
      <c r="EA193" s="14" t="s">
        <v>68</v>
      </c>
      <c r="EB193" s="14" t="s">
        <v>68</v>
      </c>
      <c r="EC193" s="14" t="s">
        <v>68</v>
      </c>
      <c r="ED193" s="14" t="str">
        <f t="shared" si="268"/>
        <v>-</v>
      </c>
      <c r="EE193" s="13" t="s">
        <v>68</v>
      </c>
      <c r="EF193" s="13" t="s">
        <v>68</v>
      </c>
      <c r="EG193" s="13" t="s">
        <v>68</v>
      </c>
      <c r="EH193" s="13" t="s">
        <v>68</v>
      </c>
      <c r="EI193" s="13" t="s">
        <v>68</v>
      </c>
      <c r="EJ193" s="13" t="s">
        <v>68</v>
      </c>
      <c r="EK193" s="13" t="str">
        <f t="shared" si="269"/>
        <v>-</v>
      </c>
      <c r="EL193" s="14" t="s">
        <v>69</v>
      </c>
      <c r="EM193" s="14" t="s">
        <v>68</v>
      </c>
      <c r="EN193" s="14" t="s">
        <v>68</v>
      </c>
      <c r="EO193" s="14" t="s">
        <v>68</v>
      </c>
      <c r="EP193" s="14" t="s">
        <v>68</v>
      </c>
      <c r="EQ193" s="14" t="s">
        <v>68</v>
      </c>
      <c r="ER193" s="44" t="str">
        <f t="shared" si="288"/>
        <v>1 fois par mois</v>
      </c>
      <c r="ES193" s="13" t="s">
        <v>69</v>
      </c>
      <c r="ET193" s="13" t="s">
        <v>68</v>
      </c>
      <c r="EU193" s="13" t="s">
        <v>68</v>
      </c>
      <c r="EV193" s="13" t="s">
        <v>68</v>
      </c>
      <c r="EW193" s="13" t="s">
        <v>68</v>
      </c>
      <c r="EX193" s="13" t="s">
        <v>68</v>
      </c>
      <c r="EY193" s="44" t="str">
        <f t="shared" si="291"/>
        <v>1 fois par mois</v>
      </c>
      <c r="EZ193" s="14" t="s">
        <v>68</v>
      </c>
      <c r="FA193" s="14" t="s">
        <v>68</v>
      </c>
      <c r="FB193" s="14" t="s">
        <v>68</v>
      </c>
      <c r="FC193" s="14" t="s">
        <v>68</v>
      </c>
      <c r="FD193" s="14" t="s">
        <v>68</v>
      </c>
      <c r="FE193" s="14" t="s">
        <v>68</v>
      </c>
      <c r="FF193" s="44" t="str">
        <f t="shared" si="285"/>
        <v>-</v>
      </c>
      <c r="FG193" s="13" t="s">
        <v>68</v>
      </c>
      <c r="FH193" s="13" t="s">
        <v>68</v>
      </c>
      <c r="FI193" s="13" t="s">
        <v>68</v>
      </c>
      <c r="FJ193" s="13" t="s">
        <v>68</v>
      </c>
      <c r="FK193" s="13" t="s">
        <v>68</v>
      </c>
      <c r="FL193" s="13" t="s">
        <v>68</v>
      </c>
      <c r="FM193" s="13" t="str">
        <f t="shared" si="292"/>
        <v>-</v>
      </c>
      <c r="FN193" s="14" t="s">
        <v>69</v>
      </c>
      <c r="FO193" s="14" t="s">
        <v>68</v>
      </c>
      <c r="FP193" s="14" t="s">
        <v>69</v>
      </c>
      <c r="FQ193" s="14" t="s">
        <v>68</v>
      </c>
      <c r="FR193" s="14" t="s">
        <v>69</v>
      </c>
      <c r="FS193" s="14" t="s">
        <v>68</v>
      </c>
      <c r="FT193" s="44" t="str">
        <f t="shared" si="273"/>
        <v>3 fois par semaine</v>
      </c>
      <c r="FU193" s="13" t="s">
        <v>69</v>
      </c>
      <c r="FV193" s="13" t="s">
        <v>68</v>
      </c>
      <c r="FW193" s="13" t="s">
        <v>68</v>
      </c>
      <c r="FX193" s="13" t="s">
        <v>68</v>
      </c>
      <c r="FY193" s="13" t="s">
        <v>68</v>
      </c>
      <c r="FZ193" s="13" t="s">
        <v>68</v>
      </c>
      <c r="GA193" s="44" t="str">
        <f t="shared" si="274"/>
        <v>1 fois par semaine</v>
      </c>
      <c r="GB193" s="14" t="s">
        <v>69</v>
      </c>
      <c r="GC193" s="14" t="s">
        <v>68</v>
      </c>
      <c r="GD193" s="14" t="s">
        <v>68</v>
      </c>
      <c r="GE193" s="14" t="s">
        <v>68</v>
      </c>
      <c r="GF193" s="14" t="s">
        <v>68</v>
      </c>
      <c r="GG193" s="14" t="s">
        <v>68</v>
      </c>
      <c r="GH193" s="14" t="str">
        <f t="shared" si="275"/>
        <v>1 fois par semaine</v>
      </c>
      <c r="GI193" s="13" t="s">
        <v>68</v>
      </c>
      <c r="GJ193" s="13" t="s">
        <v>68</v>
      </c>
      <c r="GK193" s="13" t="s">
        <v>68</v>
      </c>
      <c r="GL193" s="13" t="s">
        <v>68</v>
      </c>
      <c r="GM193" s="13" t="s">
        <v>68</v>
      </c>
      <c r="GN193" s="13" t="s">
        <v>68</v>
      </c>
      <c r="GO193" s="13" t="str">
        <f t="shared" si="286"/>
        <v>-</v>
      </c>
      <c r="GP193" s="14" t="s">
        <v>68</v>
      </c>
      <c r="GQ193" s="14" t="s">
        <v>68</v>
      </c>
      <c r="GR193" s="14" t="s">
        <v>68</v>
      </c>
      <c r="GS193" s="14" t="s">
        <v>68</v>
      </c>
      <c r="GT193" s="14" t="s">
        <v>68</v>
      </c>
      <c r="GU193" s="14" t="s">
        <v>68</v>
      </c>
      <c r="GV193" s="14" t="str">
        <f t="shared" si="282"/>
        <v>-</v>
      </c>
      <c r="GW193" s="13" t="s">
        <v>68</v>
      </c>
      <c r="GX193" s="13" t="s">
        <v>68</v>
      </c>
      <c r="GY193" s="13" t="s">
        <v>68</v>
      </c>
      <c r="GZ193" s="13" t="s">
        <v>68</v>
      </c>
      <c r="HA193" s="13" t="s">
        <v>68</v>
      </c>
      <c r="HB193" s="13" t="s">
        <v>68</v>
      </c>
      <c r="HC193" s="44" t="str">
        <f t="shared" si="294"/>
        <v>-</v>
      </c>
      <c r="HD193" s="14" t="s">
        <v>68</v>
      </c>
      <c r="HE193" s="14" t="s">
        <v>68</v>
      </c>
      <c r="HF193" s="14" t="s">
        <v>68</v>
      </c>
      <c r="HG193" s="14" t="s">
        <v>68</v>
      </c>
      <c r="HH193" s="14" t="s">
        <v>68</v>
      </c>
      <c r="HI193" s="14" t="s">
        <v>68</v>
      </c>
      <c r="HJ193" s="44" t="str">
        <f t="shared" si="245"/>
        <v>-</v>
      </c>
      <c r="HK193" s="13" t="s">
        <v>68</v>
      </c>
      <c r="HL193" s="13" t="s">
        <v>68</v>
      </c>
      <c r="HM193" s="13" t="s">
        <v>68</v>
      </c>
      <c r="HN193" s="13" t="s">
        <v>68</v>
      </c>
      <c r="HO193" s="13" t="s">
        <v>68</v>
      </c>
      <c r="HP193" s="13" t="s">
        <v>68</v>
      </c>
      <c r="HQ193" s="44" t="str">
        <f t="shared" si="287"/>
        <v>-</v>
      </c>
      <c r="HR193" s="14" t="s">
        <v>68</v>
      </c>
      <c r="HS193" s="14" t="s">
        <v>68</v>
      </c>
      <c r="HT193" s="14" t="s">
        <v>68</v>
      </c>
      <c r="HU193" s="14" t="s">
        <v>68</v>
      </c>
      <c r="HV193" s="14" t="s">
        <v>68</v>
      </c>
      <c r="HW193" s="14" t="s">
        <v>68</v>
      </c>
      <c r="HX193" s="14" t="str">
        <f t="shared" si="283"/>
        <v>-</v>
      </c>
    </row>
    <row r="194" spans="1:232" ht="27.95" customHeight="1" x14ac:dyDescent="0.2">
      <c r="A194" s="16">
        <v>8261</v>
      </c>
      <c r="B194" s="9" t="s">
        <v>79</v>
      </c>
      <c r="C194" s="51" t="s">
        <v>1908</v>
      </c>
      <c r="D194" s="11" t="s">
        <v>96</v>
      </c>
      <c r="E194" s="11" t="s">
        <v>317</v>
      </c>
      <c r="F194" s="11">
        <v>75018</v>
      </c>
      <c r="G194" s="11" t="s">
        <v>29</v>
      </c>
      <c r="H194" s="12">
        <v>14</v>
      </c>
      <c r="I194" s="13" t="s">
        <v>68</v>
      </c>
      <c r="J194" s="13" t="s">
        <v>68</v>
      </c>
      <c r="K194" s="13" t="s">
        <v>68</v>
      </c>
      <c r="L194" s="13" t="s">
        <v>68</v>
      </c>
      <c r="M194" s="13" t="s">
        <v>68</v>
      </c>
      <c r="N194" s="13" t="s">
        <v>68</v>
      </c>
      <c r="O194" s="13" t="str">
        <f t="shared" si="253"/>
        <v>-</v>
      </c>
      <c r="P194" s="14" t="s">
        <v>68</v>
      </c>
      <c r="Q194" s="14" t="s">
        <v>68</v>
      </c>
      <c r="R194" s="14" t="s">
        <v>68</v>
      </c>
      <c r="S194" s="14" t="s">
        <v>68</v>
      </c>
      <c r="T194" s="14" t="s">
        <v>68</v>
      </c>
      <c r="U194" s="14" t="s">
        <v>68</v>
      </c>
      <c r="V194" s="44" t="str">
        <f t="shared" si="254"/>
        <v>-</v>
      </c>
      <c r="W194" s="13" t="s">
        <v>68</v>
      </c>
      <c r="X194" s="13" t="s">
        <v>68</v>
      </c>
      <c r="Y194" s="13" t="s">
        <v>68</v>
      </c>
      <c r="Z194" s="13" t="s">
        <v>68</v>
      </c>
      <c r="AA194" s="13" t="s">
        <v>68</v>
      </c>
      <c r="AB194" s="13" t="s">
        <v>68</v>
      </c>
      <c r="AC194" s="13" t="str">
        <f t="shared" si="255"/>
        <v>-</v>
      </c>
      <c r="AD194" s="14" t="s">
        <v>68</v>
      </c>
      <c r="AE194" s="14" t="s">
        <v>68</v>
      </c>
      <c r="AF194" s="14" t="s">
        <v>68</v>
      </c>
      <c r="AG194" s="14" t="s">
        <v>68</v>
      </c>
      <c r="AH194" s="14" t="s">
        <v>68</v>
      </c>
      <c r="AI194" s="14" t="s">
        <v>68</v>
      </c>
      <c r="AJ194" s="44" t="str">
        <f t="shared" si="256"/>
        <v>-</v>
      </c>
      <c r="AK194" s="13" t="s">
        <v>68</v>
      </c>
      <c r="AL194" s="13" t="s">
        <v>68</v>
      </c>
      <c r="AM194" s="13" t="s">
        <v>68</v>
      </c>
      <c r="AN194" s="13" t="s">
        <v>68</v>
      </c>
      <c r="AO194" s="13" t="s">
        <v>68</v>
      </c>
      <c r="AP194" s="13" t="s">
        <v>68</v>
      </c>
      <c r="AQ194" s="13" t="str">
        <f t="shared" si="257"/>
        <v>-</v>
      </c>
      <c r="AR194" s="14" t="s">
        <v>68</v>
      </c>
      <c r="AS194" s="14" t="s">
        <v>68</v>
      </c>
      <c r="AT194" s="14" t="s">
        <v>68</v>
      </c>
      <c r="AU194" s="14" t="s">
        <v>68</v>
      </c>
      <c r="AV194" s="14" t="s">
        <v>68</v>
      </c>
      <c r="AW194" s="14" t="s">
        <v>68</v>
      </c>
      <c r="AX194" s="14" t="str">
        <f t="shared" si="258"/>
        <v>-</v>
      </c>
      <c r="AY194" s="13" t="s">
        <v>68</v>
      </c>
      <c r="AZ194" s="13" t="s">
        <v>68</v>
      </c>
      <c r="BA194" s="13" t="s">
        <v>68</v>
      </c>
      <c r="BB194" s="13" t="s">
        <v>68</v>
      </c>
      <c r="BC194" s="13" t="s">
        <v>68</v>
      </c>
      <c r="BD194" s="13" t="s">
        <v>68</v>
      </c>
      <c r="BE194" s="13" t="str">
        <f t="shared" si="259"/>
        <v>-</v>
      </c>
      <c r="BF194" s="14" t="s">
        <v>68</v>
      </c>
      <c r="BG194" s="14" t="s">
        <v>68</v>
      </c>
      <c r="BH194" s="14" t="s">
        <v>68</v>
      </c>
      <c r="BI194" s="14" t="s">
        <v>68</v>
      </c>
      <c r="BJ194" s="14" t="s">
        <v>68</v>
      </c>
      <c r="BK194" s="14" t="s">
        <v>68</v>
      </c>
      <c r="BL194" s="14" t="str">
        <f t="shared" si="260"/>
        <v>-</v>
      </c>
      <c r="BM194" s="13" t="s">
        <v>68</v>
      </c>
      <c r="BN194" s="13" t="s">
        <v>68</v>
      </c>
      <c r="BO194" s="13" t="s">
        <v>68</v>
      </c>
      <c r="BP194" s="13" t="s">
        <v>68</v>
      </c>
      <c r="BQ194" s="13" t="s">
        <v>68</v>
      </c>
      <c r="BR194" s="13" t="s">
        <v>68</v>
      </c>
      <c r="BS194" s="13" t="str">
        <f t="shared" si="261"/>
        <v>-</v>
      </c>
      <c r="BT194" s="14" t="s">
        <v>68</v>
      </c>
      <c r="BU194" s="14" t="s">
        <v>68</v>
      </c>
      <c r="BV194" s="14" t="s">
        <v>68</v>
      </c>
      <c r="BW194" s="14" t="s">
        <v>68</v>
      </c>
      <c r="BX194" s="14" t="s">
        <v>68</v>
      </c>
      <c r="BY194" s="14" t="s">
        <v>68</v>
      </c>
      <c r="BZ194" s="14" t="str">
        <f t="shared" si="262"/>
        <v>-</v>
      </c>
      <c r="CA194" s="13" t="s">
        <v>68</v>
      </c>
      <c r="CB194" s="13" t="s">
        <v>68</v>
      </c>
      <c r="CC194" s="13" t="s">
        <v>68</v>
      </c>
      <c r="CD194" s="13" t="s">
        <v>68</v>
      </c>
      <c r="CE194" s="13" t="s">
        <v>68</v>
      </c>
      <c r="CF194" s="13" t="s">
        <v>68</v>
      </c>
      <c r="CG194" s="44" t="str">
        <f t="shared" si="290"/>
        <v>-</v>
      </c>
      <c r="CH194" s="14" t="s">
        <v>68</v>
      </c>
      <c r="CI194" s="14" t="s">
        <v>68</v>
      </c>
      <c r="CJ194" s="14" t="s">
        <v>68</v>
      </c>
      <c r="CK194" s="14" t="s">
        <v>68</v>
      </c>
      <c r="CL194" s="14" t="s">
        <v>68</v>
      </c>
      <c r="CM194" s="14" t="s">
        <v>68</v>
      </c>
      <c r="CN194" s="44" t="str">
        <f t="shared" si="264"/>
        <v>-</v>
      </c>
      <c r="CO194" s="13" t="s">
        <v>68</v>
      </c>
      <c r="CP194" s="13" t="s">
        <v>68</v>
      </c>
      <c r="CQ194" s="13" t="s">
        <v>68</v>
      </c>
      <c r="CR194" s="13" t="s">
        <v>68</v>
      </c>
      <c r="CS194" s="13" t="s">
        <v>68</v>
      </c>
      <c r="CT194" s="13" t="s">
        <v>68</v>
      </c>
      <c r="CU194" s="13" t="str">
        <f t="shared" si="295"/>
        <v>-</v>
      </c>
      <c r="CV194" s="14" t="s">
        <v>68</v>
      </c>
      <c r="CW194" s="14" t="s">
        <v>68</v>
      </c>
      <c r="CX194" s="14" t="s">
        <v>68</v>
      </c>
      <c r="CY194" s="14" t="s">
        <v>68</v>
      </c>
      <c r="CZ194" s="14" t="s">
        <v>68</v>
      </c>
      <c r="DA194" s="14" t="s">
        <v>68</v>
      </c>
      <c r="DB194" s="14" t="str">
        <f t="shared" si="265"/>
        <v>-</v>
      </c>
      <c r="DC194" s="13" t="s">
        <v>68</v>
      </c>
      <c r="DD194" s="13" t="s">
        <v>68</v>
      </c>
      <c r="DE194" s="13" t="s">
        <v>68</v>
      </c>
      <c r="DF194" s="13" t="s">
        <v>68</v>
      </c>
      <c r="DG194" s="13" t="s">
        <v>68</v>
      </c>
      <c r="DH194" s="13" t="s">
        <v>68</v>
      </c>
      <c r="DI194" s="13" t="str">
        <f t="shared" si="296"/>
        <v>-</v>
      </c>
      <c r="DJ194" s="14" t="s">
        <v>68</v>
      </c>
      <c r="DK194" s="14" t="s">
        <v>68</v>
      </c>
      <c r="DL194" s="14" t="s">
        <v>68</v>
      </c>
      <c r="DM194" s="14" t="s">
        <v>68</v>
      </c>
      <c r="DN194" s="14" t="s">
        <v>68</v>
      </c>
      <c r="DO194" s="14" t="s">
        <v>68</v>
      </c>
      <c r="DP194" s="44" t="str">
        <f t="shared" si="266"/>
        <v>-</v>
      </c>
      <c r="DQ194" s="13" t="s">
        <v>68</v>
      </c>
      <c r="DR194" s="13" t="s">
        <v>68</v>
      </c>
      <c r="DS194" s="13" t="s">
        <v>68</v>
      </c>
      <c r="DT194" s="13" t="s">
        <v>68</v>
      </c>
      <c r="DU194" s="13" t="s">
        <v>68</v>
      </c>
      <c r="DV194" s="13" t="s">
        <v>68</v>
      </c>
      <c r="DW194" s="13" t="str">
        <f t="shared" si="267"/>
        <v>-</v>
      </c>
      <c r="DX194" s="14" t="s">
        <v>68</v>
      </c>
      <c r="DY194" s="14" t="s">
        <v>68</v>
      </c>
      <c r="DZ194" s="14" t="s">
        <v>68</v>
      </c>
      <c r="EA194" s="14" t="s">
        <v>68</v>
      </c>
      <c r="EB194" s="14" t="s">
        <v>68</v>
      </c>
      <c r="EC194" s="14" t="s">
        <v>68</v>
      </c>
      <c r="ED194" s="14" t="str">
        <f t="shared" si="268"/>
        <v>-</v>
      </c>
      <c r="EE194" s="13" t="s">
        <v>68</v>
      </c>
      <c r="EF194" s="13" t="s">
        <v>68</v>
      </c>
      <c r="EG194" s="13" t="s">
        <v>68</v>
      </c>
      <c r="EH194" s="13" t="s">
        <v>68</v>
      </c>
      <c r="EI194" s="13" t="s">
        <v>68</v>
      </c>
      <c r="EJ194" s="13" t="s">
        <v>68</v>
      </c>
      <c r="EK194" s="13" t="str">
        <f t="shared" si="269"/>
        <v>-</v>
      </c>
      <c r="EL194" s="14" t="s">
        <v>68</v>
      </c>
      <c r="EM194" s="14" t="s">
        <v>68</v>
      </c>
      <c r="EN194" s="14" t="s">
        <v>68</v>
      </c>
      <c r="EO194" s="14" t="s">
        <v>68</v>
      </c>
      <c r="EP194" s="14" t="s">
        <v>68</v>
      </c>
      <c r="EQ194" s="14" t="s">
        <v>68</v>
      </c>
      <c r="ER194" s="44" t="str">
        <f t="shared" si="288"/>
        <v>-</v>
      </c>
      <c r="ES194" s="13" t="s">
        <v>68</v>
      </c>
      <c r="ET194" s="13" t="s">
        <v>68</v>
      </c>
      <c r="EU194" s="13" t="s">
        <v>68</v>
      </c>
      <c r="EV194" s="13" t="s">
        <v>68</v>
      </c>
      <c r="EW194" s="13" t="s">
        <v>68</v>
      </c>
      <c r="EX194" s="13" t="s">
        <v>68</v>
      </c>
      <c r="EY194" s="44" t="str">
        <f t="shared" si="291"/>
        <v>-</v>
      </c>
      <c r="EZ194" s="14" t="s">
        <v>68</v>
      </c>
      <c r="FA194" s="14" t="s">
        <v>68</v>
      </c>
      <c r="FB194" s="14" t="s">
        <v>68</v>
      </c>
      <c r="FC194" s="14" t="s">
        <v>68</v>
      </c>
      <c r="FD194" s="14" t="s">
        <v>68</v>
      </c>
      <c r="FE194" s="14" t="s">
        <v>68</v>
      </c>
      <c r="FF194" s="44" t="str">
        <f t="shared" si="285"/>
        <v>-</v>
      </c>
      <c r="FG194" s="13" t="s">
        <v>68</v>
      </c>
      <c r="FH194" s="13" t="s">
        <v>68</v>
      </c>
      <c r="FI194" s="13" t="s">
        <v>68</v>
      </c>
      <c r="FJ194" s="13" t="s">
        <v>68</v>
      </c>
      <c r="FK194" s="13" t="s">
        <v>68</v>
      </c>
      <c r="FL194" s="13" t="s">
        <v>68</v>
      </c>
      <c r="FM194" s="13" t="str">
        <f t="shared" si="292"/>
        <v>-</v>
      </c>
      <c r="FN194" s="14" t="s">
        <v>69</v>
      </c>
      <c r="FO194" s="14" t="s">
        <v>68</v>
      </c>
      <c r="FP194" s="14" t="s">
        <v>69</v>
      </c>
      <c r="FQ194" s="14" t="s">
        <v>68</v>
      </c>
      <c r="FR194" s="14" t="s">
        <v>69</v>
      </c>
      <c r="FS194" s="14" t="s">
        <v>68</v>
      </c>
      <c r="FT194" s="44" t="str">
        <f t="shared" si="273"/>
        <v>3 fois par semaine</v>
      </c>
      <c r="FU194" s="13" t="s">
        <v>69</v>
      </c>
      <c r="FV194" s="13" t="s">
        <v>68</v>
      </c>
      <c r="FW194" s="13" t="s">
        <v>68</v>
      </c>
      <c r="FX194" s="13" t="s">
        <v>68</v>
      </c>
      <c r="FY194" s="13" t="s">
        <v>68</v>
      </c>
      <c r="FZ194" s="13" t="s">
        <v>68</v>
      </c>
      <c r="GA194" s="44" t="str">
        <f t="shared" si="274"/>
        <v>1 fois par semaine</v>
      </c>
      <c r="GB194" s="14" t="s">
        <v>69</v>
      </c>
      <c r="GC194" s="14" t="s">
        <v>68</v>
      </c>
      <c r="GD194" s="14" t="s">
        <v>68</v>
      </c>
      <c r="GE194" s="14" t="s">
        <v>68</v>
      </c>
      <c r="GF194" s="14" t="s">
        <v>68</v>
      </c>
      <c r="GG194" s="14" t="s">
        <v>68</v>
      </c>
      <c r="GH194" s="14" t="str">
        <f t="shared" si="275"/>
        <v>1 fois par semaine</v>
      </c>
      <c r="GI194" s="13" t="s">
        <v>68</v>
      </c>
      <c r="GJ194" s="13" t="s">
        <v>68</v>
      </c>
      <c r="GK194" s="13" t="s">
        <v>68</v>
      </c>
      <c r="GL194" s="13" t="s">
        <v>68</v>
      </c>
      <c r="GM194" s="13" t="s">
        <v>68</v>
      </c>
      <c r="GN194" s="13" t="s">
        <v>68</v>
      </c>
      <c r="GO194" s="13" t="str">
        <f t="shared" si="286"/>
        <v>-</v>
      </c>
      <c r="GP194" s="14" t="s">
        <v>68</v>
      </c>
      <c r="GQ194" s="14" t="s">
        <v>68</v>
      </c>
      <c r="GR194" s="14" t="s">
        <v>68</v>
      </c>
      <c r="GS194" s="14" t="s">
        <v>68</v>
      </c>
      <c r="GT194" s="14" t="s">
        <v>68</v>
      </c>
      <c r="GU194" s="14" t="s">
        <v>68</v>
      </c>
      <c r="GV194" s="14" t="str">
        <f t="shared" si="282"/>
        <v>-</v>
      </c>
      <c r="GW194" s="13" t="s">
        <v>68</v>
      </c>
      <c r="GX194" s="13" t="s">
        <v>68</v>
      </c>
      <c r="GY194" s="13" t="s">
        <v>68</v>
      </c>
      <c r="GZ194" s="13" t="s">
        <v>68</v>
      </c>
      <c r="HA194" s="13" t="s">
        <v>68</v>
      </c>
      <c r="HB194" s="13" t="s">
        <v>68</v>
      </c>
      <c r="HC194" s="44" t="str">
        <f t="shared" si="294"/>
        <v>-</v>
      </c>
      <c r="HD194" s="14" t="s">
        <v>68</v>
      </c>
      <c r="HE194" s="14" t="s">
        <v>68</v>
      </c>
      <c r="HF194" s="14" t="s">
        <v>68</v>
      </c>
      <c r="HG194" s="14" t="s">
        <v>68</v>
      </c>
      <c r="HH194" s="14" t="s">
        <v>68</v>
      </c>
      <c r="HI194" s="14" t="s">
        <v>68</v>
      </c>
      <c r="HJ194" s="44" t="str">
        <f t="shared" si="245"/>
        <v>-</v>
      </c>
      <c r="HK194" s="13" t="s">
        <v>68</v>
      </c>
      <c r="HL194" s="13" t="s">
        <v>68</v>
      </c>
      <c r="HM194" s="13" t="s">
        <v>68</v>
      </c>
      <c r="HN194" s="13" t="s">
        <v>68</v>
      </c>
      <c r="HO194" s="13" t="s">
        <v>68</v>
      </c>
      <c r="HP194" s="13" t="s">
        <v>68</v>
      </c>
      <c r="HQ194" s="44" t="str">
        <f t="shared" si="287"/>
        <v>-</v>
      </c>
      <c r="HR194" s="14" t="s">
        <v>68</v>
      </c>
      <c r="HS194" s="14" t="s">
        <v>68</v>
      </c>
      <c r="HT194" s="14" t="s">
        <v>68</v>
      </c>
      <c r="HU194" s="14" t="s">
        <v>68</v>
      </c>
      <c r="HV194" s="14" t="s">
        <v>68</v>
      </c>
      <c r="HW194" s="14" t="s">
        <v>68</v>
      </c>
      <c r="HX194" s="14" t="str">
        <f t="shared" si="283"/>
        <v>-</v>
      </c>
    </row>
    <row r="195" spans="1:232" ht="27.95" customHeight="1" x14ac:dyDescent="0.2">
      <c r="A195" s="8">
        <v>8263</v>
      </c>
      <c r="B195" s="9" t="s">
        <v>66</v>
      </c>
      <c r="C195" s="50" t="s">
        <v>1906</v>
      </c>
      <c r="D195" s="11" t="s">
        <v>96</v>
      </c>
      <c r="E195" s="11" t="s">
        <v>319</v>
      </c>
      <c r="F195" s="11">
        <v>75010</v>
      </c>
      <c r="G195" s="11" t="s">
        <v>29</v>
      </c>
      <c r="H195" s="12">
        <v>5</v>
      </c>
      <c r="I195" s="13" t="s">
        <v>69</v>
      </c>
      <c r="J195" s="13" t="s">
        <v>68</v>
      </c>
      <c r="K195" s="13" t="s">
        <v>68</v>
      </c>
      <c r="L195" s="13" t="s">
        <v>69</v>
      </c>
      <c r="M195" s="13" t="s">
        <v>68</v>
      </c>
      <c r="N195" s="13" t="s">
        <v>68</v>
      </c>
      <c r="O195" s="13" t="str">
        <f t="shared" si="253"/>
        <v>2 fois par semaine</v>
      </c>
      <c r="P195" s="14" t="s">
        <v>69</v>
      </c>
      <c r="Q195" s="14" t="s">
        <v>68</v>
      </c>
      <c r="R195" s="14" t="s">
        <v>68</v>
      </c>
      <c r="S195" s="14" t="s">
        <v>69</v>
      </c>
      <c r="T195" s="14" t="s">
        <v>68</v>
      </c>
      <c r="U195" s="14" t="s">
        <v>68</v>
      </c>
      <c r="V195" s="44" t="str">
        <f t="shared" si="254"/>
        <v>2 fois par semaine</v>
      </c>
      <c r="W195" s="13" t="s">
        <v>69</v>
      </c>
      <c r="X195" s="13" t="s">
        <v>68</v>
      </c>
      <c r="Y195" s="13" t="s">
        <v>68</v>
      </c>
      <c r="Z195" s="13" t="s">
        <v>69</v>
      </c>
      <c r="AA195" s="13" t="s">
        <v>68</v>
      </c>
      <c r="AB195" s="13" t="s">
        <v>68</v>
      </c>
      <c r="AC195" s="13" t="str">
        <f t="shared" si="255"/>
        <v>2 fois par semaine</v>
      </c>
      <c r="AD195" s="14" t="s">
        <v>69</v>
      </c>
      <c r="AE195" s="14" t="s">
        <v>68</v>
      </c>
      <c r="AF195" s="14" t="s">
        <v>68</v>
      </c>
      <c r="AG195" s="14" t="s">
        <v>69</v>
      </c>
      <c r="AH195" s="14" t="s">
        <v>68</v>
      </c>
      <c r="AI195" s="14" t="s">
        <v>68</v>
      </c>
      <c r="AJ195" s="44" t="str">
        <f t="shared" si="256"/>
        <v>2 fois par semaine</v>
      </c>
      <c r="AK195" s="13" t="s">
        <v>69</v>
      </c>
      <c r="AL195" s="13" t="s">
        <v>68</v>
      </c>
      <c r="AM195" s="13" t="s">
        <v>68</v>
      </c>
      <c r="AN195" s="13" t="s">
        <v>69</v>
      </c>
      <c r="AO195" s="13" t="s">
        <v>68</v>
      </c>
      <c r="AP195" s="13" t="s">
        <v>68</v>
      </c>
      <c r="AQ195" s="13" t="str">
        <f t="shared" si="257"/>
        <v>2 fois par semaine</v>
      </c>
      <c r="AR195" s="14" t="s">
        <v>69</v>
      </c>
      <c r="AS195" s="14" t="s">
        <v>68</v>
      </c>
      <c r="AT195" s="14" t="s">
        <v>68</v>
      </c>
      <c r="AU195" s="14" t="s">
        <v>69</v>
      </c>
      <c r="AV195" s="14" t="s">
        <v>68</v>
      </c>
      <c r="AW195" s="14" t="s">
        <v>68</v>
      </c>
      <c r="AX195" s="14" t="str">
        <f t="shared" si="258"/>
        <v>2 fois par semaine</v>
      </c>
      <c r="AY195" s="13" t="s">
        <v>69</v>
      </c>
      <c r="AZ195" s="13" t="s">
        <v>68</v>
      </c>
      <c r="BA195" s="13" t="s">
        <v>68</v>
      </c>
      <c r="BB195" s="13" t="s">
        <v>69</v>
      </c>
      <c r="BC195" s="13" t="s">
        <v>68</v>
      </c>
      <c r="BD195" s="13" t="s">
        <v>68</v>
      </c>
      <c r="BE195" s="13" t="str">
        <f t="shared" si="259"/>
        <v>2 fois par semaine</v>
      </c>
      <c r="BF195" s="14" t="s">
        <v>69</v>
      </c>
      <c r="BG195" s="14" t="s">
        <v>68</v>
      </c>
      <c r="BH195" s="14" t="s">
        <v>68</v>
      </c>
      <c r="BI195" s="14" t="s">
        <v>69</v>
      </c>
      <c r="BJ195" s="14" t="s">
        <v>68</v>
      </c>
      <c r="BK195" s="14" t="s">
        <v>68</v>
      </c>
      <c r="BL195" s="14" t="str">
        <f t="shared" si="260"/>
        <v>2 fois par semaine</v>
      </c>
      <c r="BM195" s="13" t="s">
        <v>69</v>
      </c>
      <c r="BN195" s="13" t="s">
        <v>68</v>
      </c>
      <c r="BO195" s="13" t="s">
        <v>68</v>
      </c>
      <c r="BP195" s="13" t="s">
        <v>69</v>
      </c>
      <c r="BQ195" s="13" t="s">
        <v>68</v>
      </c>
      <c r="BR195" s="13" t="s">
        <v>68</v>
      </c>
      <c r="BS195" s="13" t="str">
        <f t="shared" si="261"/>
        <v>2 fois par semaine</v>
      </c>
      <c r="BT195" s="14" t="s">
        <v>68</v>
      </c>
      <c r="BU195" s="14" t="s">
        <v>68</v>
      </c>
      <c r="BV195" s="14" t="s">
        <v>68</v>
      </c>
      <c r="BW195" s="14" t="s">
        <v>68</v>
      </c>
      <c r="BX195" s="14" t="s">
        <v>68</v>
      </c>
      <c r="BY195" s="14" t="s">
        <v>68</v>
      </c>
      <c r="BZ195" s="14" t="str">
        <f t="shared" si="262"/>
        <v>-</v>
      </c>
      <c r="CA195" s="13" t="s">
        <v>69</v>
      </c>
      <c r="CB195" s="13" t="s">
        <v>68</v>
      </c>
      <c r="CC195" s="13" t="s">
        <v>68</v>
      </c>
      <c r="CD195" s="13" t="s">
        <v>68</v>
      </c>
      <c r="CE195" s="13" t="s">
        <v>68</v>
      </c>
      <c r="CF195" s="13" t="s">
        <v>68</v>
      </c>
      <c r="CG195" s="44" t="str">
        <f t="shared" ref="CG195:CG212" si="297">IF(COUNTIF(CA195:CF195,"X")&gt;0,COUNTIF(CA195:CF195,"X")&amp;" fois par mois","-")</f>
        <v>1 fois par mois</v>
      </c>
      <c r="CH195" s="14" t="s">
        <v>69</v>
      </c>
      <c r="CI195" s="14" t="s">
        <v>68</v>
      </c>
      <c r="CJ195" s="14" t="s">
        <v>68</v>
      </c>
      <c r="CK195" s="14" t="s">
        <v>68</v>
      </c>
      <c r="CL195" s="14" t="s">
        <v>68</v>
      </c>
      <c r="CM195" s="14" t="s">
        <v>68</v>
      </c>
      <c r="CN195" s="44" t="str">
        <f t="shared" si="264"/>
        <v>1 fois par semaine</v>
      </c>
      <c r="CO195" s="13" t="s">
        <v>69</v>
      </c>
      <c r="CP195" s="13" t="s">
        <v>68</v>
      </c>
      <c r="CQ195" s="13" t="s">
        <v>68</v>
      </c>
      <c r="CR195" s="13" t="s">
        <v>68</v>
      </c>
      <c r="CS195" s="13" t="s">
        <v>68</v>
      </c>
      <c r="CT195" s="13" t="s">
        <v>68</v>
      </c>
      <c r="CU195" s="13" t="str">
        <f t="shared" si="295"/>
        <v>1 fois par semaine</v>
      </c>
      <c r="CV195" s="14" t="s">
        <v>69</v>
      </c>
      <c r="CW195" s="14" t="s">
        <v>68</v>
      </c>
      <c r="CX195" s="14" t="s">
        <v>68</v>
      </c>
      <c r="CY195" s="14" t="s">
        <v>68</v>
      </c>
      <c r="CZ195" s="14" t="s">
        <v>68</v>
      </c>
      <c r="DA195" s="14" t="s">
        <v>68</v>
      </c>
      <c r="DB195" s="14" t="str">
        <f t="shared" si="265"/>
        <v>1 fois par semaine</v>
      </c>
      <c r="DC195" s="13" t="s">
        <v>69</v>
      </c>
      <c r="DD195" s="13" t="s">
        <v>68</v>
      </c>
      <c r="DE195" s="13" t="s">
        <v>68</v>
      </c>
      <c r="DF195" s="13" t="s">
        <v>68</v>
      </c>
      <c r="DG195" s="13" t="s">
        <v>68</v>
      </c>
      <c r="DH195" s="13" t="s">
        <v>68</v>
      </c>
      <c r="DI195" s="13" t="str">
        <f t="shared" si="296"/>
        <v>1 fois par semaine</v>
      </c>
      <c r="DJ195" s="14" t="s">
        <v>68</v>
      </c>
      <c r="DK195" s="14" t="s">
        <v>68</v>
      </c>
      <c r="DL195" s="14" t="s">
        <v>68</v>
      </c>
      <c r="DM195" s="14" t="s">
        <v>68</v>
      </c>
      <c r="DN195" s="14" t="s">
        <v>68</v>
      </c>
      <c r="DO195" s="14" t="s">
        <v>68</v>
      </c>
      <c r="DP195" s="44" t="str">
        <f t="shared" si="266"/>
        <v>-</v>
      </c>
      <c r="DQ195" s="13" t="s">
        <v>68</v>
      </c>
      <c r="DR195" s="13" t="s">
        <v>68</v>
      </c>
      <c r="DS195" s="13" t="s">
        <v>68</v>
      </c>
      <c r="DT195" s="13" t="s">
        <v>68</v>
      </c>
      <c r="DU195" s="13" t="s">
        <v>68</v>
      </c>
      <c r="DV195" s="13" t="s">
        <v>68</v>
      </c>
      <c r="DW195" s="13" t="str">
        <f t="shared" si="267"/>
        <v>-</v>
      </c>
      <c r="DX195" s="14" t="s">
        <v>68</v>
      </c>
      <c r="DY195" s="14" t="s">
        <v>68</v>
      </c>
      <c r="DZ195" s="14" t="s">
        <v>68</v>
      </c>
      <c r="EA195" s="14" t="s">
        <v>68</v>
      </c>
      <c r="EB195" s="14" t="s">
        <v>68</v>
      </c>
      <c r="EC195" s="14" t="s">
        <v>68</v>
      </c>
      <c r="ED195" s="14" t="str">
        <f t="shared" si="268"/>
        <v>-</v>
      </c>
      <c r="EE195" s="13" t="s">
        <v>68</v>
      </c>
      <c r="EF195" s="13" t="s">
        <v>68</v>
      </c>
      <c r="EG195" s="13" t="s">
        <v>68</v>
      </c>
      <c r="EH195" s="13" t="s">
        <v>68</v>
      </c>
      <c r="EI195" s="13" t="s">
        <v>68</v>
      </c>
      <c r="EJ195" s="13" t="s">
        <v>68</v>
      </c>
      <c r="EK195" s="13" t="str">
        <f t="shared" si="269"/>
        <v>-</v>
      </c>
      <c r="EL195" s="14" t="s">
        <v>69</v>
      </c>
      <c r="EM195" s="14" t="s">
        <v>68</v>
      </c>
      <c r="EN195" s="14" t="s">
        <v>68</v>
      </c>
      <c r="EO195" s="14" t="s">
        <v>68</v>
      </c>
      <c r="EP195" s="14" t="s">
        <v>68</v>
      </c>
      <c r="EQ195" s="14" t="s">
        <v>68</v>
      </c>
      <c r="ER195" s="44" t="str">
        <f t="shared" si="288"/>
        <v>1 fois par mois</v>
      </c>
      <c r="ES195" s="13" t="s">
        <v>68</v>
      </c>
      <c r="ET195" s="13" t="s">
        <v>68</v>
      </c>
      <c r="EU195" s="13" t="s">
        <v>68</v>
      </c>
      <c r="EV195" s="13" t="s">
        <v>68</v>
      </c>
      <c r="EW195" s="13" t="s">
        <v>68</v>
      </c>
      <c r="EX195" s="13" t="s">
        <v>68</v>
      </c>
      <c r="EY195" s="44" t="str">
        <f t="shared" ref="EY195:EY212" si="298">IF(COUNTIF(ES195:EX195,"X")&gt;0,COUNTIF(ES195:EX195,"X")&amp;" fois par mois","-")</f>
        <v>-</v>
      </c>
      <c r="EZ195" s="14" t="s">
        <v>68</v>
      </c>
      <c r="FA195" s="14" t="s">
        <v>68</v>
      </c>
      <c r="FB195" s="14" t="s">
        <v>68</v>
      </c>
      <c r="FC195" s="14" t="s">
        <v>68</v>
      </c>
      <c r="FD195" s="14" t="s">
        <v>68</v>
      </c>
      <c r="FE195" s="14" t="s">
        <v>68</v>
      </c>
      <c r="FF195" s="44" t="str">
        <f t="shared" si="285"/>
        <v>-</v>
      </c>
      <c r="FG195" s="13" t="s">
        <v>68</v>
      </c>
      <c r="FH195" s="13" t="s">
        <v>68</v>
      </c>
      <c r="FI195" s="13" t="s">
        <v>68</v>
      </c>
      <c r="FJ195" s="13" t="s">
        <v>68</v>
      </c>
      <c r="FK195" s="13" t="s">
        <v>68</v>
      </c>
      <c r="FL195" s="13" t="s">
        <v>68</v>
      </c>
      <c r="FM195" s="13" t="str">
        <f t="shared" si="292"/>
        <v>-</v>
      </c>
      <c r="FN195" s="14" t="s">
        <v>69</v>
      </c>
      <c r="FO195" s="14" t="s">
        <v>68</v>
      </c>
      <c r="FP195" s="14" t="s">
        <v>69</v>
      </c>
      <c r="FQ195" s="14" t="s">
        <v>68</v>
      </c>
      <c r="FR195" s="14" t="s">
        <v>69</v>
      </c>
      <c r="FS195" s="14" t="s">
        <v>68</v>
      </c>
      <c r="FT195" s="44" t="str">
        <f t="shared" si="273"/>
        <v>3 fois par semaine</v>
      </c>
      <c r="FU195" s="13" t="s">
        <v>69</v>
      </c>
      <c r="FV195" s="13" t="s">
        <v>68</v>
      </c>
      <c r="FW195" s="13" t="s">
        <v>68</v>
      </c>
      <c r="FX195" s="13" t="s">
        <v>68</v>
      </c>
      <c r="FY195" s="13" t="s">
        <v>68</v>
      </c>
      <c r="FZ195" s="13" t="s">
        <v>68</v>
      </c>
      <c r="GA195" s="44" t="str">
        <f t="shared" si="274"/>
        <v>1 fois par semaine</v>
      </c>
      <c r="GB195" s="14" t="s">
        <v>69</v>
      </c>
      <c r="GC195" s="14" t="s">
        <v>68</v>
      </c>
      <c r="GD195" s="14" t="s">
        <v>68</v>
      </c>
      <c r="GE195" s="14" t="s">
        <v>68</v>
      </c>
      <c r="GF195" s="14" t="s">
        <v>68</v>
      </c>
      <c r="GG195" s="14" t="s">
        <v>68</v>
      </c>
      <c r="GH195" s="14" t="str">
        <f t="shared" si="275"/>
        <v>1 fois par semaine</v>
      </c>
      <c r="GI195" s="13" t="s">
        <v>68</v>
      </c>
      <c r="GJ195" s="13" t="s">
        <v>68</v>
      </c>
      <c r="GK195" s="13" t="s">
        <v>68</v>
      </c>
      <c r="GL195" s="13" t="s">
        <v>68</v>
      </c>
      <c r="GM195" s="13" t="s">
        <v>68</v>
      </c>
      <c r="GN195" s="13" t="s">
        <v>68</v>
      </c>
      <c r="GO195" s="13" t="str">
        <f t="shared" si="286"/>
        <v>-</v>
      </c>
      <c r="GP195" s="14" t="s">
        <v>68</v>
      </c>
      <c r="GQ195" s="14" t="s">
        <v>68</v>
      </c>
      <c r="GR195" s="14" t="s">
        <v>68</v>
      </c>
      <c r="GS195" s="14" t="s">
        <v>68</v>
      </c>
      <c r="GT195" s="14" t="s">
        <v>68</v>
      </c>
      <c r="GU195" s="14" t="s">
        <v>68</v>
      </c>
      <c r="GV195" s="14" t="str">
        <f t="shared" si="282"/>
        <v>-</v>
      </c>
      <c r="GW195" s="13" t="s">
        <v>68</v>
      </c>
      <c r="GX195" s="13" t="s">
        <v>68</v>
      </c>
      <c r="GY195" s="13" t="s">
        <v>68</v>
      </c>
      <c r="GZ195" s="13" t="s">
        <v>68</v>
      </c>
      <c r="HA195" s="13" t="s">
        <v>68</v>
      </c>
      <c r="HB195" s="13" t="s">
        <v>68</v>
      </c>
      <c r="HC195" s="44" t="str">
        <f t="shared" si="294"/>
        <v>-</v>
      </c>
      <c r="HD195" s="14" t="s">
        <v>68</v>
      </c>
      <c r="HE195" s="14" t="s">
        <v>68</v>
      </c>
      <c r="HF195" s="14" t="s">
        <v>68</v>
      </c>
      <c r="HG195" s="14" t="s">
        <v>68</v>
      </c>
      <c r="HH195" s="14" t="s">
        <v>68</v>
      </c>
      <c r="HI195" s="14" t="s">
        <v>68</v>
      </c>
      <c r="HJ195" s="44" t="str">
        <f t="shared" si="245"/>
        <v>-</v>
      </c>
      <c r="HK195" s="13" t="s">
        <v>68</v>
      </c>
      <c r="HL195" s="13" t="s">
        <v>68</v>
      </c>
      <c r="HM195" s="13" t="s">
        <v>68</v>
      </c>
      <c r="HN195" s="13" t="s">
        <v>68</v>
      </c>
      <c r="HO195" s="13" t="s">
        <v>68</v>
      </c>
      <c r="HP195" s="13" t="s">
        <v>68</v>
      </c>
      <c r="HQ195" s="44" t="str">
        <f t="shared" si="287"/>
        <v>-</v>
      </c>
      <c r="HR195" s="14" t="s">
        <v>68</v>
      </c>
      <c r="HS195" s="14" t="s">
        <v>68</v>
      </c>
      <c r="HT195" s="14" t="s">
        <v>68</v>
      </c>
      <c r="HU195" s="14" t="s">
        <v>68</v>
      </c>
      <c r="HV195" s="14" t="s">
        <v>68</v>
      </c>
      <c r="HW195" s="14" t="s">
        <v>68</v>
      </c>
      <c r="HX195" s="14" t="str">
        <f t="shared" si="283"/>
        <v>-</v>
      </c>
    </row>
    <row r="196" spans="1:232" ht="27.95" customHeight="1" x14ac:dyDescent="0.2">
      <c r="A196" s="8">
        <v>8264</v>
      </c>
      <c r="B196" s="9" t="s">
        <v>66</v>
      </c>
      <c r="C196" s="50" t="s">
        <v>1906</v>
      </c>
      <c r="D196" s="11" t="s">
        <v>96</v>
      </c>
      <c r="E196" s="11" t="s">
        <v>320</v>
      </c>
      <c r="F196" s="11">
        <v>75020</v>
      </c>
      <c r="G196" s="11" t="s">
        <v>29</v>
      </c>
      <c r="H196" s="12">
        <v>11</v>
      </c>
      <c r="I196" s="13" t="s">
        <v>69</v>
      </c>
      <c r="J196" s="13" t="s">
        <v>68</v>
      </c>
      <c r="K196" s="13" t="s">
        <v>69</v>
      </c>
      <c r="L196" s="13" t="s">
        <v>68</v>
      </c>
      <c r="M196" s="13" t="s">
        <v>69</v>
      </c>
      <c r="N196" s="13" t="s">
        <v>68</v>
      </c>
      <c r="O196" s="13" t="str">
        <f t="shared" si="253"/>
        <v>3 fois par semaine</v>
      </c>
      <c r="P196" s="14" t="s">
        <v>69</v>
      </c>
      <c r="Q196" s="14" t="s">
        <v>68</v>
      </c>
      <c r="R196" s="14" t="s">
        <v>69</v>
      </c>
      <c r="S196" s="14" t="s">
        <v>68</v>
      </c>
      <c r="T196" s="14" t="s">
        <v>69</v>
      </c>
      <c r="U196" s="14" t="s">
        <v>68</v>
      </c>
      <c r="V196" s="44" t="str">
        <f t="shared" si="254"/>
        <v>3 fois par semaine</v>
      </c>
      <c r="W196" s="13" t="s">
        <v>69</v>
      </c>
      <c r="X196" s="13" t="s">
        <v>68</v>
      </c>
      <c r="Y196" s="13" t="s">
        <v>69</v>
      </c>
      <c r="Z196" s="13" t="s">
        <v>68</v>
      </c>
      <c r="AA196" s="13" t="s">
        <v>69</v>
      </c>
      <c r="AB196" s="13" t="s">
        <v>68</v>
      </c>
      <c r="AC196" s="13" t="str">
        <f t="shared" si="255"/>
        <v>3 fois par semaine</v>
      </c>
      <c r="AD196" s="14" t="s">
        <v>69</v>
      </c>
      <c r="AE196" s="14" t="s">
        <v>68</v>
      </c>
      <c r="AF196" s="14" t="s">
        <v>69</v>
      </c>
      <c r="AG196" s="14" t="s">
        <v>68</v>
      </c>
      <c r="AH196" s="14" t="s">
        <v>69</v>
      </c>
      <c r="AI196" s="14" t="s">
        <v>68</v>
      </c>
      <c r="AJ196" s="44" t="str">
        <f t="shared" si="256"/>
        <v>3 fois par semaine</v>
      </c>
      <c r="AK196" s="13" t="s">
        <v>69</v>
      </c>
      <c r="AL196" s="13" t="s">
        <v>68</v>
      </c>
      <c r="AM196" s="13" t="s">
        <v>69</v>
      </c>
      <c r="AN196" s="13" t="s">
        <v>68</v>
      </c>
      <c r="AO196" s="13" t="s">
        <v>69</v>
      </c>
      <c r="AP196" s="13" t="s">
        <v>68</v>
      </c>
      <c r="AQ196" s="13" t="str">
        <f t="shared" si="257"/>
        <v>3 fois par semaine</v>
      </c>
      <c r="AR196" s="14" t="s">
        <v>69</v>
      </c>
      <c r="AS196" s="14" t="s">
        <v>68</v>
      </c>
      <c r="AT196" s="14" t="s">
        <v>69</v>
      </c>
      <c r="AU196" s="14" t="s">
        <v>68</v>
      </c>
      <c r="AV196" s="14" t="s">
        <v>69</v>
      </c>
      <c r="AW196" s="14" t="s">
        <v>68</v>
      </c>
      <c r="AX196" s="14" t="str">
        <f t="shared" si="258"/>
        <v>3 fois par semaine</v>
      </c>
      <c r="AY196" s="13" t="s">
        <v>69</v>
      </c>
      <c r="AZ196" s="13" t="s">
        <v>68</v>
      </c>
      <c r="BA196" s="13" t="s">
        <v>69</v>
      </c>
      <c r="BB196" s="13" t="s">
        <v>68</v>
      </c>
      <c r="BC196" s="13" t="s">
        <v>69</v>
      </c>
      <c r="BD196" s="13" t="s">
        <v>68</v>
      </c>
      <c r="BE196" s="13" t="str">
        <f t="shared" si="259"/>
        <v>3 fois par semaine</v>
      </c>
      <c r="BF196" s="14" t="s">
        <v>69</v>
      </c>
      <c r="BG196" s="14" t="s">
        <v>68</v>
      </c>
      <c r="BH196" s="14" t="s">
        <v>69</v>
      </c>
      <c r="BI196" s="14" t="s">
        <v>68</v>
      </c>
      <c r="BJ196" s="14" t="s">
        <v>69</v>
      </c>
      <c r="BK196" s="14" t="s">
        <v>68</v>
      </c>
      <c r="BL196" s="14" t="str">
        <f t="shared" si="260"/>
        <v>3 fois par semaine</v>
      </c>
      <c r="BM196" s="13" t="s">
        <v>69</v>
      </c>
      <c r="BN196" s="13" t="s">
        <v>68</v>
      </c>
      <c r="BO196" s="13" t="s">
        <v>69</v>
      </c>
      <c r="BP196" s="13" t="s">
        <v>68</v>
      </c>
      <c r="BQ196" s="13" t="s">
        <v>69</v>
      </c>
      <c r="BR196" s="13" t="s">
        <v>68</v>
      </c>
      <c r="BS196" s="13" t="str">
        <f t="shared" si="261"/>
        <v>3 fois par semaine</v>
      </c>
      <c r="BT196" s="14" t="s">
        <v>68</v>
      </c>
      <c r="BU196" s="14" t="s">
        <v>68</v>
      </c>
      <c r="BV196" s="14" t="s">
        <v>68</v>
      </c>
      <c r="BW196" s="14" t="s">
        <v>68</v>
      </c>
      <c r="BX196" s="14" t="s">
        <v>68</v>
      </c>
      <c r="BY196" s="14" t="s">
        <v>68</v>
      </c>
      <c r="BZ196" s="14" t="str">
        <f t="shared" si="262"/>
        <v>-</v>
      </c>
      <c r="CA196" s="13" t="s">
        <v>69</v>
      </c>
      <c r="CB196" s="13" t="s">
        <v>68</v>
      </c>
      <c r="CC196" s="13" t="s">
        <v>68</v>
      </c>
      <c r="CD196" s="13" t="s">
        <v>68</v>
      </c>
      <c r="CE196" s="13" t="s">
        <v>68</v>
      </c>
      <c r="CF196" s="13" t="s">
        <v>68</v>
      </c>
      <c r="CG196" s="44" t="str">
        <f t="shared" si="297"/>
        <v>1 fois par mois</v>
      </c>
      <c r="CH196" s="14" t="s">
        <v>68</v>
      </c>
      <c r="CI196" s="14" t="s">
        <v>68</v>
      </c>
      <c r="CJ196" s="14" t="s">
        <v>68</v>
      </c>
      <c r="CK196" s="14" t="s">
        <v>68</v>
      </c>
      <c r="CL196" s="14" t="s">
        <v>68</v>
      </c>
      <c r="CM196" s="14" t="s">
        <v>68</v>
      </c>
      <c r="CN196" s="44" t="str">
        <f t="shared" si="264"/>
        <v>-</v>
      </c>
      <c r="CO196" s="13" t="s">
        <v>68</v>
      </c>
      <c r="CP196" s="13" t="s">
        <v>68</v>
      </c>
      <c r="CQ196" s="13" t="s">
        <v>68</v>
      </c>
      <c r="CR196" s="13" t="s">
        <v>68</v>
      </c>
      <c r="CS196" s="13" t="s">
        <v>68</v>
      </c>
      <c r="CT196" s="13" t="s">
        <v>68</v>
      </c>
      <c r="CU196" s="13" t="str">
        <f t="shared" si="295"/>
        <v>-</v>
      </c>
      <c r="CV196" s="14" t="s">
        <v>68</v>
      </c>
      <c r="CW196" s="14" t="s">
        <v>68</v>
      </c>
      <c r="CX196" s="14" t="s">
        <v>68</v>
      </c>
      <c r="CY196" s="14" t="s">
        <v>68</v>
      </c>
      <c r="CZ196" s="14" t="s">
        <v>68</v>
      </c>
      <c r="DA196" s="14" t="s">
        <v>68</v>
      </c>
      <c r="DB196" s="14" t="str">
        <f t="shared" si="265"/>
        <v>-</v>
      </c>
      <c r="DC196" s="13" t="s">
        <v>68</v>
      </c>
      <c r="DD196" s="13" t="s">
        <v>68</v>
      </c>
      <c r="DE196" s="13" t="s">
        <v>68</v>
      </c>
      <c r="DF196" s="13" t="s">
        <v>68</v>
      </c>
      <c r="DG196" s="13" t="s">
        <v>68</v>
      </c>
      <c r="DH196" s="13" t="s">
        <v>68</v>
      </c>
      <c r="DI196" s="13" t="str">
        <f t="shared" si="296"/>
        <v>-</v>
      </c>
      <c r="DJ196" s="14" t="s">
        <v>69</v>
      </c>
      <c r="DK196" s="14" t="s">
        <v>68</v>
      </c>
      <c r="DL196" s="14" t="s">
        <v>69</v>
      </c>
      <c r="DM196" s="14" t="s">
        <v>68</v>
      </c>
      <c r="DN196" s="14" t="s">
        <v>69</v>
      </c>
      <c r="DO196" s="14" t="s">
        <v>68</v>
      </c>
      <c r="DP196" s="44" t="str">
        <f t="shared" si="266"/>
        <v>3 fois par semaine</v>
      </c>
      <c r="DQ196" s="13" t="s">
        <v>69</v>
      </c>
      <c r="DR196" s="13" t="s">
        <v>68</v>
      </c>
      <c r="DS196" s="13" t="s">
        <v>69</v>
      </c>
      <c r="DT196" s="13" t="s">
        <v>68</v>
      </c>
      <c r="DU196" s="13" t="s">
        <v>69</v>
      </c>
      <c r="DV196" s="13" t="s">
        <v>68</v>
      </c>
      <c r="DW196" s="13" t="str">
        <f t="shared" si="267"/>
        <v>3 fois par semaine</v>
      </c>
      <c r="DX196" s="14" t="s">
        <v>69</v>
      </c>
      <c r="DY196" s="14" t="s">
        <v>68</v>
      </c>
      <c r="DZ196" s="14" t="s">
        <v>69</v>
      </c>
      <c r="EA196" s="14" t="s">
        <v>68</v>
      </c>
      <c r="EB196" s="14" t="s">
        <v>69</v>
      </c>
      <c r="EC196" s="14" t="s">
        <v>68</v>
      </c>
      <c r="ED196" s="14" t="str">
        <f t="shared" si="268"/>
        <v>3 fois par semaine</v>
      </c>
      <c r="EE196" s="13" t="s">
        <v>69</v>
      </c>
      <c r="EF196" s="13" t="s">
        <v>68</v>
      </c>
      <c r="EG196" s="13" t="s">
        <v>69</v>
      </c>
      <c r="EH196" s="13" t="s">
        <v>68</v>
      </c>
      <c r="EI196" s="13" t="s">
        <v>69</v>
      </c>
      <c r="EJ196" s="13" t="s">
        <v>68</v>
      </c>
      <c r="EK196" s="13" t="str">
        <f t="shared" si="269"/>
        <v>3 fois par semaine</v>
      </c>
      <c r="EL196" s="14" t="s">
        <v>69</v>
      </c>
      <c r="EM196" s="14" t="s">
        <v>68</v>
      </c>
      <c r="EN196" s="14" t="s">
        <v>68</v>
      </c>
      <c r="EO196" s="14" t="s">
        <v>68</v>
      </c>
      <c r="EP196" s="14" t="s">
        <v>68</v>
      </c>
      <c r="EQ196" s="14" t="s">
        <v>68</v>
      </c>
      <c r="ER196" s="44" t="str">
        <f t="shared" si="288"/>
        <v>1 fois par mois</v>
      </c>
      <c r="ES196" s="13" t="s">
        <v>69</v>
      </c>
      <c r="ET196" s="13" t="s">
        <v>68</v>
      </c>
      <c r="EU196" s="13" t="s">
        <v>68</v>
      </c>
      <c r="EV196" s="13" t="s">
        <v>68</v>
      </c>
      <c r="EW196" s="13" t="s">
        <v>68</v>
      </c>
      <c r="EX196" s="13" t="s">
        <v>68</v>
      </c>
      <c r="EY196" s="44" t="str">
        <f t="shared" si="298"/>
        <v>1 fois par mois</v>
      </c>
      <c r="EZ196" s="14" t="s">
        <v>68</v>
      </c>
      <c r="FA196" s="14" t="s">
        <v>68</v>
      </c>
      <c r="FB196" s="14" t="s">
        <v>68</v>
      </c>
      <c r="FC196" s="14" t="s">
        <v>68</v>
      </c>
      <c r="FD196" s="14" t="s">
        <v>68</v>
      </c>
      <c r="FE196" s="14" t="s">
        <v>68</v>
      </c>
      <c r="FF196" s="44" t="str">
        <f t="shared" si="285"/>
        <v>-</v>
      </c>
      <c r="FG196" s="13" t="s">
        <v>68</v>
      </c>
      <c r="FH196" s="13" t="s">
        <v>68</v>
      </c>
      <c r="FI196" s="13" t="s">
        <v>68</v>
      </c>
      <c r="FJ196" s="13" t="s">
        <v>68</v>
      </c>
      <c r="FK196" s="13" t="s">
        <v>68</v>
      </c>
      <c r="FL196" s="13" t="s">
        <v>68</v>
      </c>
      <c r="FM196" s="13" t="str">
        <f t="shared" si="292"/>
        <v>-</v>
      </c>
      <c r="FN196" s="14" t="s">
        <v>69</v>
      </c>
      <c r="FO196" s="14" t="s">
        <v>68</v>
      </c>
      <c r="FP196" s="14" t="s">
        <v>69</v>
      </c>
      <c r="FQ196" s="14" t="s">
        <v>68</v>
      </c>
      <c r="FR196" s="14" t="s">
        <v>69</v>
      </c>
      <c r="FS196" s="14" t="s">
        <v>68</v>
      </c>
      <c r="FT196" s="44" t="str">
        <f t="shared" si="273"/>
        <v>3 fois par semaine</v>
      </c>
      <c r="FU196" s="13" t="s">
        <v>69</v>
      </c>
      <c r="FV196" s="13" t="s">
        <v>68</v>
      </c>
      <c r="FW196" s="13" t="s">
        <v>68</v>
      </c>
      <c r="FX196" s="13" t="s">
        <v>68</v>
      </c>
      <c r="FY196" s="13" t="s">
        <v>68</v>
      </c>
      <c r="FZ196" s="13" t="s">
        <v>68</v>
      </c>
      <c r="GA196" s="44" t="str">
        <f t="shared" si="274"/>
        <v>1 fois par semaine</v>
      </c>
      <c r="GB196" s="14" t="s">
        <v>69</v>
      </c>
      <c r="GC196" s="14" t="s">
        <v>68</v>
      </c>
      <c r="GD196" s="14" t="s">
        <v>68</v>
      </c>
      <c r="GE196" s="14" t="s">
        <v>68</v>
      </c>
      <c r="GF196" s="14" t="s">
        <v>68</v>
      </c>
      <c r="GG196" s="14" t="s">
        <v>68</v>
      </c>
      <c r="GH196" s="14" t="str">
        <f t="shared" si="275"/>
        <v>1 fois par semaine</v>
      </c>
      <c r="GI196" s="13" t="s">
        <v>68</v>
      </c>
      <c r="GJ196" s="13" t="s">
        <v>68</v>
      </c>
      <c r="GK196" s="13" t="s">
        <v>68</v>
      </c>
      <c r="GL196" s="13" t="s">
        <v>68</v>
      </c>
      <c r="GM196" s="13" t="s">
        <v>68</v>
      </c>
      <c r="GN196" s="13" t="s">
        <v>68</v>
      </c>
      <c r="GO196" s="13" t="str">
        <f t="shared" si="286"/>
        <v>-</v>
      </c>
      <c r="GP196" s="14" t="s">
        <v>68</v>
      </c>
      <c r="GQ196" s="14" t="s">
        <v>68</v>
      </c>
      <c r="GR196" s="14" t="s">
        <v>68</v>
      </c>
      <c r="GS196" s="14" t="s">
        <v>68</v>
      </c>
      <c r="GT196" s="14" t="s">
        <v>68</v>
      </c>
      <c r="GU196" s="14" t="s">
        <v>68</v>
      </c>
      <c r="GV196" s="14" t="str">
        <f t="shared" si="282"/>
        <v>-</v>
      </c>
      <c r="GW196" s="13" t="s">
        <v>68</v>
      </c>
      <c r="GX196" s="13" t="s">
        <v>68</v>
      </c>
      <c r="GY196" s="13" t="s">
        <v>68</v>
      </c>
      <c r="GZ196" s="13" t="s">
        <v>68</v>
      </c>
      <c r="HA196" s="13" t="s">
        <v>68</v>
      </c>
      <c r="HB196" s="13" t="s">
        <v>68</v>
      </c>
      <c r="HC196" s="44" t="str">
        <f t="shared" si="294"/>
        <v>-</v>
      </c>
      <c r="HD196" s="14" t="s">
        <v>68</v>
      </c>
      <c r="HE196" s="14" t="s">
        <v>68</v>
      </c>
      <c r="HF196" s="14" t="s">
        <v>68</v>
      </c>
      <c r="HG196" s="14" t="s">
        <v>68</v>
      </c>
      <c r="HH196" s="14" t="s">
        <v>68</v>
      </c>
      <c r="HI196" s="14" t="s">
        <v>68</v>
      </c>
      <c r="HJ196" s="44" t="str">
        <f t="shared" si="245"/>
        <v>-</v>
      </c>
      <c r="HK196" s="13" t="s">
        <v>68</v>
      </c>
      <c r="HL196" s="13" t="s">
        <v>68</v>
      </c>
      <c r="HM196" s="13" t="s">
        <v>68</v>
      </c>
      <c r="HN196" s="13" t="s">
        <v>68</v>
      </c>
      <c r="HO196" s="13" t="s">
        <v>68</v>
      </c>
      <c r="HP196" s="13" t="s">
        <v>68</v>
      </c>
      <c r="HQ196" s="44" t="str">
        <f t="shared" si="287"/>
        <v>-</v>
      </c>
      <c r="HR196" s="14" t="s">
        <v>68</v>
      </c>
      <c r="HS196" s="14" t="s">
        <v>68</v>
      </c>
      <c r="HT196" s="14" t="s">
        <v>68</v>
      </c>
      <c r="HU196" s="14" t="s">
        <v>68</v>
      </c>
      <c r="HV196" s="14" t="s">
        <v>68</v>
      </c>
      <c r="HW196" s="14" t="s">
        <v>68</v>
      </c>
      <c r="HX196" s="14" t="str">
        <f t="shared" si="283"/>
        <v>-</v>
      </c>
    </row>
    <row r="197" spans="1:232" ht="27.95" customHeight="1" x14ac:dyDescent="0.2">
      <c r="A197" s="8">
        <v>8267</v>
      </c>
      <c r="B197" s="9" t="s">
        <v>66</v>
      </c>
      <c r="C197" s="50" t="s">
        <v>1906</v>
      </c>
      <c r="D197" s="11" t="s">
        <v>96</v>
      </c>
      <c r="E197" s="22" t="s">
        <v>321</v>
      </c>
      <c r="F197" s="18">
        <v>75020</v>
      </c>
      <c r="G197" s="22" t="s">
        <v>29</v>
      </c>
      <c r="H197" s="12">
        <v>25</v>
      </c>
      <c r="I197" s="13" t="s">
        <v>69</v>
      </c>
      <c r="J197" s="13" t="s">
        <v>68</v>
      </c>
      <c r="K197" s="13" t="s">
        <v>68</v>
      </c>
      <c r="L197" s="13" t="s">
        <v>68</v>
      </c>
      <c r="M197" s="13" t="s">
        <v>69</v>
      </c>
      <c r="N197" s="13" t="s">
        <v>68</v>
      </c>
      <c r="O197" s="13" t="str">
        <f t="shared" si="253"/>
        <v>2 fois par semaine</v>
      </c>
      <c r="P197" s="14" t="s">
        <v>69</v>
      </c>
      <c r="Q197" s="14" t="s">
        <v>68</v>
      </c>
      <c r="R197" s="14" t="s">
        <v>68</v>
      </c>
      <c r="S197" s="14" t="s">
        <v>68</v>
      </c>
      <c r="T197" s="14" t="s">
        <v>69</v>
      </c>
      <c r="U197" s="14" t="s">
        <v>68</v>
      </c>
      <c r="V197" s="44" t="str">
        <f t="shared" si="254"/>
        <v>2 fois par semaine</v>
      </c>
      <c r="W197" s="13" t="s">
        <v>69</v>
      </c>
      <c r="X197" s="13" t="s">
        <v>68</v>
      </c>
      <c r="Y197" s="13" t="s">
        <v>68</v>
      </c>
      <c r="Z197" s="13" t="s">
        <v>68</v>
      </c>
      <c r="AA197" s="13" t="s">
        <v>69</v>
      </c>
      <c r="AB197" s="13" t="s">
        <v>68</v>
      </c>
      <c r="AC197" s="13" t="str">
        <f t="shared" si="255"/>
        <v>2 fois par semaine</v>
      </c>
      <c r="AD197" s="14" t="s">
        <v>69</v>
      </c>
      <c r="AE197" s="14" t="s">
        <v>68</v>
      </c>
      <c r="AF197" s="14" t="s">
        <v>68</v>
      </c>
      <c r="AG197" s="14" t="s">
        <v>68</v>
      </c>
      <c r="AH197" s="14" t="s">
        <v>69</v>
      </c>
      <c r="AI197" s="14" t="s">
        <v>68</v>
      </c>
      <c r="AJ197" s="44" t="str">
        <f t="shared" si="256"/>
        <v>2 fois par semaine</v>
      </c>
      <c r="AK197" s="13" t="s">
        <v>69</v>
      </c>
      <c r="AL197" s="13" t="s">
        <v>68</v>
      </c>
      <c r="AM197" s="13" t="s">
        <v>68</v>
      </c>
      <c r="AN197" s="13" t="s">
        <v>68</v>
      </c>
      <c r="AO197" s="13" t="s">
        <v>69</v>
      </c>
      <c r="AP197" s="13" t="s">
        <v>68</v>
      </c>
      <c r="AQ197" s="13" t="str">
        <f t="shared" si="257"/>
        <v>2 fois par semaine</v>
      </c>
      <c r="AR197" s="14" t="s">
        <v>69</v>
      </c>
      <c r="AS197" s="14" t="s">
        <v>68</v>
      </c>
      <c r="AT197" s="14" t="s">
        <v>68</v>
      </c>
      <c r="AU197" s="14" t="s">
        <v>68</v>
      </c>
      <c r="AV197" s="14" t="s">
        <v>69</v>
      </c>
      <c r="AW197" s="14" t="s">
        <v>68</v>
      </c>
      <c r="AX197" s="14" t="str">
        <f t="shared" si="258"/>
        <v>2 fois par semaine</v>
      </c>
      <c r="AY197" s="13" t="s">
        <v>69</v>
      </c>
      <c r="AZ197" s="13" t="s">
        <v>68</v>
      </c>
      <c r="BA197" s="13" t="s">
        <v>68</v>
      </c>
      <c r="BB197" s="13" t="s">
        <v>68</v>
      </c>
      <c r="BC197" s="13" t="s">
        <v>69</v>
      </c>
      <c r="BD197" s="13" t="s">
        <v>68</v>
      </c>
      <c r="BE197" s="13" t="str">
        <f t="shared" si="259"/>
        <v>2 fois par semaine</v>
      </c>
      <c r="BF197" s="14" t="s">
        <v>69</v>
      </c>
      <c r="BG197" s="14" t="s">
        <v>68</v>
      </c>
      <c r="BH197" s="14" t="s">
        <v>68</v>
      </c>
      <c r="BI197" s="14" t="s">
        <v>68</v>
      </c>
      <c r="BJ197" s="14" t="s">
        <v>69</v>
      </c>
      <c r="BK197" s="14" t="s">
        <v>68</v>
      </c>
      <c r="BL197" s="14" t="str">
        <f t="shared" si="260"/>
        <v>2 fois par semaine</v>
      </c>
      <c r="BM197" s="13" t="s">
        <v>69</v>
      </c>
      <c r="BN197" s="13" t="s">
        <v>68</v>
      </c>
      <c r="BO197" s="13" t="s">
        <v>68</v>
      </c>
      <c r="BP197" s="13" t="s">
        <v>68</v>
      </c>
      <c r="BQ197" s="13" t="s">
        <v>69</v>
      </c>
      <c r="BR197" s="13" t="s">
        <v>68</v>
      </c>
      <c r="BS197" s="13" t="str">
        <f t="shared" si="261"/>
        <v>2 fois par semaine</v>
      </c>
      <c r="BT197" s="14" t="s">
        <v>68</v>
      </c>
      <c r="BU197" s="14" t="s">
        <v>68</v>
      </c>
      <c r="BV197" s="14" t="s">
        <v>68</v>
      </c>
      <c r="BW197" s="14" t="s">
        <v>68</v>
      </c>
      <c r="BX197" s="14" t="s">
        <v>68</v>
      </c>
      <c r="BY197" s="14" t="s">
        <v>68</v>
      </c>
      <c r="BZ197" s="14" t="str">
        <f t="shared" si="262"/>
        <v>-</v>
      </c>
      <c r="CA197" s="13" t="s">
        <v>68</v>
      </c>
      <c r="CB197" s="13" t="s">
        <v>68</v>
      </c>
      <c r="CC197" s="13" t="s">
        <v>68</v>
      </c>
      <c r="CD197" s="13" t="s">
        <v>68</v>
      </c>
      <c r="CE197" s="13" t="s">
        <v>69</v>
      </c>
      <c r="CF197" s="13" t="s">
        <v>68</v>
      </c>
      <c r="CG197" s="44" t="str">
        <f t="shared" si="297"/>
        <v>1 fois par mois</v>
      </c>
      <c r="CH197" s="14" t="s">
        <v>69</v>
      </c>
      <c r="CI197" s="14" t="s">
        <v>68</v>
      </c>
      <c r="CJ197" s="14" t="s">
        <v>68</v>
      </c>
      <c r="CK197" s="14" t="s">
        <v>68</v>
      </c>
      <c r="CL197" s="14" t="s">
        <v>69</v>
      </c>
      <c r="CM197" s="14" t="s">
        <v>68</v>
      </c>
      <c r="CN197" s="44" t="str">
        <f t="shared" si="264"/>
        <v>2 fois par semaine</v>
      </c>
      <c r="CO197" s="13" t="s">
        <v>69</v>
      </c>
      <c r="CP197" s="13" t="s">
        <v>68</v>
      </c>
      <c r="CQ197" s="13" t="s">
        <v>68</v>
      </c>
      <c r="CR197" s="13" t="s">
        <v>68</v>
      </c>
      <c r="CS197" s="13" t="s">
        <v>69</v>
      </c>
      <c r="CT197" s="13" t="s">
        <v>68</v>
      </c>
      <c r="CU197" s="13" t="str">
        <f t="shared" si="295"/>
        <v>2 fois par semaine</v>
      </c>
      <c r="CV197" s="14" t="s">
        <v>69</v>
      </c>
      <c r="CW197" s="14" t="s">
        <v>68</v>
      </c>
      <c r="CX197" s="14" t="s">
        <v>68</v>
      </c>
      <c r="CY197" s="14" t="s">
        <v>68</v>
      </c>
      <c r="CZ197" s="14" t="s">
        <v>69</v>
      </c>
      <c r="DA197" s="14" t="s">
        <v>68</v>
      </c>
      <c r="DB197" s="14" t="str">
        <f t="shared" si="265"/>
        <v>2 fois par semaine</v>
      </c>
      <c r="DC197" s="13" t="s">
        <v>69</v>
      </c>
      <c r="DD197" s="13" t="s">
        <v>68</v>
      </c>
      <c r="DE197" s="13" t="s">
        <v>68</v>
      </c>
      <c r="DF197" s="13" t="s">
        <v>68</v>
      </c>
      <c r="DG197" s="13" t="s">
        <v>69</v>
      </c>
      <c r="DH197" s="13" t="s">
        <v>68</v>
      </c>
      <c r="DI197" s="13" t="str">
        <f t="shared" si="296"/>
        <v>2 fois par semaine</v>
      </c>
      <c r="DJ197" s="14" t="s">
        <v>69</v>
      </c>
      <c r="DK197" s="14" t="s">
        <v>68</v>
      </c>
      <c r="DL197" s="14" t="s">
        <v>69</v>
      </c>
      <c r="DM197" s="14" t="s">
        <v>68</v>
      </c>
      <c r="DN197" s="14" t="s">
        <v>69</v>
      </c>
      <c r="DO197" s="14" t="s">
        <v>68</v>
      </c>
      <c r="DP197" s="44" t="str">
        <f t="shared" si="266"/>
        <v>3 fois par semaine</v>
      </c>
      <c r="DQ197" s="13" t="s">
        <v>69</v>
      </c>
      <c r="DR197" s="13" t="s">
        <v>68</v>
      </c>
      <c r="DS197" s="13" t="s">
        <v>69</v>
      </c>
      <c r="DT197" s="13" t="s">
        <v>68</v>
      </c>
      <c r="DU197" s="13" t="s">
        <v>69</v>
      </c>
      <c r="DV197" s="13" t="s">
        <v>68</v>
      </c>
      <c r="DW197" s="13" t="str">
        <f t="shared" si="267"/>
        <v>3 fois par semaine</v>
      </c>
      <c r="DX197" s="14" t="s">
        <v>69</v>
      </c>
      <c r="DY197" s="14" t="s">
        <v>68</v>
      </c>
      <c r="DZ197" s="14" t="s">
        <v>69</v>
      </c>
      <c r="EA197" s="14" t="s">
        <v>68</v>
      </c>
      <c r="EB197" s="14" t="s">
        <v>69</v>
      </c>
      <c r="EC197" s="14" t="s">
        <v>68</v>
      </c>
      <c r="ED197" s="14" t="str">
        <f t="shared" si="268"/>
        <v>3 fois par semaine</v>
      </c>
      <c r="EE197" s="13" t="s">
        <v>69</v>
      </c>
      <c r="EF197" s="13" t="s">
        <v>68</v>
      </c>
      <c r="EG197" s="13" t="s">
        <v>69</v>
      </c>
      <c r="EH197" s="13" t="s">
        <v>68</v>
      </c>
      <c r="EI197" s="13" t="s">
        <v>69</v>
      </c>
      <c r="EJ197" s="13" t="s">
        <v>68</v>
      </c>
      <c r="EK197" s="13" t="str">
        <f t="shared" si="269"/>
        <v>3 fois par semaine</v>
      </c>
      <c r="EL197" s="14" t="s">
        <v>68</v>
      </c>
      <c r="EM197" s="14" t="s">
        <v>68</v>
      </c>
      <c r="EN197" s="14" t="s">
        <v>68</v>
      </c>
      <c r="EO197" s="14" t="s">
        <v>68</v>
      </c>
      <c r="EP197" s="14" t="s">
        <v>69</v>
      </c>
      <c r="EQ197" s="14" t="s">
        <v>68</v>
      </c>
      <c r="ER197" s="44" t="str">
        <f t="shared" si="288"/>
        <v>1 fois par mois</v>
      </c>
      <c r="ES197" s="13" t="s">
        <v>69</v>
      </c>
      <c r="ET197" s="13" t="s">
        <v>68</v>
      </c>
      <c r="EU197" s="13" t="s">
        <v>68</v>
      </c>
      <c r="EV197" s="13" t="s">
        <v>68</v>
      </c>
      <c r="EW197" s="13" t="s">
        <v>68</v>
      </c>
      <c r="EX197" s="13" t="s">
        <v>68</v>
      </c>
      <c r="EY197" s="44" t="str">
        <f t="shared" si="298"/>
        <v>1 fois par mois</v>
      </c>
      <c r="EZ197" s="14" t="s">
        <v>69</v>
      </c>
      <c r="FA197" s="14" t="s">
        <v>68</v>
      </c>
      <c r="FB197" s="14" t="s">
        <v>68</v>
      </c>
      <c r="FC197" s="14" t="s">
        <v>68</v>
      </c>
      <c r="FD197" s="14" t="s">
        <v>68</v>
      </c>
      <c r="FE197" s="14" t="s">
        <v>68</v>
      </c>
      <c r="FF197" s="44" t="str">
        <f t="shared" si="285"/>
        <v>1 fois par semaine</v>
      </c>
      <c r="FG197" s="13" t="s">
        <v>69</v>
      </c>
      <c r="FH197" s="13" t="s">
        <v>68</v>
      </c>
      <c r="FI197" s="13" t="s">
        <v>68</v>
      </c>
      <c r="FJ197" s="13" t="s">
        <v>68</v>
      </c>
      <c r="FK197" s="13" t="s">
        <v>68</v>
      </c>
      <c r="FL197" s="13" t="s">
        <v>68</v>
      </c>
      <c r="FM197" s="13" t="str">
        <f t="shared" si="292"/>
        <v>1 fois par mois</v>
      </c>
      <c r="FN197" s="14" t="s">
        <v>69</v>
      </c>
      <c r="FO197" s="14" t="s">
        <v>68</v>
      </c>
      <c r="FP197" s="14" t="s">
        <v>69</v>
      </c>
      <c r="FQ197" s="14" t="s">
        <v>68</v>
      </c>
      <c r="FR197" s="14" t="s">
        <v>69</v>
      </c>
      <c r="FS197" s="14" t="s">
        <v>68</v>
      </c>
      <c r="FT197" s="44" t="str">
        <f t="shared" si="273"/>
        <v>3 fois par semaine</v>
      </c>
      <c r="FU197" s="13" t="s">
        <v>69</v>
      </c>
      <c r="FV197" s="13" t="s">
        <v>68</v>
      </c>
      <c r="FW197" s="13" t="s">
        <v>69</v>
      </c>
      <c r="FX197" s="13" t="s">
        <v>68</v>
      </c>
      <c r="FY197" s="13" t="s">
        <v>69</v>
      </c>
      <c r="FZ197" s="13" t="s">
        <v>68</v>
      </c>
      <c r="GA197" s="44" t="str">
        <f t="shared" si="274"/>
        <v>3 fois par semaine</v>
      </c>
      <c r="GB197" s="14" t="s">
        <v>69</v>
      </c>
      <c r="GC197" s="14" t="s">
        <v>68</v>
      </c>
      <c r="GD197" s="14" t="s">
        <v>69</v>
      </c>
      <c r="GE197" s="14" t="s">
        <v>68</v>
      </c>
      <c r="GF197" s="14" t="s">
        <v>69</v>
      </c>
      <c r="GG197" s="14" t="s">
        <v>68</v>
      </c>
      <c r="GH197" s="14" t="str">
        <f t="shared" si="275"/>
        <v>3 fois par semaine</v>
      </c>
      <c r="GI197" s="13" t="s">
        <v>68</v>
      </c>
      <c r="GJ197" s="13" t="s">
        <v>68</v>
      </c>
      <c r="GK197" s="13" t="s">
        <v>68</v>
      </c>
      <c r="GL197" s="13" t="s">
        <v>68</v>
      </c>
      <c r="GM197" s="13" t="s">
        <v>68</v>
      </c>
      <c r="GN197" s="13" t="s">
        <v>68</v>
      </c>
      <c r="GO197" s="13" t="str">
        <f t="shared" si="286"/>
        <v>-</v>
      </c>
      <c r="GP197" s="14" t="s">
        <v>68</v>
      </c>
      <c r="GQ197" s="14" t="s">
        <v>68</v>
      </c>
      <c r="GR197" s="14" t="s">
        <v>68</v>
      </c>
      <c r="GS197" s="14" t="s">
        <v>68</v>
      </c>
      <c r="GT197" s="14" t="s">
        <v>68</v>
      </c>
      <c r="GU197" s="14" t="s">
        <v>68</v>
      </c>
      <c r="GV197" s="14" t="str">
        <f t="shared" si="282"/>
        <v>-</v>
      </c>
      <c r="GW197" s="13" t="s">
        <v>68</v>
      </c>
      <c r="GX197" s="13" t="s">
        <v>68</v>
      </c>
      <c r="GY197" s="13" t="s">
        <v>68</v>
      </c>
      <c r="GZ197" s="13" t="s">
        <v>68</v>
      </c>
      <c r="HA197" s="13" t="s">
        <v>68</v>
      </c>
      <c r="HB197" s="13" t="s">
        <v>68</v>
      </c>
      <c r="HC197" s="44" t="str">
        <f t="shared" si="294"/>
        <v>-</v>
      </c>
      <c r="HD197" s="14" t="s">
        <v>68</v>
      </c>
      <c r="HE197" s="14" t="s">
        <v>68</v>
      </c>
      <c r="HF197" s="14" t="s">
        <v>68</v>
      </c>
      <c r="HG197" s="14" t="s">
        <v>68</v>
      </c>
      <c r="HH197" s="14" t="s">
        <v>68</v>
      </c>
      <c r="HI197" s="14" t="s">
        <v>68</v>
      </c>
      <c r="HJ197" s="44" t="str">
        <f t="shared" si="245"/>
        <v>-</v>
      </c>
      <c r="HK197" s="13" t="s">
        <v>68</v>
      </c>
      <c r="HL197" s="13" t="s">
        <v>68</v>
      </c>
      <c r="HM197" s="13" t="s">
        <v>68</v>
      </c>
      <c r="HN197" s="13" t="s">
        <v>68</v>
      </c>
      <c r="HO197" s="13" t="s">
        <v>68</v>
      </c>
      <c r="HP197" s="13" t="s">
        <v>68</v>
      </c>
      <c r="HQ197" s="44" t="str">
        <f t="shared" si="287"/>
        <v>-</v>
      </c>
      <c r="HR197" s="14" t="s">
        <v>68</v>
      </c>
      <c r="HS197" s="14" t="s">
        <v>68</v>
      </c>
      <c r="HT197" s="14" t="s">
        <v>68</v>
      </c>
      <c r="HU197" s="14" t="s">
        <v>68</v>
      </c>
      <c r="HV197" s="14" t="s">
        <v>68</v>
      </c>
      <c r="HW197" s="14" t="s">
        <v>68</v>
      </c>
      <c r="HX197" s="14" t="str">
        <f t="shared" si="283"/>
        <v>-</v>
      </c>
    </row>
    <row r="198" spans="1:232" ht="27.95" customHeight="1" x14ac:dyDescent="0.2">
      <c r="A198" s="8">
        <v>8268</v>
      </c>
      <c r="B198" s="9" t="s">
        <v>66</v>
      </c>
      <c r="C198" s="50" t="s">
        <v>1906</v>
      </c>
      <c r="D198" s="11" t="s">
        <v>96</v>
      </c>
      <c r="E198" s="18" t="s">
        <v>322</v>
      </c>
      <c r="F198" s="18">
        <v>75011</v>
      </c>
      <c r="G198" s="18" t="s">
        <v>29</v>
      </c>
      <c r="H198" s="12">
        <v>3</v>
      </c>
      <c r="I198" s="13" t="s">
        <v>69</v>
      </c>
      <c r="J198" s="13" t="s">
        <v>68</v>
      </c>
      <c r="K198" s="13" t="s">
        <v>68</v>
      </c>
      <c r="L198" s="13" t="s">
        <v>69</v>
      </c>
      <c r="M198" s="13" t="s">
        <v>68</v>
      </c>
      <c r="N198" s="13" t="s">
        <v>68</v>
      </c>
      <c r="O198" s="13" t="str">
        <f t="shared" si="253"/>
        <v>2 fois par semaine</v>
      </c>
      <c r="P198" s="14" t="s">
        <v>69</v>
      </c>
      <c r="Q198" s="14" t="s">
        <v>68</v>
      </c>
      <c r="R198" s="14" t="s">
        <v>68</v>
      </c>
      <c r="S198" s="14" t="s">
        <v>69</v>
      </c>
      <c r="T198" s="14" t="s">
        <v>68</v>
      </c>
      <c r="U198" s="14" t="s">
        <v>68</v>
      </c>
      <c r="V198" s="44" t="str">
        <f t="shared" si="254"/>
        <v>2 fois par semaine</v>
      </c>
      <c r="W198" s="13" t="s">
        <v>69</v>
      </c>
      <c r="X198" s="13" t="s">
        <v>68</v>
      </c>
      <c r="Y198" s="13" t="s">
        <v>68</v>
      </c>
      <c r="Z198" s="13" t="s">
        <v>69</v>
      </c>
      <c r="AA198" s="13" t="s">
        <v>68</v>
      </c>
      <c r="AB198" s="13" t="s">
        <v>68</v>
      </c>
      <c r="AC198" s="13" t="str">
        <f t="shared" si="255"/>
        <v>2 fois par semaine</v>
      </c>
      <c r="AD198" s="14" t="s">
        <v>69</v>
      </c>
      <c r="AE198" s="14" t="s">
        <v>68</v>
      </c>
      <c r="AF198" s="14" t="s">
        <v>68</v>
      </c>
      <c r="AG198" s="14" t="s">
        <v>69</v>
      </c>
      <c r="AH198" s="14" t="s">
        <v>68</v>
      </c>
      <c r="AI198" s="14" t="s">
        <v>68</v>
      </c>
      <c r="AJ198" s="44" t="str">
        <f t="shared" si="256"/>
        <v>2 fois par semaine</v>
      </c>
      <c r="AK198" s="13" t="s">
        <v>69</v>
      </c>
      <c r="AL198" s="13" t="s">
        <v>68</v>
      </c>
      <c r="AM198" s="13" t="s">
        <v>68</v>
      </c>
      <c r="AN198" s="13" t="s">
        <v>69</v>
      </c>
      <c r="AO198" s="13" t="s">
        <v>68</v>
      </c>
      <c r="AP198" s="13" t="s">
        <v>68</v>
      </c>
      <c r="AQ198" s="13" t="str">
        <f t="shared" si="257"/>
        <v>2 fois par semaine</v>
      </c>
      <c r="AR198" s="14" t="s">
        <v>69</v>
      </c>
      <c r="AS198" s="14" t="s">
        <v>68</v>
      </c>
      <c r="AT198" s="14" t="s">
        <v>68</v>
      </c>
      <c r="AU198" s="14" t="s">
        <v>69</v>
      </c>
      <c r="AV198" s="14" t="s">
        <v>68</v>
      </c>
      <c r="AW198" s="14" t="s">
        <v>68</v>
      </c>
      <c r="AX198" s="14" t="str">
        <f t="shared" si="258"/>
        <v>2 fois par semaine</v>
      </c>
      <c r="AY198" s="13" t="s">
        <v>69</v>
      </c>
      <c r="AZ198" s="13" t="s">
        <v>68</v>
      </c>
      <c r="BA198" s="13" t="s">
        <v>68</v>
      </c>
      <c r="BB198" s="13" t="s">
        <v>69</v>
      </c>
      <c r="BC198" s="13" t="s">
        <v>68</v>
      </c>
      <c r="BD198" s="13" t="s">
        <v>68</v>
      </c>
      <c r="BE198" s="13" t="str">
        <f t="shared" si="259"/>
        <v>2 fois par semaine</v>
      </c>
      <c r="BF198" s="14" t="s">
        <v>69</v>
      </c>
      <c r="BG198" s="14" t="s">
        <v>68</v>
      </c>
      <c r="BH198" s="14" t="s">
        <v>68</v>
      </c>
      <c r="BI198" s="14" t="s">
        <v>69</v>
      </c>
      <c r="BJ198" s="14" t="s">
        <v>68</v>
      </c>
      <c r="BK198" s="14" t="s">
        <v>68</v>
      </c>
      <c r="BL198" s="14" t="str">
        <f t="shared" si="260"/>
        <v>2 fois par semaine</v>
      </c>
      <c r="BM198" s="13" t="s">
        <v>69</v>
      </c>
      <c r="BN198" s="13" t="s">
        <v>68</v>
      </c>
      <c r="BO198" s="13" t="s">
        <v>68</v>
      </c>
      <c r="BP198" s="13" t="s">
        <v>69</v>
      </c>
      <c r="BQ198" s="13" t="s">
        <v>68</v>
      </c>
      <c r="BR198" s="13" t="s">
        <v>68</v>
      </c>
      <c r="BS198" s="13" t="str">
        <f t="shared" si="261"/>
        <v>2 fois par semaine</v>
      </c>
      <c r="BT198" s="14" t="s">
        <v>68</v>
      </c>
      <c r="BU198" s="14" t="s">
        <v>68</v>
      </c>
      <c r="BV198" s="14" t="s">
        <v>68</v>
      </c>
      <c r="BW198" s="14" t="s">
        <v>68</v>
      </c>
      <c r="BX198" s="14" t="s">
        <v>68</v>
      </c>
      <c r="BY198" s="14" t="s">
        <v>68</v>
      </c>
      <c r="BZ198" s="14" t="str">
        <f t="shared" si="262"/>
        <v>-</v>
      </c>
      <c r="CA198" s="13" t="s">
        <v>69</v>
      </c>
      <c r="CB198" s="13" t="s">
        <v>68</v>
      </c>
      <c r="CC198" s="13" t="s">
        <v>68</v>
      </c>
      <c r="CD198" s="13" t="s">
        <v>68</v>
      </c>
      <c r="CE198" s="13" t="s">
        <v>68</v>
      </c>
      <c r="CF198" s="13" t="s">
        <v>68</v>
      </c>
      <c r="CG198" s="44" t="str">
        <f t="shared" si="297"/>
        <v>1 fois par mois</v>
      </c>
      <c r="CH198" s="14" t="s">
        <v>69</v>
      </c>
      <c r="CI198" s="14" t="s">
        <v>68</v>
      </c>
      <c r="CJ198" s="14" t="s">
        <v>68</v>
      </c>
      <c r="CK198" s="14" t="s">
        <v>68</v>
      </c>
      <c r="CL198" s="14" t="s">
        <v>68</v>
      </c>
      <c r="CM198" s="14" t="s">
        <v>68</v>
      </c>
      <c r="CN198" s="44" t="str">
        <f t="shared" si="264"/>
        <v>1 fois par semaine</v>
      </c>
      <c r="CO198" s="13" t="s">
        <v>69</v>
      </c>
      <c r="CP198" s="13" t="s">
        <v>68</v>
      </c>
      <c r="CQ198" s="13" t="s">
        <v>68</v>
      </c>
      <c r="CR198" s="13" t="s">
        <v>68</v>
      </c>
      <c r="CS198" s="13" t="s">
        <v>68</v>
      </c>
      <c r="CT198" s="13" t="s">
        <v>68</v>
      </c>
      <c r="CU198" s="13" t="str">
        <f t="shared" si="295"/>
        <v>1 fois par semaine</v>
      </c>
      <c r="CV198" s="14" t="s">
        <v>69</v>
      </c>
      <c r="CW198" s="14" t="s">
        <v>68</v>
      </c>
      <c r="CX198" s="14" t="s">
        <v>68</v>
      </c>
      <c r="CY198" s="14" t="s">
        <v>68</v>
      </c>
      <c r="CZ198" s="14" t="s">
        <v>68</v>
      </c>
      <c r="DA198" s="14" t="s">
        <v>68</v>
      </c>
      <c r="DB198" s="14" t="str">
        <f t="shared" si="265"/>
        <v>1 fois par semaine</v>
      </c>
      <c r="DC198" s="13" t="s">
        <v>69</v>
      </c>
      <c r="DD198" s="13" t="s">
        <v>68</v>
      </c>
      <c r="DE198" s="13" t="s">
        <v>68</v>
      </c>
      <c r="DF198" s="13" t="s">
        <v>68</v>
      </c>
      <c r="DG198" s="13" t="s">
        <v>68</v>
      </c>
      <c r="DH198" s="13" t="s">
        <v>68</v>
      </c>
      <c r="DI198" s="13" t="str">
        <f t="shared" si="296"/>
        <v>1 fois par semaine</v>
      </c>
      <c r="DJ198" s="14" t="s">
        <v>68</v>
      </c>
      <c r="DK198" s="14" t="s">
        <v>68</v>
      </c>
      <c r="DL198" s="14" t="s">
        <v>68</v>
      </c>
      <c r="DM198" s="14" t="s">
        <v>68</v>
      </c>
      <c r="DN198" s="14" t="s">
        <v>68</v>
      </c>
      <c r="DO198" s="14" t="s">
        <v>68</v>
      </c>
      <c r="DP198" s="44" t="str">
        <f t="shared" si="266"/>
        <v>-</v>
      </c>
      <c r="DQ198" s="13" t="s">
        <v>68</v>
      </c>
      <c r="DR198" s="13" t="s">
        <v>68</v>
      </c>
      <c r="DS198" s="13" t="s">
        <v>68</v>
      </c>
      <c r="DT198" s="13" t="s">
        <v>68</v>
      </c>
      <c r="DU198" s="13" t="s">
        <v>68</v>
      </c>
      <c r="DV198" s="13" t="s">
        <v>68</v>
      </c>
      <c r="DW198" s="13" t="str">
        <f t="shared" si="267"/>
        <v>-</v>
      </c>
      <c r="DX198" s="14" t="s">
        <v>68</v>
      </c>
      <c r="DY198" s="14" t="s">
        <v>68</v>
      </c>
      <c r="DZ198" s="14" t="s">
        <v>68</v>
      </c>
      <c r="EA198" s="14" t="s">
        <v>68</v>
      </c>
      <c r="EB198" s="14" t="s">
        <v>68</v>
      </c>
      <c r="EC198" s="14" t="s">
        <v>68</v>
      </c>
      <c r="ED198" s="14" t="str">
        <f t="shared" si="268"/>
        <v>-</v>
      </c>
      <c r="EE198" s="13" t="s">
        <v>68</v>
      </c>
      <c r="EF198" s="13" t="s">
        <v>68</v>
      </c>
      <c r="EG198" s="13" t="s">
        <v>68</v>
      </c>
      <c r="EH198" s="13" t="s">
        <v>68</v>
      </c>
      <c r="EI198" s="13" t="s">
        <v>68</v>
      </c>
      <c r="EJ198" s="13" t="s">
        <v>68</v>
      </c>
      <c r="EK198" s="13" t="str">
        <f t="shared" si="269"/>
        <v>-</v>
      </c>
      <c r="EL198" s="14" t="s">
        <v>69</v>
      </c>
      <c r="EM198" s="14" t="s">
        <v>68</v>
      </c>
      <c r="EN198" s="14" t="s">
        <v>68</v>
      </c>
      <c r="EO198" s="14" t="s">
        <v>68</v>
      </c>
      <c r="EP198" s="14" t="s">
        <v>68</v>
      </c>
      <c r="EQ198" s="14" t="s">
        <v>68</v>
      </c>
      <c r="ER198" s="44" t="str">
        <f t="shared" si="288"/>
        <v>1 fois par mois</v>
      </c>
      <c r="ES198" s="13" t="s">
        <v>68</v>
      </c>
      <c r="ET198" s="13" t="s">
        <v>68</v>
      </c>
      <c r="EU198" s="13" t="s">
        <v>68</v>
      </c>
      <c r="EV198" s="13" t="s">
        <v>68</v>
      </c>
      <c r="EW198" s="13" t="s">
        <v>68</v>
      </c>
      <c r="EX198" s="13" t="s">
        <v>68</v>
      </c>
      <c r="EY198" s="44" t="str">
        <f t="shared" si="298"/>
        <v>-</v>
      </c>
      <c r="EZ198" s="14" t="s">
        <v>68</v>
      </c>
      <c r="FA198" s="14" t="s">
        <v>68</v>
      </c>
      <c r="FB198" s="14" t="s">
        <v>68</v>
      </c>
      <c r="FC198" s="14" t="s">
        <v>68</v>
      </c>
      <c r="FD198" s="14" t="s">
        <v>68</v>
      </c>
      <c r="FE198" s="14" t="s">
        <v>68</v>
      </c>
      <c r="FF198" s="44" t="str">
        <f t="shared" si="285"/>
        <v>-</v>
      </c>
      <c r="FG198" s="13" t="s">
        <v>68</v>
      </c>
      <c r="FH198" s="13" t="s">
        <v>68</v>
      </c>
      <c r="FI198" s="13" t="s">
        <v>68</v>
      </c>
      <c r="FJ198" s="13" t="s">
        <v>68</v>
      </c>
      <c r="FK198" s="13" t="s">
        <v>68</v>
      </c>
      <c r="FL198" s="13" t="s">
        <v>68</v>
      </c>
      <c r="FM198" s="13" t="str">
        <f t="shared" si="292"/>
        <v>-</v>
      </c>
      <c r="FN198" s="14" t="s">
        <v>69</v>
      </c>
      <c r="FO198" s="14" t="s">
        <v>68</v>
      </c>
      <c r="FP198" s="14" t="s">
        <v>68</v>
      </c>
      <c r="FQ198" s="14" t="s">
        <v>69</v>
      </c>
      <c r="FR198" s="14" t="s">
        <v>68</v>
      </c>
      <c r="FS198" s="14" t="s">
        <v>68</v>
      </c>
      <c r="FT198" s="44" t="str">
        <f t="shared" si="273"/>
        <v>2 fois par semaine</v>
      </c>
      <c r="FU198" s="13" t="s">
        <v>69</v>
      </c>
      <c r="FV198" s="13" t="s">
        <v>68</v>
      </c>
      <c r="FW198" s="13" t="s">
        <v>68</v>
      </c>
      <c r="FX198" s="13" t="s">
        <v>68</v>
      </c>
      <c r="FY198" s="13" t="s">
        <v>68</v>
      </c>
      <c r="FZ198" s="13" t="s">
        <v>68</v>
      </c>
      <c r="GA198" s="44" t="str">
        <f t="shared" si="274"/>
        <v>1 fois par semaine</v>
      </c>
      <c r="GB198" s="14" t="s">
        <v>69</v>
      </c>
      <c r="GC198" s="14" t="s">
        <v>68</v>
      </c>
      <c r="GD198" s="14" t="s">
        <v>68</v>
      </c>
      <c r="GE198" s="14" t="s">
        <v>68</v>
      </c>
      <c r="GF198" s="14" t="s">
        <v>68</v>
      </c>
      <c r="GG198" s="14" t="s">
        <v>68</v>
      </c>
      <c r="GH198" s="14" t="str">
        <f t="shared" si="275"/>
        <v>1 fois par semaine</v>
      </c>
      <c r="GI198" s="13" t="s">
        <v>68</v>
      </c>
      <c r="GJ198" s="13" t="s">
        <v>68</v>
      </c>
      <c r="GK198" s="13" t="s">
        <v>68</v>
      </c>
      <c r="GL198" s="13" t="s">
        <v>68</v>
      </c>
      <c r="GM198" s="13" t="s">
        <v>68</v>
      </c>
      <c r="GN198" s="13" t="s">
        <v>68</v>
      </c>
      <c r="GO198" s="13" t="str">
        <f t="shared" si="286"/>
        <v>-</v>
      </c>
      <c r="GP198" s="14" t="s">
        <v>68</v>
      </c>
      <c r="GQ198" s="14" t="s">
        <v>68</v>
      </c>
      <c r="GR198" s="14" t="s">
        <v>68</v>
      </c>
      <c r="GS198" s="14" t="s">
        <v>68</v>
      </c>
      <c r="GT198" s="14" t="s">
        <v>68</v>
      </c>
      <c r="GU198" s="14" t="s">
        <v>68</v>
      </c>
      <c r="GV198" s="14" t="str">
        <f t="shared" si="282"/>
        <v>-</v>
      </c>
      <c r="GW198" s="13" t="s">
        <v>68</v>
      </c>
      <c r="GX198" s="13" t="s">
        <v>68</v>
      </c>
      <c r="GY198" s="13" t="s">
        <v>68</v>
      </c>
      <c r="GZ198" s="13" t="s">
        <v>68</v>
      </c>
      <c r="HA198" s="13" t="s">
        <v>68</v>
      </c>
      <c r="HB198" s="13" t="s">
        <v>68</v>
      </c>
      <c r="HC198" s="44" t="str">
        <f t="shared" si="294"/>
        <v>-</v>
      </c>
      <c r="HD198" s="14" t="s">
        <v>68</v>
      </c>
      <c r="HE198" s="14" t="s">
        <v>68</v>
      </c>
      <c r="HF198" s="14" t="s">
        <v>68</v>
      </c>
      <c r="HG198" s="14" t="s">
        <v>68</v>
      </c>
      <c r="HH198" s="14" t="s">
        <v>68</v>
      </c>
      <c r="HI198" s="14" t="s">
        <v>68</v>
      </c>
      <c r="HJ198" s="44" t="str">
        <f t="shared" si="245"/>
        <v>-</v>
      </c>
      <c r="HK198" s="13" t="s">
        <v>68</v>
      </c>
      <c r="HL198" s="13" t="s">
        <v>68</v>
      </c>
      <c r="HM198" s="13" t="s">
        <v>68</v>
      </c>
      <c r="HN198" s="13" t="s">
        <v>68</v>
      </c>
      <c r="HO198" s="13" t="s">
        <v>68</v>
      </c>
      <c r="HP198" s="13" t="s">
        <v>68</v>
      </c>
      <c r="HQ198" s="44" t="str">
        <f t="shared" si="287"/>
        <v>-</v>
      </c>
      <c r="HR198" s="14" t="s">
        <v>68</v>
      </c>
      <c r="HS198" s="14" t="s">
        <v>68</v>
      </c>
      <c r="HT198" s="14" t="s">
        <v>68</v>
      </c>
      <c r="HU198" s="14" t="s">
        <v>68</v>
      </c>
      <c r="HV198" s="14" t="s">
        <v>68</v>
      </c>
      <c r="HW198" s="14" t="s">
        <v>68</v>
      </c>
      <c r="HX198" s="14" t="str">
        <f t="shared" si="283"/>
        <v>-</v>
      </c>
    </row>
    <row r="199" spans="1:232" ht="27.95" customHeight="1" x14ac:dyDescent="0.2">
      <c r="A199" s="16">
        <v>8270</v>
      </c>
      <c r="B199" s="9" t="s">
        <v>79</v>
      </c>
      <c r="C199" s="51" t="s">
        <v>1908</v>
      </c>
      <c r="D199" s="11" t="s">
        <v>96</v>
      </c>
      <c r="E199" s="11" t="s">
        <v>323</v>
      </c>
      <c r="F199" s="11">
        <v>75018</v>
      </c>
      <c r="G199" s="11" t="s">
        <v>29</v>
      </c>
      <c r="H199" s="12">
        <v>4</v>
      </c>
      <c r="I199" s="13" t="s">
        <v>68</v>
      </c>
      <c r="J199" s="13" t="s">
        <v>68</v>
      </c>
      <c r="K199" s="13" t="s">
        <v>68</v>
      </c>
      <c r="L199" s="13" t="s">
        <v>68</v>
      </c>
      <c r="M199" s="13" t="s">
        <v>68</v>
      </c>
      <c r="N199" s="13" t="s">
        <v>68</v>
      </c>
      <c r="O199" s="13" t="str">
        <f t="shared" si="253"/>
        <v>-</v>
      </c>
      <c r="P199" s="14" t="s">
        <v>68</v>
      </c>
      <c r="Q199" s="14" t="s">
        <v>68</v>
      </c>
      <c r="R199" s="14" t="s">
        <v>68</v>
      </c>
      <c r="S199" s="14" t="s">
        <v>68</v>
      </c>
      <c r="T199" s="14" t="s">
        <v>68</v>
      </c>
      <c r="U199" s="14" t="s">
        <v>68</v>
      </c>
      <c r="V199" s="44" t="str">
        <f t="shared" si="254"/>
        <v>-</v>
      </c>
      <c r="W199" s="13" t="s">
        <v>68</v>
      </c>
      <c r="X199" s="13" t="s">
        <v>68</v>
      </c>
      <c r="Y199" s="13" t="s">
        <v>68</v>
      </c>
      <c r="Z199" s="13" t="s">
        <v>68</v>
      </c>
      <c r="AA199" s="13" t="s">
        <v>68</v>
      </c>
      <c r="AB199" s="13" t="s">
        <v>68</v>
      </c>
      <c r="AC199" s="13" t="str">
        <f t="shared" si="255"/>
        <v>-</v>
      </c>
      <c r="AD199" s="14" t="s">
        <v>68</v>
      </c>
      <c r="AE199" s="14" t="s">
        <v>68</v>
      </c>
      <c r="AF199" s="14" t="s">
        <v>68</v>
      </c>
      <c r="AG199" s="14" t="s">
        <v>68</v>
      </c>
      <c r="AH199" s="14" t="s">
        <v>68</v>
      </c>
      <c r="AI199" s="14" t="s">
        <v>68</v>
      </c>
      <c r="AJ199" s="44" t="str">
        <f t="shared" si="256"/>
        <v>-</v>
      </c>
      <c r="AK199" s="13" t="s">
        <v>68</v>
      </c>
      <c r="AL199" s="13" t="s">
        <v>68</v>
      </c>
      <c r="AM199" s="13" t="s">
        <v>68</v>
      </c>
      <c r="AN199" s="13" t="s">
        <v>68</v>
      </c>
      <c r="AO199" s="13" t="s">
        <v>68</v>
      </c>
      <c r="AP199" s="13" t="s">
        <v>68</v>
      </c>
      <c r="AQ199" s="13" t="str">
        <f t="shared" si="257"/>
        <v>-</v>
      </c>
      <c r="AR199" s="14" t="s">
        <v>68</v>
      </c>
      <c r="AS199" s="14" t="s">
        <v>68</v>
      </c>
      <c r="AT199" s="14" t="s">
        <v>68</v>
      </c>
      <c r="AU199" s="14" t="s">
        <v>68</v>
      </c>
      <c r="AV199" s="14" t="s">
        <v>68</v>
      </c>
      <c r="AW199" s="14" t="s">
        <v>68</v>
      </c>
      <c r="AX199" s="14" t="str">
        <f t="shared" si="258"/>
        <v>-</v>
      </c>
      <c r="AY199" s="13" t="s">
        <v>68</v>
      </c>
      <c r="AZ199" s="13" t="s">
        <v>68</v>
      </c>
      <c r="BA199" s="13" t="s">
        <v>68</v>
      </c>
      <c r="BB199" s="13" t="s">
        <v>68</v>
      </c>
      <c r="BC199" s="13" t="s">
        <v>68</v>
      </c>
      <c r="BD199" s="13" t="s">
        <v>68</v>
      </c>
      <c r="BE199" s="13" t="str">
        <f t="shared" si="259"/>
        <v>-</v>
      </c>
      <c r="BF199" s="14" t="s">
        <v>68</v>
      </c>
      <c r="BG199" s="14" t="s">
        <v>68</v>
      </c>
      <c r="BH199" s="14" t="s">
        <v>68</v>
      </c>
      <c r="BI199" s="14" t="s">
        <v>68</v>
      </c>
      <c r="BJ199" s="14" t="s">
        <v>68</v>
      </c>
      <c r="BK199" s="14" t="s">
        <v>68</v>
      </c>
      <c r="BL199" s="14" t="str">
        <f t="shared" si="260"/>
        <v>-</v>
      </c>
      <c r="BM199" s="13" t="s">
        <v>68</v>
      </c>
      <c r="BN199" s="13" t="s">
        <v>68</v>
      </c>
      <c r="BO199" s="13" t="s">
        <v>68</v>
      </c>
      <c r="BP199" s="13" t="s">
        <v>68</v>
      </c>
      <c r="BQ199" s="13" t="s">
        <v>68</v>
      </c>
      <c r="BR199" s="13" t="s">
        <v>68</v>
      </c>
      <c r="BS199" s="13" t="str">
        <f t="shared" si="261"/>
        <v>-</v>
      </c>
      <c r="BT199" s="14" t="s">
        <v>68</v>
      </c>
      <c r="BU199" s="14" t="s">
        <v>68</v>
      </c>
      <c r="BV199" s="14" t="s">
        <v>68</v>
      </c>
      <c r="BW199" s="14" t="s">
        <v>68</v>
      </c>
      <c r="BX199" s="14" t="s">
        <v>68</v>
      </c>
      <c r="BY199" s="14" t="s">
        <v>68</v>
      </c>
      <c r="BZ199" s="14" t="str">
        <f t="shared" si="262"/>
        <v>-</v>
      </c>
      <c r="CA199" s="13" t="s">
        <v>68</v>
      </c>
      <c r="CB199" s="13" t="s">
        <v>68</v>
      </c>
      <c r="CC199" s="13" t="s">
        <v>68</v>
      </c>
      <c r="CD199" s="13" t="s">
        <v>68</v>
      </c>
      <c r="CE199" s="13" t="s">
        <v>68</v>
      </c>
      <c r="CF199" s="13" t="s">
        <v>68</v>
      </c>
      <c r="CG199" s="44" t="str">
        <f t="shared" si="297"/>
        <v>-</v>
      </c>
      <c r="CH199" s="14" t="s">
        <v>68</v>
      </c>
      <c r="CI199" s="14" t="s">
        <v>68</v>
      </c>
      <c r="CJ199" s="14" t="s">
        <v>68</v>
      </c>
      <c r="CK199" s="14" t="s">
        <v>68</v>
      </c>
      <c r="CL199" s="14" t="s">
        <v>68</v>
      </c>
      <c r="CM199" s="14" t="s">
        <v>68</v>
      </c>
      <c r="CN199" s="44" t="str">
        <f t="shared" si="264"/>
        <v>-</v>
      </c>
      <c r="CO199" s="13" t="s">
        <v>68</v>
      </c>
      <c r="CP199" s="13" t="s">
        <v>68</v>
      </c>
      <c r="CQ199" s="13" t="s">
        <v>68</v>
      </c>
      <c r="CR199" s="13" t="s">
        <v>68</v>
      </c>
      <c r="CS199" s="13" t="s">
        <v>68</v>
      </c>
      <c r="CT199" s="13" t="s">
        <v>68</v>
      </c>
      <c r="CU199" s="13" t="str">
        <f t="shared" si="295"/>
        <v>-</v>
      </c>
      <c r="CV199" s="14" t="s">
        <v>68</v>
      </c>
      <c r="CW199" s="14" t="s">
        <v>68</v>
      </c>
      <c r="CX199" s="14" t="s">
        <v>68</v>
      </c>
      <c r="CY199" s="14" t="s">
        <v>68</v>
      </c>
      <c r="CZ199" s="14" t="s">
        <v>68</v>
      </c>
      <c r="DA199" s="14" t="s">
        <v>68</v>
      </c>
      <c r="DB199" s="14" t="str">
        <f t="shared" si="265"/>
        <v>-</v>
      </c>
      <c r="DC199" s="13" t="s">
        <v>68</v>
      </c>
      <c r="DD199" s="13" t="s">
        <v>68</v>
      </c>
      <c r="DE199" s="13" t="s">
        <v>68</v>
      </c>
      <c r="DF199" s="13" t="s">
        <v>68</v>
      </c>
      <c r="DG199" s="13" t="s">
        <v>68</v>
      </c>
      <c r="DH199" s="13" t="s">
        <v>68</v>
      </c>
      <c r="DI199" s="13" t="str">
        <f t="shared" si="296"/>
        <v>-</v>
      </c>
      <c r="DJ199" s="14" t="s">
        <v>68</v>
      </c>
      <c r="DK199" s="14" t="s">
        <v>68</v>
      </c>
      <c r="DL199" s="14" t="s">
        <v>68</v>
      </c>
      <c r="DM199" s="14" t="s">
        <v>68</v>
      </c>
      <c r="DN199" s="14" t="s">
        <v>68</v>
      </c>
      <c r="DO199" s="14" t="s">
        <v>68</v>
      </c>
      <c r="DP199" s="44" t="str">
        <f t="shared" si="266"/>
        <v>-</v>
      </c>
      <c r="DQ199" s="13" t="s">
        <v>68</v>
      </c>
      <c r="DR199" s="13" t="s">
        <v>68</v>
      </c>
      <c r="DS199" s="13" t="s">
        <v>68</v>
      </c>
      <c r="DT199" s="13" t="s">
        <v>68</v>
      </c>
      <c r="DU199" s="13" t="s">
        <v>68</v>
      </c>
      <c r="DV199" s="13" t="s">
        <v>68</v>
      </c>
      <c r="DW199" s="13" t="str">
        <f t="shared" si="267"/>
        <v>-</v>
      </c>
      <c r="DX199" s="14" t="s">
        <v>68</v>
      </c>
      <c r="DY199" s="14" t="s">
        <v>68</v>
      </c>
      <c r="DZ199" s="14" t="s">
        <v>68</v>
      </c>
      <c r="EA199" s="14" t="s">
        <v>68</v>
      </c>
      <c r="EB199" s="14" t="s">
        <v>68</v>
      </c>
      <c r="EC199" s="14" t="s">
        <v>68</v>
      </c>
      <c r="ED199" s="14" t="str">
        <f t="shared" si="268"/>
        <v>-</v>
      </c>
      <c r="EE199" s="13" t="s">
        <v>68</v>
      </c>
      <c r="EF199" s="13" t="s">
        <v>68</v>
      </c>
      <c r="EG199" s="13" t="s">
        <v>68</v>
      </c>
      <c r="EH199" s="13" t="s">
        <v>68</v>
      </c>
      <c r="EI199" s="13" t="s">
        <v>68</v>
      </c>
      <c r="EJ199" s="13" t="s">
        <v>68</v>
      </c>
      <c r="EK199" s="13" t="str">
        <f t="shared" si="269"/>
        <v>-</v>
      </c>
      <c r="EL199" s="14" t="s">
        <v>68</v>
      </c>
      <c r="EM199" s="14" t="s">
        <v>68</v>
      </c>
      <c r="EN199" s="14" t="s">
        <v>68</v>
      </c>
      <c r="EO199" s="14" t="s">
        <v>68</v>
      </c>
      <c r="EP199" s="14" t="s">
        <v>68</v>
      </c>
      <c r="EQ199" s="14" t="s">
        <v>68</v>
      </c>
      <c r="ER199" s="44" t="str">
        <f t="shared" si="288"/>
        <v>-</v>
      </c>
      <c r="ES199" s="13" t="s">
        <v>68</v>
      </c>
      <c r="ET199" s="13" t="s">
        <v>68</v>
      </c>
      <c r="EU199" s="13" t="s">
        <v>68</v>
      </c>
      <c r="EV199" s="13" t="s">
        <v>68</v>
      </c>
      <c r="EW199" s="13" t="s">
        <v>68</v>
      </c>
      <c r="EX199" s="13" t="s">
        <v>68</v>
      </c>
      <c r="EY199" s="44" t="str">
        <f t="shared" si="298"/>
        <v>-</v>
      </c>
      <c r="EZ199" s="14" t="s">
        <v>68</v>
      </c>
      <c r="FA199" s="14" t="s">
        <v>68</v>
      </c>
      <c r="FB199" s="14" t="s">
        <v>68</v>
      </c>
      <c r="FC199" s="14" t="s">
        <v>68</v>
      </c>
      <c r="FD199" s="14" t="s">
        <v>68</v>
      </c>
      <c r="FE199" s="14" t="s">
        <v>68</v>
      </c>
      <c r="FF199" s="44" t="str">
        <f t="shared" si="285"/>
        <v>-</v>
      </c>
      <c r="FG199" s="13" t="s">
        <v>68</v>
      </c>
      <c r="FH199" s="13" t="s">
        <v>68</v>
      </c>
      <c r="FI199" s="13" t="s">
        <v>68</v>
      </c>
      <c r="FJ199" s="13" t="s">
        <v>68</v>
      </c>
      <c r="FK199" s="13" t="s">
        <v>68</v>
      </c>
      <c r="FL199" s="13" t="s">
        <v>68</v>
      </c>
      <c r="FM199" s="13" t="str">
        <f t="shared" si="292"/>
        <v>-</v>
      </c>
      <c r="FN199" s="14" t="s">
        <v>68</v>
      </c>
      <c r="FO199" s="14" t="s">
        <v>68</v>
      </c>
      <c r="FP199" s="14" t="s">
        <v>68</v>
      </c>
      <c r="FQ199" s="14" t="s">
        <v>68</v>
      </c>
      <c r="FR199" s="14" t="s">
        <v>68</v>
      </c>
      <c r="FS199" s="14" t="s">
        <v>68</v>
      </c>
      <c r="FT199" s="44" t="str">
        <f t="shared" si="273"/>
        <v>-</v>
      </c>
      <c r="FU199" s="13" t="s">
        <v>68</v>
      </c>
      <c r="FV199" s="13" t="s">
        <v>68</v>
      </c>
      <c r="FW199" s="13" t="s">
        <v>68</v>
      </c>
      <c r="FX199" s="13" t="s">
        <v>68</v>
      </c>
      <c r="FY199" s="13" t="s">
        <v>68</v>
      </c>
      <c r="FZ199" s="13" t="s">
        <v>68</v>
      </c>
      <c r="GA199" s="44" t="str">
        <f t="shared" si="274"/>
        <v>-</v>
      </c>
      <c r="GB199" s="14" t="s">
        <v>68</v>
      </c>
      <c r="GC199" s="14" t="s">
        <v>68</v>
      </c>
      <c r="GD199" s="14" t="s">
        <v>68</v>
      </c>
      <c r="GE199" s="14" t="s">
        <v>68</v>
      </c>
      <c r="GF199" s="14" t="s">
        <v>68</v>
      </c>
      <c r="GG199" s="14" t="s">
        <v>68</v>
      </c>
      <c r="GH199" s="14" t="str">
        <f t="shared" si="275"/>
        <v>-</v>
      </c>
      <c r="GI199" s="13" t="s">
        <v>68</v>
      </c>
      <c r="GJ199" s="13" t="s">
        <v>68</v>
      </c>
      <c r="GK199" s="13" t="s">
        <v>68</v>
      </c>
      <c r="GL199" s="13" t="s">
        <v>68</v>
      </c>
      <c r="GM199" s="13" t="s">
        <v>68</v>
      </c>
      <c r="GN199" s="13" t="s">
        <v>68</v>
      </c>
      <c r="GO199" s="13" t="str">
        <f t="shared" si="286"/>
        <v>-</v>
      </c>
      <c r="GP199" s="14" t="s">
        <v>68</v>
      </c>
      <c r="GQ199" s="14" t="s">
        <v>68</v>
      </c>
      <c r="GR199" s="14" t="s">
        <v>68</v>
      </c>
      <c r="GS199" s="14" t="s">
        <v>68</v>
      </c>
      <c r="GT199" s="14" t="s">
        <v>68</v>
      </c>
      <c r="GU199" s="14" t="s">
        <v>68</v>
      </c>
      <c r="GV199" s="14" t="str">
        <f t="shared" si="282"/>
        <v>-</v>
      </c>
      <c r="GW199" s="13" t="s">
        <v>68</v>
      </c>
      <c r="GX199" s="13" t="s">
        <v>68</v>
      </c>
      <c r="GY199" s="13" t="s">
        <v>68</v>
      </c>
      <c r="GZ199" s="13" t="s">
        <v>68</v>
      </c>
      <c r="HA199" s="13" t="s">
        <v>68</v>
      </c>
      <c r="HB199" s="13" t="s">
        <v>68</v>
      </c>
      <c r="HC199" s="44" t="str">
        <f t="shared" si="294"/>
        <v>-</v>
      </c>
      <c r="HD199" s="14" t="s">
        <v>68</v>
      </c>
      <c r="HE199" s="14" t="s">
        <v>68</v>
      </c>
      <c r="HF199" s="14" t="s">
        <v>68</v>
      </c>
      <c r="HG199" s="14" t="s">
        <v>68</v>
      </c>
      <c r="HH199" s="14" t="s">
        <v>68</v>
      </c>
      <c r="HI199" s="14" t="s">
        <v>68</v>
      </c>
      <c r="HJ199" s="44" t="str">
        <f t="shared" si="245"/>
        <v>-</v>
      </c>
      <c r="HK199" s="13" t="s">
        <v>68</v>
      </c>
      <c r="HL199" s="13" t="s">
        <v>68</v>
      </c>
      <c r="HM199" s="13" t="s">
        <v>68</v>
      </c>
      <c r="HN199" s="13" t="s">
        <v>68</v>
      </c>
      <c r="HO199" s="13" t="s">
        <v>68</v>
      </c>
      <c r="HP199" s="13" t="s">
        <v>68</v>
      </c>
      <c r="HQ199" s="44" t="str">
        <f t="shared" si="287"/>
        <v>-</v>
      </c>
      <c r="HR199" s="14" t="s">
        <v>68</v>
      </c>
      <c r="HS199" s="14" t="s">
        <v>68</v>
      </c>
      <c r="HT199" s="14" t="s">
        <v>68</v>
      </c>
      <c r="HU199" s="14" t="s">
        <v>68</v>
      </c>
      <c r="HV199" s="14" t="s">
        <v>68</v>
      </c>
      <c r="HW199" s="14" t="s">
        <v>68</v>
      </c>
      <c r="HX199" s="14" t="str">
        <f t="shared" si="283"/>
        <v>-</v>
      </c>
    </row>
    <row r="200" spans="1:232" ht="27.95" customHeight="1" x14ac:dyDescent="0.2">
      <c r="A200" s="8">
        <v>8271</v>
      </c>
      <c r="B200" s="9" t="s">
        <v>66</v>
      </c>
      <c r="C200" s="50" t="s">
        <v>1906</v>
      </c>
      <c r="D200" s="11" t="s">
        <v>96</v>
      </c>
      <c r="E200" s="11" t="s">
        <v>324</v>
      </c>
      <c r="F200" s="11">
        <v>75010</v>
      </c>
      <c r="G200" s="11" t="s">
        <v>29</v>
      </c>
      <c r="H200" s="12">
        <v>7</v>
      </c>
      <c r="I200" s="13" t="s">
        <v>69</v>
      </c>
      <c r="J200" s="13" t="s">
        <v>68</v>
      </c>
      <c r="K200" s="13" t="s">
        <v>68</v>
      </c>
      <c r="L200" s="13" t="s">
        <v>69</v>
      </c>
      <c r="M200" s="13" t="s">
        <v>68</v>
      </c>
      <c r="N200" s="13" t="s">
        <v>68</v>
      </c>
      <c r="O200" s="13" t="str">
        <f t="shared" si="253"/>
        <v>2 fois par semaine</v>
      </c>
      <c r="P200" s="14" t="s">
        <v>69</v>
      </c>
      <c r="Q200" s="14" t="s">
        <v>68</v>
      </c>
      <c r="R200" s="14" t="s">
        <v>68</v>
      </c>
      <c r="S200" s="14" t="s">
        <v>69</v>
      </c>
      <c r="T200" s="14" t="s">
        <v>68</v>
      </c>
      <c r="U200" s="14" t="s">
        <v>68</v>
      </c>
      <c r="V200" s="44" t="str">
        <f t="shared" si="254"/>
        <v>2 fois par semaine</v>
      </c>
      <c r="W200" s="13" t="s">
        <v>69</v>
      </c>
      <c r="X200" s="13" t="s">
        <v>68</v>
      </c>
      <c r="Y200" s="13" t="s">
        <v>68</v>
      </c>
      <c r="Z200" s="13" t="s">
        <v>69</v>
      </c>
      <c r="AA200" s="13" t="s">
        <v>68</v>
      </c>
      <c r="AB200" s="13" t="s">
        <v>68</v>
      </c>
      <c r="AC200" s="13" t="str">
        <f t="shared" si="255"/>
        <v>2 fois par semaine</v>
      </c>
      <c r="AD200" s="14" t="s">
        <v>69</v>
      </c>
      <c r="AE200" s="14" t="s">
        <v>68</v>
      </c>
      <c r="AF200" s="14" t="s">
        <v>68</v>
      </c>
      <c r="AG200" s="14" t="s">
        <v>69</v>
      </c>
      <c r="AH200" s="14" t="s">
        <v>68</v>
      </c>
      <c r="AI200" s="14" t="s">
        <v>68</v>
      </c>
      <c r="AJ200" s="44" t="str">
        <f t="shared" si="256"/>
        <v>2 fois par semaine</v>
      </c>
      <c r="AK200" s="13" t="s">
        <v>69</v>
      </c>
      <c r="AL200" s="13" t="s">
        <v>68</v>
      </c>
      <c r="AM200" s="13" t="s">
        <v>68</v>
      </c>
      <c r="AN200" s="13" t="s">
        <v>69</v>
      </c>
      <c r="AO200" s="13" t="s">
        <v>68</v>
      </c>
      <c r="AP200" s="13" t="s">
        <v>68</v>
      </c>
      <c r="AQ200" s="13" t="str">
        <f t="shared" si="257"/>
        <v>2 fois par semaine</v>
      </c>
      <c r="AR200" s="14" t="s">
        <v>69</v>
      </c>
      <c r="AS200" s="14" t="s">
        <v>68</v>
      </c>
      <c r="AT200" s="14" t="s">
        <v>68</v>
      </c>
      <c r="AU200" s="14" t="s">
        <v>69</v>
      </c>
      <c r="AV200" s="14" t="s">
        <v>68</v>
      </c>
      <c r="AW200" s="14" t="s">
        <v>68</v>
      </c>
      <c r="AX200" s="14" t="str">
        <f t="shared" si="258"/>
        <v>2 fois par semaine</v>
      </c>
      <c r="AY200" s="13" t="s">
        <v>69</v>
      </c>
      <c r="AZ200" s="13" t="s">
        <v>68</v>
      </c>
      <c r="BA200" s="13" t="s">
        <v>68</v>
      </c>
      <c r="BB200" s="13" t="s">
        <v>69</v>
      </c>
      <c r="BC200" s="13" t="s">
        <v>68</v>
      </c>
      <c r="BD200" s="13" t="s">
        <v>68</v>
      </c>
      <c r="BE200" s="13" t="str">
        <f t="shared" si="259"/>
        <v>2 fois par semaine</v>
      </c>
      <c r="BF200" s="14" t="s">
        <v>69</v>
      </c>
      <c r="BG200" s="14" t="s">
        <v>68</v>
      </c>
      <c r="BH200" s="14" t="s">
        <v>68</v>
      </c>
      <c r="BI200" s="14" t="s">
        <v>69</v>
      </c>
      <c r="BJ200" s="14" t="s">
        <v>68</v>
      </c>
      <c r="BK200" s="14" t="s">
        <v>68</v>
      </c>
      <c r="BL200" s="14" t="str">
        <f t="shared" si="260"/>
        <v>2 fois par semaine</v>
      </c>
      <c r="BM200" s="13" t="s">
        <v>69</v>
      </c>
      <c r="BN200" s="13" t="s">
        <v>68</v>
      </c>
      <c r="BO200" s="13" t="s">
        <v>68</v>
      </c>
      <c r="BP200" s="13" t="s">
        <v>69</v>
      </c>
      <c r="BQ200" s="13" t="s">
        <v>68</v>
      </c>
      <c r="BR200" s="13" t="s">
        <v>68</v>
      </c>
      <c r="BS200" s="13" t="str">
        <f t="shared" si="261"/>
        <v>2 fois par semaine</v>
      </c>
      <c r="BT200" s="14" t="s">
        <v>68</v>
      </c>
      <c r="BU200" s="14" t="s">
        <v>68</v>
      </c>
      <c r="BV200" s="14" t="s">
        <v>68</v>
      </c>
      <c r="BW200" s="14" t="s">
        <v>68</v>
      </c>
      <c r="BX200" s="14" t="s">
        <v>68</v>
      </c>
      <c r="BY200" s="14" t="s">
        <v>68</v>
      </c>
      <c r="BZ200" s="14" t="str">
        <f t="shared" si="262"/>
        <v>-</v>
      </c>
      <c r="CA200" s="13" t="s">
        <v>69</v>
      </c>
      <c r="CB200" s="13" t="s">
        <v>68</v>
      </c>
      <c r="CC200" s="13" t="s">
        <v>68</v>
      </c>
      <c r="CD200" s="13" t="s">
        <v>68</v>
      </c>
      <c r="CE200" s="13" t="s">
        <v>68</v>
      </c>
      <c r="CF200" s="13" t="s">
        <v>68</v>
      </c>
      <c r="CG200" s="44" t="str">
        <f t="shared" si="297"/>
        <v>1 fois par mois</v>
      </c>
      <c r="CH200" s="14" t="s">
        <v>69</v>
      </c>
      <c r="CI200" s="14" t="s">
        <v>68</v>
      </c>
      <c r="CJ200" s="14" t="s">
        <v>68</v>
      </c>
      <c r="CK200" s="14" t="s">
        <v>68</v>
      </c>
      <c r="CL200" s="14" t="s">
        <v>68</v>
      </c>
      <c r="CM200" s="14" t="s">
        <v>68</v>
      </c>
      <c r="CN200" s="44" t="str">
        <f t="shared" si="264"/>
        <v>1 fois par semaine</v>
      </c>
      <c r="CO200" s="13" t="s">
        <v>69</v>
      </c>
      <c r="CP200" s="13" t="s">
        <v>68</v>
      </c>
      <c r="CQ200" s="13" t="s">
        <v>68</v>
      </c>
      <c r="CR200" s="13" t="s">
        <v>68</v>
      </c>
      <c r="CS200" s="13" t="s">
        <v>68</v>
      </c>
      <c r="CT200" s="13" t="s">
        <v>68</v>
      </c>
      <c r="CU200" s="13" t="str">
        <f t="shared" si="295"/>
        <v>1 fois par semaine</v>
      </c>
      <c r="CV200" s="14" t="s">
        <v>69</v>
      </c>
      <c r="CW200" s="14" t="s">
        <v>68</v>
      </c>
      <c r="CX200" s="14" t="s">
        <v>68</v>
      </c>
      <c r="CY200" s="14" t="s">
        <v>68</v>
      </c>
      <c r="CZ200" s="14" t="s">
        <v>68</v>
      </c>
      <c r="DA200" s="14" t="s">
        <v>68</v>
      </c>
      <c r="DB200" s="14" t="str">
        <f t="shared" si="265"/>
        <v>1 fois par semaine</v>
      </c>
      <c r="DC200" s="13" t="s">
        <v>69</v>
      </c>
      <c r="DD200" s="13" t="s">
        <v>68</v>
      </c>
      <c r="DE200" s="13" t="s">
        <v>68</v>
      </c>
      <c r="DF200" s="13" t="s">
        <v>68</v>
      </c>
      <c r="DG200" s="13" t="s">
        <v>68</v>
      </c>
      <c r="DH200" s="13" t="s">
        <v>68</v>
      </c>
      <c r="DI200" s="13" t="str">
        <f t="shared" si="296"/>
        <v>1 fois par semaine</v>
      </c>
      <c r="DJ200" s="14" t="s">
        <v>68</v>
      </c>
      <c r="DK200" s="14" t="s">
        <v>68</v>
      </c>
      <c r="DL200" s="14" t="s">
        <v>68</v>
      </c>
      <c r="DM200" s="14" t="s">
        <v>68</v>
      </c>
      <c r="DN200" s="14" t="s">
        <v>68</v>
      </c>
      <c r="DO200" s="14" t="s">
        <v>68</v>
      </c>
      <c r="DP200" s="44" t="str">
        <f t="shared" si="266"/>
        <v>-</v>
      </c>
      <c r="DQ200" s="13" t="s">
        <v>68</v>
      </c>
      <c r="DR200" s="13" t="s">
        <v>68</v>
      </c>
      <c r="DS200" s="13" t="s">
        <v>68</v>
      </c>
      <c r="DT200" s="13" t="s">
        <v>68</v>
      </c>
      <c r="DU200" s="13" t="s">
        <v>68</v>
      </c>
      <c r="DV200" s="13" t="s">
        <v>68</v>
      </c>
      <c r="DW200" s="13" t="str">
        <f t="shared" si="267"/>
        <v>-</v>
      </c>
      <c r="DX200" s="14" t="s">
        <v>68</v>
      </c>
      <c r="DY200" s="14" t="s">
        <v>68</v>
      </c>
      <c r="DZ200" s="14" t="s">
        <v>68</v>
      </c>
      <c r="EA200" s="14" t="s">
        <v>68</v>
      </c>
      <c r="EB200" s="14" t="s">
        <v>68</v>
      </c>
      <c r="EC200" s="14" t="s">
        <v>68</v>
      </c>
      <c r="ED200" s="14" t="str">
        <f t="shared" si="268"/>
        <v>-</v>
      </c>
      <c r="EE200" s="13" t="s">
        <v>68</v>
      </c>
      <c r="EF200" s="13" t="s">
        <v>68</v>
      </c>
      <c r="EG200" s="13" t="s">
        <v>68</v>
      </c>
      <c r="EH200" s="13" t="s">
        <v>68</v>
      </c>
      <c r="EI200" s="13" t="s">
        <v>68</v>
      </c>
      <c r="EJ200" s="13" t="s">
        <v>68</v>
      </c>
      <c r="EK200" s="13" t="str">
        <f t="shared" si="269"/>
        <v>-</v>
      </c>
      <c r="EL200" s="14" t="s">
        <v>69</v>
      </c>
      <c r="EM200" s="14" t="s">
        <v>68</v>
      </c>
      <c r="EN200" s="14" t="s">
        <v>68</v>
      </c>
      <c r="EO200" s="14" t="s">
        <v>68</v>
      </c>
      <c r="EP200" s="14" t="s">
        <v>68</v>
      </c>
      <c r="EQ200" s="14" t="s">
        <v>68</v>
      </c>
      <c r="ER200" s="44" t="str">
        <f t="shared" si="288"/>
        <v>1 fois par mois</v>
      </c>
      <c r="ES200" s="13" t="s">
        <v>69</v>
      </c>
      <c r="ET200" s="13" t="s">
        <v>68</v>
      </c>
      <c r="EU200" s="13" t="s">
        <v>68</v>
      </c>
      <c r="EV200" s="13" t="s">
        <v>68</v>
      </c>
      <c r="EW200" s="13" t="s">
        <v>68</v>
      </c>
      <c r="EX200" s="13" t="s">
        <v>68</v>
      </c>
      <c r="EY200" s="44" t="str">
        <f t="shared" si="298"/>
        <v>1 fois par mois</v>
      </c>
      <c r="EZ200" s="14" t="s">
        <v>68</v>
      </c>
      <c r="FA200" s="14" t="s">
        <v>68</v>
      </c>
      <c r="FB200" s="14" t="s">
        <v>68</v>
      </c>
      <c r="FC200" s="14" t="s">
        <v>68</v>
      </c>
      <c r="FD200" s="14" t="s">
        <v>68</v>
      </c>
      <c r="FE200" s="14" t="s">
        <v>68</v>
      </c>
      <c r="FF200" s="44" t="str">
        <f t="shared" si="285"/>
        <v>-</v>
      </c>
      <c r="FG200" s="13" t="s">
        <v>68</v>
      </c>
      <c r="FH200" s="13" t="s">
        <v>68</v>
      </c>
      <c r="FI200" s="13" t="s">
        <v>68</v>
      </c>
      <c r="FJ200" s="13" t="s">
        <v>68</v>
      </c>
      <c r="FK200" s="13" t="s">
        <v>68</v>
      </c>
      <c r="FL200" s="13" t="s">
        <v>68</v>
      </c>
      <c r="FM200" s="13" t="str">
        <f t="shared" si="292"/>
        <v>-</v>
      </c>
      <c r="FN200" s="14" t="s">
        <v>69</v>
      </c>
      <c r="FO200" s="14" t="s">
        <v>68</v>
      </c>
      <c r="FP200" s="14" t="s">
        <v>69</v>
      </c>
      <c r="FQ200" s="14" t="s">
        <v>68</v>
      </c>
      <c r="FR200" s="14" t="s">
        <v>69</v>
      </c>
      <c r="FS200" s="14" t="s">
        <v>68</v>
      </c>
      <c r="FT200" s="44" t="str">
        <f t="shared" si="273"/>
        <v>3 fois par semaine</v>
      </c>
      <c r="FU200" s="13" t="s">
        <v>69</v>
      </c>
      <c r="FV200" s="13" t="s">
        <v>68</v>
      </c>
      <c r="FW200" s="13" t="s">
        <v>68</v>
      </c>
      <c r="FX200" s="13" t="s">
        <v>68</v>
      </c>
      <c r="FY200" s="13" t="s">
        <v>68</v>
      </c>
      <c r="FZ200" s="13" t="s">
        <v>68</v>
      </c>
      <c r="GA200" s="44" t="str">
        <f t="shared" si="274"/>
        <v>1 fois par semaine</v>
      </c>
      <c r="GB200" s="14" t="s">
        <v>69</v>
      </c>
      <c r="GC200" s="14" t="s">
        <v>68</v>
      </c>
      <c r="GD200" s="14" t="s">
        <v>68</v>
      </c>
      <c r="GE200" s="14" t="s">
        <v>68</v>
      </c>
      <c r="GF200" s="14" t="s">
        <v>68</v>
      </c>
      <c r="GG200" s="14" t="s">
        <v>68</v>
      </c>
      <c r="GH200" s="14" t="str">
        <f t="shared" si="275"/>
        <v>1 fois par semaine</v>
      </c>
      <c r="GI200" s="13" t="s">
        <v>68</v>
      </c>
      <c r="GJ200" s="13" t="s">
        <v>68</v>
      </c>
      <c r="GK200" s="13" t="s">
        <v>68</v>
      </c>
      <c r="GL200" s="13" t="s">
        <v>68</v>
      </c>
      <c r="GM200" s="13" t="s">
        <v>68</v>
      </c>
      <c r="GN200" s="13" t="s">
        <v>68</v>
      </c>
      <c r="GO200" s="13" t="str">
        <f t="shared" si="286"/>
        <v>-</v>
      </c>
      <c r="GP200" s="14" t="s">
        <v>68</v>
      </c>
      <c r="GQ200" s="14" t="s">
        <v>68</v>
      </c>
      <c r="GR200" s="14" t="s">
        <v>68</v>
      </c>
      <c r="GS200" s="14" t="s">
        <v>68</v>
      </c>
      <c r="GT200" s="14" t="s">
        <v>68</v>
      </c>
      <c r="GU200" s="14" t="s">
        <v>68</v>
      </c>
      <c r="GV200" s="14" t="str">
        <f t="shared" si="282"/>
        <v>-</v>
      </c>
      <c r="GW200" s="13" t="s">
        <v>68</v>
      </c>
      <c r="GX200" s="13" t="s">
        <v>68</v>
      </c>
      <c r="GY200" s="13" t="s">
        <v>68</v>
      </c>
      <c r="GZ200" s="13" t="s">
        <v>68</v>
      </c>
      <c r="HA200" s="13" t="s">
        <v>68</v>
      </c>
      <c r="HB200" s="13" t="s">
        <v>68</v>
      </c>
      <c r="HC200" s="44" t="str">
        <f t="shared" si="294"/>
        <v>-</v>
      </c>
      <c r="HD200" s="14" t="s">
        <v>68</v>
      </c>
      <c r="HE200" s="14" t="s">
        <v>68</v>
      </c>
      <c r="HF200" s="14" t="s">
        <v>68</v>
      </c>
      <c r="HG200" s="14" t="s">
        <v>68</v>
      </c>
      <c r="HH200" s="14" t="s">
        <v>68</v>
      </c>
      <c r="HI200" s="14" t="s">
        <v>68</v>
      </c>
      <c r="HJ200" s="44" t="str">
        <f t="shared" si="245"/>
        <v>-</v>
      </c>
      <c r="HK200" s="13" t="s">
        <v>68</v>
      </c>
      <c r="HL200" s="13" t="s">
        <v>68</v>
      </c>
      <c r="HM200" s="13" t="s">
        <v>68</v>
      </c>
      <c r="HN200" s="13" t="s">
        <v>68</v>
      </c>
      <c r="HO200" s="13" t="s">
        <v>68</v>
      </c>
      <c r="HP200" s="13" t="s">
        <v>68</v>
      </c>
      <c r="HQ200" s="44" t="str">
        <f t="shared" si="287"/>
        <v>-</v>
      </c>
      <c r="HR200" s="14" t="s">
        <v>68</v>
      </c>
      <c r="HS200" s="14" t="s">
        <v>68</v>
      </c>
      <c r="HT200" s="14" t="s">
        <v>68</v>
      </c>
      <c r="HU200" s="14" t="s">
        <v>68</v>
      </c>
      <c r="HV200" s="14" t="s">
        <v>68</v>
      </c>
      <c r="HW200" s="14" t="s">
        <v>68</v>
      </c>
      <c r="HX200" s="14" t="str">
        <f t="shared" si="283"/>
        <v>-</v>
      </c>
    </row>
    <row r="201" spans="1:232" ht="27.95" customHeight="1" x14ac:dyDescent="0.2">
      <c r="A201" s="16">
        <v>8272</v>
      </c>
      <c r="B201" s="9" t="s">
        <v>79</v>
      </c>
      <c r="C201" s="51" t="s">
        <v>1908</v>
      </c>
      <c r="D201" s="11" t="s">
        <v>96</v>
      </c>
      <c r="E201" s="11" t="s">
        <v>325</v>
      </c>
      <c r="F201" s="11">
        <v>75018</v>
      </c>
      <c r="G201" s="11" t="s">
        <v>29</v>
      </c>
      <c r="H201" s="12">
        <v>34</v>
      </c>
      <c r="I201" s="13" t="s">
        <v>69</v>
      </c>
      <c r="J201" s="13" t="s">
        <v>69</v>
      </c>
      <c r="K201" s="13" t="s">
        <v>69</v>
      </c>
      <c r="L201" s="13" t="s">
        <v>69</v>
      </c>
      <c r="M201" s="13" t="s">
        <v>69</v>
      </c>
      <c r="N201" s="13" t="s">
        <v>68</v>
      </c>
      <c r="O201" s="13" t="str">
        <f t="shared" si="253"/>
        <v>5 fois par semaine</v>
      </c>
      <c r="P201" s="14" t="s">
        <v>69</v>
      </c>
      <c r="Q201" s="14" t="s">
        <v>69</v>
      </c>
      <c r="R201" s="14" t="s">
        <v>69</v>
      </c>
      <c r="S201" s="14" t="s">
        <v>69</v>
      </c>
      <c r="T201" s="14" t="s">
        <v>69</v>
      </c>
      <c r="U201" s="14" t="s">
        <v>68</v>
      </c>
      <c r="V201" s="44" t="str">
        <f t="shared" si="254"/>
        <v>5 fois par semaine</v>
      </c>
      <c r="W201" s="13" t="s">
        <v>69</v>
      </c>
      <c r="X201" s="13" t="s">
        <v>69</v>
      </c>
      <c r="Y201" s="13" t="s">
        <v>69</v>
      </c>
      <c r="Z201" s="13" t="s">
        <v>69</v>
      </c>
      <c r="AA201" s="13" t="s">
        <v>69</v>
      </c>
      <c r="AB201" s="13" t="s">
        <v>68</v>
      </c>
      <c r="AC201" s="13" t="str">
        <f t="shared" si="255"/>
        <v>5 fois par semaine</v>
      </c>
      <c r="AD201" s="14" t="s">
        <v>69</v>
      </c>
      <c r="AE201" s="14" t="s">
        <v>69</v>
      </c>
      <c r="AF201" s="14" t="s">
        <v>69</v>
      </c>
      <c r="AG201" s="14" t="s">
        <v>69</v>
      </c>
      <c r="AH201" s="14" t="s">
        <v>69</v>
      </c>
      <c r="AI201" s="14" t="s">
        <v>68</v>
      </c>
      <c r="AJ201" s="44" t="str">
        <f t="shared" si="256"/>
        <v>5 fois par semaine</v>
      </c>
      <c r="AK201" s="13" t="s">
        <v>69</v>
      </c>
      <c r="AL201" s="13" t="s">
        <v>69</v>
      </c>
      <c r="AM201" s="13" t="s">
        <v>69</v>
      </c>
      <c r="AN201" s="13" t="s">
        <v>69</v>
      </c>
      <c r="AO201" s="13" t="s">
        <v>69</v>
      </c>
      <c r="AP201" s="13" t="s">
        <v>68</v>
      </c>
      <c r="AQ201" s="13" t="str">
        <f t="shared" si="257"/>
        <v>5 fois par semaine</v>
      </c>
      <c r="AR201" s="14" t="s">
        <v>69</v>
      </c>
      <c r="AS201" s="14" t="s">
        <v>69</v>
      </c>
      <c r="AT201" s="14" t="s">
        <v>69</v>
      </c>
      <c r="AU201" s="14" t="s">
        <v>69</v>
      </c>
      <c r="AV201" s="14" t="s">
        <v>69</v>
      </c>
      <c r="AW201" s="14" t="s">
        <v>68</v>
      </c>
      <c r="AX201" s="14" t="str">
        <f t="shared" si="258"/>
        <v>5 fois par semaine</v>
      </c>
      <c r="AY201" s="13" t="s">
        <v>69</v>
      </c>
      <c r="AZ201" s="13" t="s">
        <v>69</v>
      </c>
      <c r="BA201" s="13" t="s">
        <v>69</v>
      </c>
      <c r="BB201" s="13" t="s">
        <v>69</v>
      </c>
      <c r="BC201" s="13" t="s">
        <v>69</v>
      </c>
      <c r="BD201" s="13" t="s">
        <v>68</v>
      </c>
      <c r="BE201" s="13" t="str">
        <f t="shared" si="259"/>
        <v>5 fois par semaine</v>
      </c>
      <c r="BF201" s="14" t="s">
        <v>69</v>
      </c>
      <c r="BG201" s="14" t="s">
        <v>69</v>
      </c>
      <c r="BH201" s="14" t="s">
        <v>69</v>
      </c>
      <c r="BI201" s="14" t="s">
        <v>69</v>
      </c>
      <c r="BJ201" s="14" t="s">
        <v>69</v>
      </c>
      <c r="BK201" s="14" t="s">
        <v>68</v>
      </c>
      <c r="BL201" s="14" t="str">
        <f t="shared" si="260"/>
        <v>5 fois par semaine</v>
      </c>
      <c r="BM201" s="13" t="s">
        <v>69</v>
      </c>
      <c r="BN201" s="13" t="s">
        <v>69</v>
      </c>
      <c r="BO201" s="13" t="s">
        <v>69</v>
      </c>
      <c r="BP201" s="13" t="s">
        <v>69</v>
      </c>
      <c r="BQ201" s="13" t="s">
        <v>69</v>
      </c>
      <c r="BR201" s="13" t="s">
        <v>68</v>
      </c>
      <c r="BS201" s="13" t="str">
        <f t="shared" si="261"/>
        <v>5 fois par semaine</v>
      </c>
      <c r="BT201" s="14" t="s">
        <v>68</v>
      </c>
      <c r="BU201" s="14" t="s">
        <v>68</v>
      </c>
      <c r="BV201" s="14" t="s">
        <v>68</v>
      </c>
      <c r="BW201" s="14" t="s">
        <v>68</v>
      </c>
      <c r="BX201" s="14" t="s">
        <v>68</v>
      </c>
      <c r="BY201" s="14" t="s">
        <v>68</v>
      </c>
      <c r="BZ201" s="14" t="str">
        <f t="shared" si="262"/>
        <v>-</v>
      </c>
      <c r="CA201" s="13" t="s">
        <v>69</v>
      </c>
      <c r="CB201" s="13" t="s">
        <v>68</v>
      </c>
      <c r="CC201" s="13" t="s">
        <v>68</v>
      </c>
      <c r="CD201" s="13" t="s">
        <v>68</v>
      </c>
      <c r="CE201" s="13" t="s">
        <v>68</v>
      </c>
      <c r="CF201" s="13" t="s">
        <v>68</v>
      </c>
      <c r="CG201" s="44" t="str">
        <f t="shared" si="297"/>
        <v>1 fois par mois</v>
      </c>
      <c r="CH201" s="14" t="s">
        <v>68</v>
      </c>
      <c r="CI201" s="14" t="s">
        <v>68</v>
      </c>
      <c r="CJ201" s="14" t="s">
        <v>68</v>
      </c>
      <c r="CK201" s="14" t="s">
        <v>68</v>
      </c>
      <c r="CL201" s="14" t="s">
        <v>68</v>
      </c>
      <c r="CM201" s="14" t="s">
        <v>68</v>
      </c>
      <c r="CN201" s="44" t="str">
        <f t="shared" si="264"/>
        <v>-</v>
      </c>
      <c r="CO201" s="13" t="s">
        <v>68</v>
      </c>
      <c r="CP201" s="13" t="s">
        <v>68</v>
      </c>
      <c r="CQ201" s="13" t="s">
        <v>68</v>
      </c>
      <c r="CR201" s="13" t="s">
        <v>68</v>
      </c>
      <c r="CS201" s="13" t="s">
        <v>68</v>
      </c>
      <c r="CT201" s="13" t="s">
        <v>68</v>
      </c>
      <c r="CU201" s="13" t="str">
        <f t="shared" si="295"/>
        <v>-</v>
      </c>
      <c r="CV201" s="14" t="s">
        <v>68</v>
      </c>
      <c r="CW201" s="14" t="s">
        <v>68</v>
      </c>
      <c r="CX201" s="14" t="s">
        <v>68</v>
      </c>
      <c r="CY201" s="14" t="s">
        <v>68</v>
      </c>
      <c r="CZ201" s="14" t="s">
        <v>68</v>
      </c>
      <c r="DA201" s="14" t="s">
        <v>68</v>
      </c>
      <c r="DB201" s="14" t="str">
        <f t="shared" si="265"/>
        <v>-</v>
      </c>
      <c r="DC201" s="13" t="s">
        <v>68</v>
      </c>
      <c r="DD201" s="13" t="s">
        <v>68</v>
      </c>
      <c r="DE201" s="13" t="s">
        <v>68</v>
      </c>
      <c r="DF201" s="13" t="s">
        <v>68</v>
      </c>
      <c r="DG201" s="13" t="s">
        <v>68</v>
      </c>
      <c r="DH201" s="13" t="s">
        <v>68</v>
      </c>
      <c r="DI201" s="13" t="str">
        <f t="shared" si="296"/>
        <v>-</v>
      </c>
      <c r="DJ201" s="14" t="s">
        <v>68</v>
      </c>
      <c r="DK201" s="14" t="s">
        <v>68</v>
      </c>
      <c r="DL201" s="14" t="s">
        <v>68</v>
      </c>
      <c r="DM201" s="14" t="s">
        <v>68</v>
      </c>
      <c r="DN201" s="14" t="s">
        <v>68</v>
      </c>
      <c r="DO201" s="14" t="s">
        <v>68</v>
      </c>
      <c r="DP201" s="44" t="str">
        <f t="shared" si="266"/>
        <v>-</v>
      </c>
      <c r="DQ201" s="13" t="s">
        <v>68</v>
      </c>
      <c r="DR201" s="13" t="s">
        <v>68</v>
      </c>
      <c r="DS201" s="13" t="s">
        <v>68</v>
      </c>
      <c r="DT201" s="13" t="s">
        <v>68</v>
      </c>
      <c r="DU201" s="13" t="s">
        <v>68</v>
      </c>
      <c r="DV201" s="13" t="s">
        <v>68</v>
      </c>
      <c r="DW201" s="13" t="str">
        <f t="shared" si="267"/>
        <v>-</v>
      </c>
      <c r="DX201" s="14" t="s">
        <v>68</v>
      </c>
      <c r="DY201" s="14" t="s">
        <v>68</v>
      </c>
      <c r="DZ201" s="14" t="s">
        <v>68</v>
      </c>
      <c r="EA201" s="14" t="s">
        <v>68</v>
      </c>
      <c r="EB201" s="14" t="s">
        <v>68</v>
      </c>
      <c r="EC201" s="14" t="s">
        <v>68</v>
      </c>
      <c r="ED201" s="14" t="str">
        <f t="shared" si="268"/>
        <v>-</v>
      </c>
      <c r="EE201" s="13" t="s">
        <v>68</v>
      </c>
      <c r="EF201" s="13" t="s">
        <v>68</v>
      </c>
      <c r="EG201" s="13" t="s">
        <v>68</v>
      </c>
      <c r="EH201" s="13" t="s">
        <v>68</v>
      </c>
      <c r="EI201" s="13" t="s">
        <v>68</v>
      </c>
      <c r="EJ201" s="13" t="s">
        <v>68</v>
      </c>
      <c r="EK201" s="13" t="str">
        <f t="shared" si="269"/>
        <v>-</v>
      </c>
      <c r="EL201" s="14" t="s">
        <v>69</v>
      </c>
      <c r="EM201" s="14" t="s">
        <v>68</v>
      </c>
      <c r="EN201" s="14" t="s">
        <v>68</v>
      </c>
      <c r="EO201" s="14" t="s">
        <v>68</v>
      </c>
      <c r="EP201" s="14" t="s">
        <v>68</v>
      </c>
      <c r="EQ201" s="14" t="s">
        <v>68</v>
      </c>
      <c r="ER201" s="44" t="str">
        <f t="shared" si="288"/>
        <v>1 fois par mois</v>
      </c>
      <c r="ES201" s="13" t="s">
        <v>69</v>
      </c>
      <c r="ET201" s="13" t="s">
        <v>68</v>
      </c>
      <c r="EU201" s="13" t="s">
        <v>68</v>
      </c>
      <c r="EV201" s="13" t="s">
        <v>68</v>
      </c>
      <c r="EW201" s="13" t="s">
        <v>68</v>
      </c>
      <c r="EX201" s="13" t="s">
        <v>68</v>
      </c>
      <c r="EY201" s="44" t="str">
        <f t="shared" si="298"/>
        <v>1 fois par mois</v>
      </c>
      <c r="EZ201" s="14" t="s">
        <v>68</v>
      </c>
      <c r="FA201" s="14" t="s">
        <v>68</v>
      </c>
      <c r="FB201" s="14" t="s">
        <v>68</v>
      </c>
      <c r="FC201" s="14" t="s">
        <v>68</v>
      </c>
      <c r="FD201" s="14" t="s">
        <v>68</v>
      </c>
      <c r="FE201" s="14" t="s">
        <v>68</v>
      </c>
      <c r="FF201" s="44" t="str">
        <f t="shared" si="285"/>
        <v>-</v>
      </c>
      <c r="FG201" s="13" t="s">
        <v>68</v>
      </c>
      <c r="FH201" s="13" t="s">
        <v>68</v>
      </c>
      <c r="FI201" s="13" t="s">
        <v>68</v>
      </c>
      <c r="FJ201" s="13" t="s">
        <v>68</v>
      </c>
      <c r="FK201" s="13" t="s">
        <v>68</v>
      </c>
      <c r="FL201" s="13" t="s">
        <v>68</v>
      </c>
      <c r="FM201" s="13" t="str">
        <f t="shared" si="292"/>
        <v>-</v>
      </c>
      <c r="FN201" s="14" t="s">
        <v>69</v>
      </c>
      <c r="FO201" s="14" t="s">
        <v>69</v>
      </c>
      <c r="FP201" s="14" t="s">
        <v>69</v>
      </c>
      <c r="FQ201" s="14" t="s">
        <v>69</v>
      </c>
      <c r="FR201" s="14" t="s">
        <v>69</v>
      </c>
      <c r="FS201" s="14" t="s">
        <v>68</v>
      </c>
      <c r="FT201" s="44" t="str">
        <f t="shared" si="273"/>
        <v>5 fois par semaine</v>
      </c>
      <c r="FU201" s="13" t="s">
        <v>69</v>
      </c>
      <c r="FV201" s="13" t="s">
        <v>68</v>
      </c>
      <c r="FW201" s="13" t="s">
        <v>68</v>
      </c>
      <c r="FX201" s="13" t="s">
        <v>68</v>
      </c>
      <c r="FY201" s="13" t="s">
        <v>68</v>
      </c>
      <c r="FZ201" s="13" t="s">
        <v>68</v>
      </c>
      <c r="GA201" s="44" t="str">
        <f t="shared" si="274"/>
        <v>1 fois par semaine</v>
      </c>
      <c r="GB201" s="14" t="s">
        <v>69</v>
      </c>
      <c r="GC201" s="14" t="s">
        <v>68</v>
      </c>
      <c r="GD201" s="14" t="s">
        <v>68</v>
      </c>
      <c r="GE201" s="14" t="s">
        <v>68</v>
      </c>
      <c r="GF201" s="14" t="s">
        <v>68</v>
      </c>
      <c r="GG201" s="14" t="s">
        <v>68</v>
      </c>
      <c r="GH201" s="14" t="str">
        <f t="shared" si="275"/>
        <v>1 fois par semaine</v>
      </c>
      <c r="GI201" s="13" t="s">
        <v>68</v>
      </c>
      <c r="GJ201" s="13" t="s">
        <v>68</v>
      </c>
      <c r="GK201" s="13" t="s">
        <v>68</v>
      </c>
      <c r="GL201" s="13" t="s">
        <v>68</v>
      </c>
      <c r="GM201" s="13" t="s">
        <v>68</v>
      </c>
      <c r="GN201" s="13" t="s">
        <v>68</v>
      </c>
      <c r="GO201" s="13" t="str">
        <f t="shared" si="286"/>
        <v>-</v>
      </c>
      <c r="GP201" s="14" t="s">
        <v>68</v>
      </c>
      <c r="GQ201" s="14" t="s">
        <v>68</v>
      </c>
      <c r="GR201" s="14" t="s">
        <v>68</v>
      </c>
      <c r="GS201" s="14" t="s">
        <v>68</v>
      </c>
      <c r="GT201" s="14" t="s">
        <v>68</v>
      </c>
      <c r="GU201" s="14" t="s">
        <v>68</v>
      </c>
      <c r="GV201" s="14" t="str">
        <f t="shared" si="282"/>
        <v>-</v>
      </c>
      <c r="GW201" s="13" t="s">
        <v>68</v>
      </c>
      <c r="GX201" s="13" t="s">
        <v>68</v>
      </c>
      <c r="GY201" s="13" t="s">
        <v>68</v>
      </c>
      <c r="GZ201" s="13" t="s">
        <v>68</v>
      </c>
      <c r="HA201" s="13" t="s">
        <v>68</v>
      </c>
      <c r="HB201" s="13" t="s">
        <v>68</v>
      </c>
      <c r="HC201" s="44" t="str">
        <f t="shared" si="294"/>
        <v>-</v>
      </c>
      <c r="HD201" s="14" t="s">
        <v>68</v>
      </c>
      <c r="HE201" s="14" t="s">
        <v>68</v>
      </c>
      <c r="HF201" s="14" t="s">
        <v>68</v>
      </c>
      <c r="HG201" s="14" t="s">
        <v>68</v>
      </c>
      <c r="HH201" s="14" t="s">
        <v>68</v>
      </c>
      <c r="HI201" s="14" t="s">
        <v>68</v>
      </c>
      <c r="HJ201" s="44" t="str">
        <f t="shared" si="245"/>
        <v>-</v>
      </c>
      <c r="HK201" s="13" t="s">
        <v>68</v>
      </c>
      <c r="HL201" s="13" t="s">
        <v>68</v>
      </c>
      <c r="HM201" s="13" t="s">
        <v>68</v>
      </c>
      <c r="HN201" s="13" t="s">
        <v>68</v>
      </c>
      <c r="HO201" s="13" t="s">
        <v>68</v>
      </c>
      <c r="HP201" s="13" t="s">
        <v>68</v>
      </c>
      <c r="HQ201" s="44" t="str">
        <f t="shared" si="287"/>
        <v>-</v>
      </c>
      <c r="HR201" s="14" t="s">
        <v>68</v>
      </c>
      <c r="HS201" s="14" t="s">
        <v>68</v>
      </c>
      <c r="HT201" s="14" t="s">
        <v>68</v>
      </c>
      <c r="HU201" s="14" t="s">
        <v>68</v>
      </c>
      <c r="HV201" s="14" t="s">
        <v>68</v>
      </c>
      <c r="HW201" s="14" t="s">
        <v>68</v>
      </c>
      <c r="HX201" s="14" t="str">
        <f t="shared" si="283"/>
        <v>-</v>
      </c>
    </row>
    <row r="202" spans="1:232" ht="27.95" customHeight="1" x14ac:dyDescent="0.2">
      <c r="A202" s="16">
        <v>8273</v>
      </c>
      <c r="B202" s="9" t="s">
        <v>79</v>
      </c>
      <c r="C202" s="51" t="s">
        <v>1908</v>
      </c>
      <c r="D202" s="11" t="s">
        <v>96</v>
      </c>
      <c r="E202" s="11" t="s">
        <v>326</v>
      </c>
      <c r="F202" s="11">
        <v>75018</v>
      </c>
      <c r="G202" s="11" t="s">
        <v>29</v>
      </c>
      <c r="H202" s="12">
        <v>5</v>
      </c>
      <c r="I202" s="13" t="s">
        <v>69</v>
      </c>
      <c r="J202" s="13" t="s">
        <v>68</v>
      </c>
      <c r="K202" s="13" t="s">
        <v>68</v>
      </c>
      <c r="L202" s="13" t="s">
        <v>69</v>
      </c>
      <c r="M202" s="13" t="s">
        <v>68</v>
      </c>
      <c r="N202" s="13" t="s">
        <v>68</v>
      </c>
      <c r="O202" s="13" t="str">
        <f t="shared" si="253"/>
        <v>2 fois par semaine</v>
      </c>
      <c r="P202" s="14" t="s">
        <v>69</v>
      </c>
      <c r="Q202" s="14" t="s">
        <v>68</v>
      </c>
      <c r="R202" s="14" t="s">
        <v>68</v>
      </c>
      <c r="S202" s="14" t="s">
        <v>69</v>
      </c>
      <c r="T202" s="14" t="s">
        <v>68</v>
      </c>
      <c r="U202" s="14" t="s">
        <v>68</v>
      </c>
      <c r="V202" s="44" t="str">
        <f t="shared" si="254"/>
        <v>2 fois par semaine</v>
      </c>
      <c r="W202" s="13" t="s">
        <v>69</v>
      </c>
      <c r="X202" s="13" t="s">
        <v>68</v>
      </c>
      <c r="Y202" s="13" t="s">
        <v>68</v>
      </c>
      <c r="Z202" s="13" t="s">
        <v>69</v>
      </c>
      <c r="AA202" s="13" t="s">
        <v>68</v>
      </c>
      <c r="AB202" s="13" t="s">
        <v>68</v>
      </c>
      <c r="AC202" s="13" t="str">
        <f t="shared" si="255"/>
        <v>2 fois par semaine</v>
      </c>
      <c r="AD202" s="14" t="s">
        <v>69</v>
      </c>
      <c r="AE202" s="14" t="s">
        <v>68</v>
      </c>
      <c r="AF202" s="14" t="s">
        <v>68</v>
      </c>
      <c r="AG202" s="14" t="s">
        <v>69</v>
      </c>
      <c r="AH202" s="14" t="s">
        <v>68</v>
      </c>
      <c r="AI202" s="14" t="s">
        <v>68</v>
      </c>
      <c r="AJ202" s="44" t="str">
        <f t="shared" si="256"/>
        <v>2 fois par semaine</v>
      </c>
      <c r="AK202" s="13" t="s">
        <v>69</v>
      </c>
      <c r="AL202" s="13" t="s">
        <v>68</v>
      </c>
      <c r="AM202" s="13" t="s">
        <v>68</v>
      </c>
      <c r="AN202" s="13" t="s">
        <v>69</v>
      </c>
      <c r="AO202" s="13" t="s">
        <v>68</v>
      </c>
      <c r="AP202" s="13" t="s">
        <v>68</v>
      </c>
      <c r="AQ202" s="13" t="str">
        <f t="shared" si="257"/>
        <v>2 fois par semaine</v>
      </c>
      <c r="AR202" s="14" t="s">
        <v>69</v>
      </c>
      <c r="AS202" s="14" t="s">
        <v>68</v>
      </c>
      <c r="AT202" s="14" t="s">
        <v>68</v>
      </c>
      <c r="AU202" s="14" t="s">
        <v>69</v>
      </c>
      <c r="AV202" s="14" t="s">
        <v>68</v>
      </c>
      <c r="AW202" s="14" t="s">
        <v>68</v>
      </c>
      <c r="AX202" s="14" t="str">
        <f t="shared" si="258"/>
        <v>2 fois par semaine</v>
      </c>
      <c r="AY202" s="13" t="s">
        <v>69</v>
      </c>
      <c r="AZ202" s="13" t="s">
        <v>68</v>
      </c>
      <c r="BA202" s="13" t="s">
        <v>68</v>
      </c>
      <c r="BB202" s="13" t="s">
        <v>69</v>
      </c>
      <c r="BC202" s="13" t="s">
        <v>68</v>
      </c>
      <c r="BD202" s="13" t="s">
        <v>68</v>
      </c>
      <c r="BE202" s="13" t="str">
        <f t="shared" si="259"/>
        <v>2 fois par semaine</v>
      </c>
      <c r="BF202" s="14" t="s">
        <v>69</v>
      </c>
      <c r="BG202" s="14" t="s">
        <v>68</v>
      </c>
      <c r="BH202" s="14" t="s">
        <v>68</v>
      </c>
      <c r="BI202" s="14" t="s">
        <v>69</v>
      </c>
      <c r="BJ202" s="14" t="s">
        <v>68</v>
      </c>
      <c r="BK202" s="14" t="s">
        <v>68</v>
      </c>
      <c r="BL202" s="14" t="str">
        <f t="shared" si="260"/>
        <v>2 fois par semaine</v>
      </c>
      <c r="BM202" s="13" t="s">
        <v>69</v>
      </c>
      <c r="BN202" s="13" t="s">
        <v>68</v>
      </c>
      <c r="BO202" s="13" t="s">
        <v>68</v>
      </c>
      <c r="BP202" s="13" t="s">
        <v>69</v>
      </c>
      <c r="BQ202" s="13" t="s">
        <v>68</v>
      </c>
      <c r="BR202" s="13" t="s">
        <v>68</v>
      </c>
      <c r="BS202" s="13" t="str">
        <f t="shared" si="261"/>
        <v>2 fois par semaine</v>
      </c>
      <c r="BT202" s="14" t="s">
        <v>68</v>
      </c>
      <c r="BU202" s="14" t="s">
        <v>68</v>
      </c>
      <c r="BV202" s="14" t="s">
        <v>68</v>
      </c>
      <c r="BW202" s="14" t="s">
        <v>68</v>
      </c>
      <c r="BX202" s="14" t="s">
        <v>68</v>
      </c>
      <c r="BY202" s="14" t="s">
        <v>68</v>
      </c>
      <c r="BZ202" s="14" t="str">
        <f t="shared" si="262"/>
        <v>-</v>
      </c>
      <c r="CA202" s="13" t="s">
        <v>69</v>
      </c>
      <c r="CB202" s="13" t="s">
        <v>68</v>
      </c>
      <c r="CC202" s="13" t="s">
        <v>68</v>
      </c>
      <c r="CD202" s="13" t="s">
        <v>68</v>
      </c>
      <c r="CE202" s="13" t="s">
        <v>68</v>
      </c>
      <c r="CF202" s="13" t="s">
        <v>68</v>
      </c>
      <c r="CG202" s="44" t="str">
        <f t="shared" si="297"/>
        <v>1 fois par mois</v>
      </c>
      <c r="CH202" s="14" t="s">
        <v>69</v>
      </c>
      <c r="CI202" s="14" t="s">
        <v>68</v>
      </c>
      <c r="CJ202" s="14" t="s">
        <v>68</v>
      </c>
      <c r="CK202" s="14" t="s">
        <v>68</v>
      </c>
      <c r="CL202" s="14" t="s">
        <v>68</v>
      </c>
      <c r="CM202" s="14" t="s">
        <v>68</v>
      </c>
      <c r="CN202" s="44" t="str">
        <f t="shared" si="264"/>
        <v>1 fois par semaine</v>
      </c>
      <c r="CO202" s="13" t="s">
        <v>69</v>
      </c>
      <c r="CP202" s="13" t="s">
        <v>68</v>
      </c>
      <c r="CQ202" s="13" t="s">
        <v>68</v>
      </c>
      <c r="CR202" s="13" t="s">
        <v>68</v>
      </c>
      <c r="CS202" s="13" t="s">
        <v>68</v>
      </c>
      <c r="CT202" s="13" t="s">
        <v>68</v>
      </c>
      <c r="CU202" s="13" t="str">
        <f t="shared" si="295"/>
        <v>1 fois par semaine</v>
      </c>
      <c r="CV202" s="14" t="s">
        <v>69</v>
      </c>
      <c r="CW202" s="14" t="s">
        <v>68</v>
      </c>
      <c r="CX202" s="14" t="s">
        <v>68</v>
      </c>
      <c r="CY202" s="14" t="s">
        <v>68</v>
      </c>
      <c r="CZ202" s="14" t="s">
        <v>68</v>
      </c>
      <c r="DA202" s="14" t="s">
        <v>68</v>
      </c>
      <c r="DB202" s="14" t="str">
        <f t="shared" si="265"/>
        <v>1 fois par semaine</v>
      </c>
      <c r="DC202" s="13" t="s">
        <v>69</v>
      </c>
      <c r="DD202" s="13" t="s">
        <v>68</v>
      </c>
      <c r="DE202" s="13" t="s">
        <v>68</v>
      </c>
      <c r="DF202" s="13" t="s">
        <v>68</v>
      </c>
      <c r="DG202" s="13" t="s">
        <v>68</v>
      </c>
      <c r="DH202" s="13" t="s">
        <v>68</v>
      </c>
      <c r="DI202" s="13" t="str">
        <f t="shared" si="296"/>
        <v>1 fois par semaine</v>
      </c>
      <c r="DJ202" s="14" t="s">
        <v>68</v>
      </c>
      <c r="DK202" s="14" t="s">
        <v>68</v>
      </c>
      <c r="DL202" s="14" t="s">
        <v>68</v>
      </c>
      <c r="DM202" s="14" t="s">
        <v>68</v>
      </c>
      <c r="DN202" s="14" t="s">
        <v>68</v>
      </c>
      <c r="DO202" s="14" t="s">
        <v>68</v>
      </c>
      <c r="DP202" s="44" t="str">
        <f t="shared" si="266"/>
        <v>-</v>
      </c>
      <c r="DQ202" s="13" t="s">
        <v>68</v>
      </c>
      <c r="DR202" s="13" t="s">
        <v>68</v>
      </c>
      <c r="DS202" s="13" t="s">
        <v>68</v>
      </c>
      <c r="DT202" s="13" t="s">
        <v>68</v>
      </c>
      <c r="DU202" s="13" t="s">
        <v>68</v>
      </c>
      <c r="DV202" s="13" t="s">
        <v>68</v>
      </c>
      <c r="DW202" s="13" t="str">
        <f t="shared" si="267"/>
        <v>-</v>
      </c>
      <c r="DX202" s="14" t="s">
        <v>68</v>
      </c>
      <c r="DY202" s="14" t="s">
        <v>68</v>
      </c>
      <c r="DZ202" s="14" t="s">
        <v>68</v>
      </c>
      <c r="EA202" s="14" t="s">
        <v>68</v>
      </c>
      <c r="EB202" s="14" t="s">
        <v>68</v>
      </c>
      <c r="EC202" s="14" t="s">
        <v>68</v>
      </c>
      <c r="ED202" s="14" t="str">
        <f t="shared" si="268"/>
        <v>-</v>
      </c>
      <c r="EE202" s="13" t="s">
        <v>68</v>
      </c>
      <c r="EF202" s="13" t="s">
        <v>68</v>
      </c>
      <c r="EG202" s="13" t="s">
        <v>68</v>
      </c>
      <c r="EH202" s="13" t="s">
        <v>68</v>
      </c>
      <c r="EI202" s="13" t="s">
        <v>68</v>
      </c>
      <c r="EJ202" s="13" t="s">
        <v>68</v>
      </c>
      <c r="EK202" s="13" t="str">
        <f t="shared" si="269"/>
        <v>-</v>
      </c>
      <c r="EL202" s="14" t="s">
        <v>69</v>
      </c>
      <c r="EM202" s="14" t="s">
        <v>68</v>
      </c>
      <c r="EN202" s="14" t="s">
        <v>68</v>
      </c>
      <c r="EO202" s="14" t="s">
        <v>68</v>
      </c>
      <c r="EP202" s="14" t="s">
        <v>68</v>
      </c>
      <c r="EQ202" s="14" t="s">
        <v>68</v>
      </c>
      <c r="ER202" s="44" t="str">
        <f t="shared" si="288"/>
        <v>1 fois par mois</v>
      </c>
      <c r="ES202" s="13" t="s">
        <v>69</v>
      </c>
      <c r="ET202" s="13" t="s">
        <v>68</v>
      </c>
      <c r="EU202" s="13" t="s">
        <v>68</v>
      </c>
      <c r="EV202" s="13" t="s">
        <v>68</v>
      </c>
      <c r="EW202" s="13" t="s">
        <v>68</v>
      </c>
      <c r="EX202" s="13" t="s">
        <v>68</v>
      </c>
      <c r="EY202" s="44" t="str">
        <f t="shared" si="298"/>
        <v>1 fois par mois</v>
      </c>
      <c r="EZ202" s="14" t="s">
        <v>68</v>
      </c>
      <c r="FA202" s="14" t="s">
        <v>68</v>
      </c>
      <c r="FB202" s="14" t="s">
        <v>68</v>
      </c>
      <c r="FC202" s="14" t="s">
        <v>68</v>
      </c>
      <c r="FD202" s="14" t="s">
        <v>68</v>
      </c>
      <c r="FE202" s="14" t="s">
        <v>68</v>
      </c>
      <c r="FF202" s="44" t="str">
        <f t="shared" si="285"/>
        <v>-</v>
      </c>
      <c r="FG202" s="13" t="s">
        <v>68</v>
      </c>
      <c r="FH202" s="13" t="s">
        <v>68</v>
      </c>
      <c r="FI202" s="13" t="s">
        <v>68</v>
      </c>
      <c r="FJ202" s="13" t="s">
        <v>68</v>
      </c>
      <c r="FK202" s="13" t="s">
        <v>68</v>
      </c>
      <c r="FL202" s="13" t="s">
        <v>68</v>
      </c>
      <c r="FM202" s="13" t="str">
        <f t="shared" si="292"/>
        <v>-</v>
      </c>
      <c r="FN202" s="14" t="s">
        <v>69</v>
      </c>
      <c r="FO202" s="14" t="s">
        <v>68</v>
      </c>
      <c r="FP202" s="14" t="s">
        <v>68</v>
      </c>
      <c r="FQ202" s="14" t="s">
        <v>69</v>
      </c>
      <c r="FR202" s="14" t="s">
        <v>68</v>
      </c>
      <c r="FS202" s="14" t="s">
        <v>68</v>
      </c>
      <c r="FT202" s="44" t="str">
        <f t="shared" si="273"/>
        <v>2 fois par semaine</v>
      </c>
      <c r="FU202" s="13" t="s">
        <v>69</v>
      </c>
      <c r="FV202" s="13" t="s">
        <v>68</v>
      </c>
      <c r="FW202" s="13" t="s">
        <v>68</v>
      </c>
      <c r="FX202" s="13" t="s">
        <v>68</v>
      </c>
      <c r="FY202" s="13" t="s">
        <v>68</v>
      </c>
      <c r="FZ202" s="13" t="s">
        <v>68</v>
      </c>
      <c r="GA202" s="44" t="str">
        <f t="shared" si="274"/>
        <v>1 fois par semaine</v>
      </c>
      <c r="GB202" s="14" t="s">
        <v>69</v>
      </c>
      <c r="GC202" s="14" t="s">
        <v>68</v>
      </c>
      <c r="GD202" s="14" t="s">
        <v>68</v>
      </c>
      <c r="GE202" s="14" t="s">
        <v>68</v>
      </c>
      <c r="GF202" s="14" t="s">
        <v>68</v>
      </c>
      <c r="GG202" s="14" t="s">
        <v>68</v>
      </c>
      <c r="GH202" s="14" t="str">
        <f t="shared" si="275"/>
        <v>1 fois par semaine</v>
      </c>
      <c r="GI202" s="13" t="s">
        <v>68</v>
      </c>
      <c r="GJ202" s="13" t="s">
        <v>68</v>
      </c>
      <c r="GK202" s="13" t="s">
        <v>68</v>
      </c>
      <c r="GL202" s="13" t="s">
        <v>68</v>
      </c>
      <c r="GM202" s="13" t="s">
        <v>68</v>
      </c>
      <c r="GN202" s="13" t="s">
        <v>68</v>
      </c>
      <c r="GO202" s="13" t="str">
        <f t="shared" si="286"/>
        <v>-</v>
      </c>
      <c r="GP202" s="14" t="s">
        <v>68</v>
      </c>
      <c r="GQ202" s="14" t="s">
        <v>68</v>
      </c>
      <c r="GR202" s="14" t="s">
        <v>68</v>
      </c>
      <c r="GS202" s="14" t="s">
        <v>68</v>
      </c>
      <c r="GT202" s="14" t="s">
        <v>68</v>
      </c>
      <c r="GU202" s="14" t="s">
        <v>68</v>
      </c>
      <c r="GV202" s="14" t="str">
        <f t="shared" si="282"/>
        <v>-</v>
      </c>
      <c r="GW202" s="13" t="s">
        <v>68</v>
      </c>
      <c r="GX202" s="13" t="s">
        <v>68</v>
      </c>
      <c r="GY202" s="13" t="s">
        <v>68</v>
      </c>
      <c r="GZ202" s="13" t="s">
        <v>68</v>
      </c>
      <c r="HA202" s="13" t="s">
        <v>68</v>
      </c>
      <c r="HB202" s="13" t="s">
        <v>68</v>
      </c>
      <c r="HC202" s="44" t="str">
        <f t="shared" si="294"/>
        <v>-</v>
      </c>
      <c r="HD202" s="14" t="s">
        <v>68</v>
      </c>
      <c r="HE202" s="14" t="s">
        <v>68</v>
      </c>
      <c r="HF202" s="14" t="s">
        <v>68</v>
      </c>
      <c r="HG202" s="14" t="s">
        <v>68</v>
      </c>
      <c r="HH202" s="14" t="s">
        <v>68</v>
      </c>
      <c r="HI202" s="14" t="s">
        <v>68</v>
      </c>
      <c r="HJ202" s="44" t="str">
        <f t="shared" si="245"/>
        <v>-</v>
      </c>
      <c r="HK202" s="13" t="s">
        <v>68</v>
      </c>
      <c r="HL202" s="13" t="s">
        <v>68</v>
      </c>
      <c r="HM202" s="13" t="s">
        <v>68</v>
      </c>
      <c r="HN202" s="13" t="s">
        <v>68</v>
      </c>
      <c r="HO202" s="13" t="s">
        <v>68</v>
      </c>
      <c r="HP202" s="13" t="s">
        <v>68</v>
      </c>
      <c r="HQ202" s="44" t="str">
        <f t="shared" si="287"/>
        <v>-</v>
      </c>
      <c r="HR202" s="14" t="s">
        <v>68</v>
      </c>
      <c r="HS202" s="14" t="s">
        <v>68</v>
      </c>
      <c r="HT202" s="14" t="s">
        <v>68</v>
      </c>
      <c r="HU202" s="14" t="s">
        <v>68</v>
      </c>
      <c r="HV202" s="14" t="s">
        <v>68</v>
      </c>
      <c r="HW202" s="14" t="s">
        <v>68</v>
      </c>
      <c r="HX202" s="14" t="str">
        <f t="shared" si="283"/>
        <v>-</v>
      </c>
    </row>
    <row r="203" spans="1:232" ht="27.95" customHeight="1" x14ac:dyDescent="0.2">
      <c r="A203" s="8">
        <v>8274</v>
      </c>
      <c r="B203" s="9" t="s">
        <v>66</v>
      </c>
      <c r="C203" s="50" t="s">
        <v>1906</v>
      </c>
      <c r="D203" s="11" t="s">
        <v>96</v>
      </c>
      <c r="E203" s="11" t="s">
        <v>327</v>
      </c>
      <c r="F203" s="11">
        <v>75011</v>
      </c>
      <c r="G203" s="11" t="s">
        <v>29</v>
      </c>
      <c r="H203" s="12">
        <v>6</v>
      </c>
      <c r="I203" s="13" t="s">
        <v>69</v>
      </c>
      <c r="J203" s="13" t="s">
        <v>68</v>
      </c>
      <c r="K203" s="13" t="s">
        <v>68</v>
      </c>
      <c r="L203" s="13" t="s">
        <v>69</v>
      </c>
      <c r="M203" s="13" t="s">
        <v>68</v>
      </c>
      <c r="N203" s="13" t="s">
        <v>68</v>
      </c>
      <c r="O203" s="13" t="str">
        <f t="shared" si="253"/>
        <v>2 fois par semaine</v>
      </c>
      <c r="P203" s="14" t="s">
        <v>69</v>
      </c>
      <c r="Q203" s="14" t="s">
        <v>68</v>
      </c>
      <c r="R203" s="14" t="s">
        <v>68</v>
      </c>
      <c r="S203" s="14" t="s">
        <v>69</v>
      </c>
      <c r="T203" s="14" t="s">
        <v>68</v>
      </c>
      <c r="U203" s="14" t="s">
        <v>68</v>
      </c>
      <c r="V203" s="44" t="str">
        <f t="shared" si="254"/>
        <v>2 fois par semaine</v>
      </c>
      <c r="W203" s="13" t="s">
        <v>69</v>
      </c>
      <c r="X203" s="13" t="s">
        <v>68</v>
      </c>
      <c r="Y203" s="13" t="s">
        <v>68</v>
      </c>
      <c r="Z203" s="13" t="s">
        <v>69</v>
      </c>
      <c r="AA203" s="13" t="s">
        <v>68</v>
      </c>
      <c r="AB203" s="13" t="s">
        <v>68</v>
      </c>
      <c r="AC203" s="13" t="str">
        <f t="shared" si="255"/>
        <v>2 fois par semaine</v>
      </c>
      <c r="AD203" s="14" t="s">
        <v>69</v>
      </c>
      <c r="AE203" s="14" t="s">
        <v>68</v>
      </c>
      <c r="AF203" s="14" t="s">
        <v>68</v>
      </c>
      <c r="AG203" s="14" t="s">
        <v>69</v>
      </c>
      <c r="AH203" s="14" t="s">
        <v>68</v>
      </c>
      <c r="AI203" s="14" t="s">
        <v>68</v>
      </c>
      <c r="AJ203" s="44" t="str">
        <f t="shared" si="256"/>
        <v>2 fois par semaine</v>
      </c>
      <c r="AK203" s="13" t="s">
        <v>69</v>
      </c>
      <c r="AL203" s="13" t="s">
        <v>68</v>
      </c>
      <c r="AM203" s="13" t="s">
        <v>68</v>
      </c>
      <c r="AN203" s="13" t="s">
        <v>69</v>
      </c>
      <c r="AO203" s="13" t="s">
        <v>68</v>
      </c>
      <c r="AP203" s="13" t="s">
        <v>68</v>
      </c>
      <c r="AQ203" s="13" t="str">
        <f t="shared" si="257"/>
        <v>2 fois par semaine</v>
      </c>
      <c r="AR203" s="14" t="s">
        <v>69</v>
      </c>
      <c r="AS203" s="14" t="s">
        <v>68</v>
      </c>
      <c r="AT203" s="14" t="s">
        <v>68</v>
      </c>
      <c r="AU203" s="14" t="s">
        <v>69</v>
      </c>
      <c r="AV203" s="14" t="s">
        <v>68</v>
      </c>
      <c r="AW203" s="14" t="s">
        <v>68</v>
      </c>
      <c r="AX203" s="14" t="str">
        <f t="shared" si="258"/>
        <v>2 fois par semaine</v>
      </c>
      <c r="AY203" s="13" t="s">
        <v>69</v>
      </c>
      <c r="AZ203" s="13" t="s">
        <v>68</v>
      </c>
      <c r="BA203" s="13" t="s">
        <v>68</v>
      </c>
      <c r="BB203" s="13" t="s">
        <v>69</v>
      </c>
      <c r="BC203" s="13" t="s">
        <v>68</v>
      </c>
      <c r="BD203" s="13" t="s">
        <v>68</v>
      </c>
      <c r="BE203" s="13" t="str">
        <f t="shared" si="259"/>
        <v>2 fois par semaine</v>
      </c>
      <c r="BF203" s="14" t="s">
        <v>69</v>
      </c>
      <c r="BG203" s="14" t="s">
        <v>68</v>
      </c>
      <c r="BH203" s="14" t="s">
        <v>68</v>
      </c>
      <c r="BI203" s="14" t="s">
        <v>69</v>
      </c>
      <c r="BJ203" s="14" t="s">
        <v>68</v>
      </c>
      <c r="BK203" s="14" t="s">
        <v>68</v>
      </c>
      <c r="BL203" s="14" t="str">
        <f t="shared" si="260"/>
        <v>2 fois par semaine</v>
      </c>
      <c r="BM203" s="13" t="s">
        <v>69</v>
      </c>
      <c r="BN203" s="13" t="s">
        <v>68</v>
      </c>
      <c r="BO203" s="13" t="s">
        <v>68</v>
      </c>
      <c r="BP203" s="13" t="s">
        <v>69</v>
      </c>
      <c r="BQ203" s="13" t="s">
        <v>68</v>
      </c>
      <c r="BR203" s="13" t="s">
        <v>68</v>
      </c>
      <c r="BS203" s="13" t="str">
        <f t="shared" si="261"/>
        <v>2 fois par semaine</v>
      </c>
      <c r="BT203" s="14" t="s">
        <v>68</v>
      </c>
      <c r="BU203" s="14" t="s">
        <v>68</v>
      </c>
      <c r="BV203" s="14" t="s">
        <v>68</v>
      </c>
      <c r="BW203" s="14" t="s">
        <v>68</v>
      </c>
      <c r="BX203" s="14" t="s">
        <v>68</v>
      </c>
      <c r="BY203" s="14" t="s">
        <v>68</v>
      </c>
      <c r="BZ203" s="14" t="str">
        <f t="shared" si="262"/>
        <v>-</v>
      </c>
      <c r="CA203" s="13" t="s">
        <v>69</v>
      </c>
      <c r="CB203" s="13" t="s">
        <v>68</v>
      </c>
      <c r="CC203" s="13" t="s">
        <v>68</v>
      </c>
      <c r="CD203" s="13" t="s">
        <v>68</v>
      </c>
      <c r="CE203" s="13" t="s">
        <v>68</v>
      </c>
      <c r="CF203" s="13" t="s">
        <v>68</v>
      </c>
      <c r="CG203" s="44" t="str">
        <f t="shared" si="297"/>
        <v>1 fois par mois</v>
      </c>
      <c r="CH203" s="14" t="s">
        <v>69</v>
      </c>
      <c r="CI203" s="14" t="s">
        <v>68</v>
      </c>
      <c r="CJ203" s="14" t="s">
        <v>68</v>
      </c>
      <c r="CK203" s="14" t="s">
        <v>68</v>
      </c>
      <c r="CL203" s="14" t="s">
        <v>68</v>
      </c>
      <c r="CM203" s="14" t="s">
        <v>68</v>
      </c>
      <c r="CN203" s="44" t="str">
        <f t="shared" si="264"/>
        <v>1 fois par semaine</v>
      </c>
      <c r="CO203" s="13" t="s">
        <v>69</v>
      </c>
      <c r="CP203" s="13" t="s">
        <v>68</v>
      </c>
      <c r="CQ203" s="13" t="s">
        <v>68</v>
      </c>
      <c r="CR203" s="13" t="s">
        <v>68</v>
      </c>
      <c r="CS203" s="13" t="s">
        <v>68</v>
      </c>
      <c r="CT203" s="13" t="s">
        <v>68</v>
      </c>
      <c r="CU203" s="13" t="str">
        <f t="shared" si="295"/>
        <v>1 fois par semaine</v>
      </c>
      <c r="CV203" s="14" t="s">
        <v>69</v>
      </c>
      <c r="CW203" s="14" t="s">
        <v>68</v>
      </c>
      <c r="CX203" s="14" t="s">
        <v>68</v>
      </c>
      <c r="CY203" s="14" t="s">
        <v>68</v>
      </c>
      <c r="CZ203" s="14" t="s">
        <v>68</v>
      </c>
      <c r="DA203" s="14" t="s">
        <v>68</v>
      </c>
      <c r="DB203" s="14" t="str">
        <f t="shared" si="265"/>
        <v>1 fois par semaine</v>
      </c>
      <c r="DC203" s="13" t="s">
        <v>69</v>
      </c>
      <c r="DD203" s="13" t="s">
        <v>68</v>
      </c>
      <c r="DE203" s="13" t="s">
        <v>68</v>
      </c>
      <c r="DF203" s="13" t="s">
        <v>68</v>
      </c>
      <c r="DG203" s="13" t="s">
        <v>68</v>
      </c>
      <c r="DH203" s="13" t="s">
        <v>68</v>
      </c>
      <c r="DI203" s="13" t="str">
        <f t="shared" si="296"/>
        <v>1 fois par semaine</v>
      </c>
      <c r="DJ203" s="14" t="s">
        <v>68</v>
      </c>
      <c r="DK203" s="14" t="s">
        <v>68</v>
      </c>
      <c r="DL203" s="14" t="s">
        <v>68</v>
      </c>
      <c r="DM203" s="14" t="s">
        <v>68</v>
      </c>
      <c r="DN203" s="14" t="s">
        <v>68</v>
      </c>
      <c r="DO203" s="14" t="s">
        <v>68</v>
      </c>
      <c r="DP203" s="44" t="str">
        <f t="shared" si="266"/>
        <v>-</v>
      </c>
      <c r="DQ203" s="13" t="s">
        <v>68</v>
      </c>
      <c r="DR203" s="13" t="s">
        <v>68</v>
      </c>
      <c r="DS203" s="13" t="s">
        <v>68</v>
      </c>
      <c r="DT203" s="13" t="s">
        <v>68</v>
      </c>
      <c r="DU203" s="13" t="s">
        <v>68</v>
      </c>
      <c r="DV203" s="13" t="s">
        <v>68</v>
      </c>
      <c r="DW203" s="13" t="str">
        <f t="shared" si="267"/>
        <v>-</v>
      </c>
      <c r="DX203" s="14" t="s">
        <v>68</v>
      </c>
      <c r="DY203" s="14" t="s">
        <v>68</v>
      </c>
      <c r="DZ203" s="14" t="s">
        <v>68</v>
      </c>
      <c r="EA203" s="14" t="s">
        <v>68</v>
      </c>
      <c r="EB203" s="14" t="s">
        <v>68</v>
      </c>
      <c r="EC203" s="14" t="s">
        <v>68</v>
      </c>
      <c r="ED203" s="14" t="str">
        <f t="shared" si="268"/>
        <v>-</v>
      </c>
      <c r="EE203" s="13" t="s">
        <v>68</v>
      </c>
      <c r="EF203" s="13" t="s">
        <v>68</v>
      </c>
      <c r="EG203" s="13" t="s">
        <v>68</v>
      </c>
      <c r="EH203" s="13" t="s">
        <v>68</v>
      </c>
      <c r="EI203" s="13" t="s">
        <v>68</v>
      </c>
      <c r="EJ203" s="13" t="s">
        <v>68</v>
      </c>
      <c r="EK203" s="13" t="str">
        <f t="shared" si="269"/>
        <v>-</v>
      </c>
      <c r="EL203" s="14" t="s">
        <v>69</v>
      </c>
      <c r="EM203" s="14" t="s">
        <v>68</v>
      </c>
      <c r="EN203" s="14" t="s">
        <v>68</v>
      </c>
      <c r="EO203" s="14" t="s">
        <v>68</v>
      </c>
      <c r="EP203" s="14" t="s">
        <v>68</v>
      </c>
      <c r="EQ203" s="14" t="s">
        <v>68</v>
      </c>
      <c r="ER203" s="44" t="str">
        <f t="shared" si="288"/>
        <v>1 fois par mois</v>
      </c>
      <c r="ES203" s="13" t="s">
        <v>68</v>
      </c>
      <c r="ET203" s="13" t="s">
        <v>68</v>
      </c>
      <c r="EU203" s="13" t="s">
        <v>68</v>
      </c>
      <c r="EV203" s="13" t="s">
        <v>68</v>
      </c>
      <c r="EW203" s="13" t="s">
        <v>68</v>
      </c>
      <c r="EX203" s="13" t="s">
        <v>68</v>
      </c>
      <c r="EY203" s="44" t="str">
        <f t="shared" si="298"/>
        <v>-</v>
      </c>
      <c r="EZ203" s="14" t="s">
        <v>68</v>
      </c>
      <c r="FA203" s="14" t="s">
        <v>68</v>
      </c>
      <c r="FB203" s="14" t="s">
        <v>68</v>
      </c>
      <c r="FC203" s="14" t="s">
        <v>68</v>
      </c>
      <c r="FD203" s="14" t="s">
        <v>68</v>
      </c>
      <c r="FE203" s="14" t="s">
        <v>68</v>
      </c>
      <c r="FF203" s="44" t="str">
        <f t="shared" si="285"/>
        <v>-</v>
      </c>
      <c r="FG203" s="13" t="s">
        <v>68</v>
      </c>
      <c r="FH203" s="13" t="s">
        <v>68</v>
      </c>
      <c r="FI203" s="13" t="s">
        <v>68</v>
      </c>
      <c r="FJ203" s="13" t="s">
        <v>68</v>
      </c>
      <c r="FK203" s="13" t="s">
        <v>68</v>
      </c>
      <c r="FL203" s="13" t="s">
        <v>68</v>
      </c>
      <c r="FM203" s="13" t="str">
        <f t="shared" si="292"/>
        <v>-</v>
      </c>
      <c r="FN203" s="14" t="s">
        <v>69</v>
      </c>
      <c r="FO203" s="14" t="s">
        <v>68</v>
      </c>
      <c r="FP203" s="14" t="s">
        <v>68</v>
      </c>
      <c r="FQ203" s="14" t="s">
        <v>69</v>
      </c>
      <c r="FR203" s="14" t="s">
        <v>68</v>
      </c>
      <c r="FS203" s="14" t="s">
        <v>68</v>
      </c>
      <c r="FT203" s="44" t="str">
        <f t="shared" si="273"/>
        <v>2 fois par semaine</v>
      </c>
      <c r="FU203" s="13" t="s">
        <v>69</v>
      </c>
      <c r="FV203" s="13" t="s">
        <v>68</v>
      </c>
      <c r="FW203" s="13" t="s">
        <v>68</v>
      </c>
      <c r="FX203" s="13" t="s">
        <v>68</v>
      </c>
      <c r="FY203" s="13" t="s">
        <v>68</v>
      </c>
      <c r="FZ203" s="13" t="s">
        <v>68</v>
      </c>
      <c r="GA203" s="44" t="str">
        <f t="shared" si="274"/>
        <v>1 fois par semaine</v>
      </c>
      <c r="GB203" s="14" t="s">
        <v>69</v>
      </c>
      <c r="GC203" s="14" t="s">
        <v>68</v>
      </c>
      <c r="GD203" s="14" t="s">
        <v>68</v>
      </c>
      <c r="GE203" s="14" t="s">
        <v>68</v>
      </c>
      <c r="GF203" s="14" t="s">
        <v>68</v>
      </c>
      <c r="GG203" s="14" t="s">
        <v>68</v>
      </c>
      <c r="GH203" s="14" t="str">
        <f t="shared" si="275"/>
        <v>1 fois par semaine</v>
      </c>
      <c r="GI203" s="13" t="s">
        <v>68</v>
      </c>
      <c r="GJ203" s="13" t="s">
        <v>68</v>
      </c>
      <c r="GK203" s="13" t="s">
        <v>68</v>
      </c>
      <c r="GL203" s="13" t="s">
        <v>68</v>
      </c>
      <c r="GM203" s="13" t="s">
        <v>68</v>
      </c>
      <c r="GN203" s="13" t="s">
        <v>68</v>
      </c>
      <c r="GO203" s="13" t="str">
        <f t="shared" si="286"/>
        <v>-</v>
      </c>
      <c r="GP203" s="14" t="s">
        <v>68</v>
      </c>
      <c r="GQ203" s="14" t="s">
        <v>68</v>
      </c>
      <c r="GR203" s="14" t="s">
        <v>68</v>
      </c>
      <c r="GS203" s="14" t="s">
        <v>68</v>
      </c>
      <c r="GT203" s="14" t="s">
        <v>68</v>
      </c>
      <c r="GU203" s="14" t="s">
        <v>68</v>
      </c>
      <c r="GV203" s="14" t="str">
        <f t="shared" si="282"/>
        <v>-</v>
      </c>
      <c r="GW203" s="13" t="s">
        <v>68</v>
      </c>
      <c r="GX203" s="13" t="s">
        <v>68</v>
      </c>
      <c r="GY203" s="13" t="s">
        <v>68</v>
      </c>
      <c r="GZ203" s="13" t="s">
        <v>68</v>
      </c>
      <c r="HA203" s="13" t="s">
        <v>68</v>
      </c>
      <c r="HB203" s="13" t="s">
        <v>68</v>
      </c>
      <c r="HC203" s="44" t="str">
        <f t="shared" si="294"/>
        <v>-</v>
      </c>
      <c r="HD203" s="14" t="s">
        <v>68</v>
      </c>
      <c r="HE203" s="14" t="s">
        <v>68</v>
      </c>
      <c r="HF203" s="14" t="s">
        <v>68</v>
      </c>
      <c r="HG203" s="14" t="s">
        <v>68</v>
      </c>
      <c r="HH203" s="14" t="s">
        <v>68</v>
      </c>
      <c r="HI203" s="14" t="s">
        <v>68</v>
      </c>
      <c r="HJ203" s="44" t="str">
        <f t="shared" si="245"/>
        <v>-</v>
      </c>
      <c r="HK203" s="13" t="s">
        <v>68</v>
      </c>
      <c r="HL203" s="13" t="s">
        <v>68</v>
      </c>
      <c r="HM203" s="13" t="s">
        <v>68</v>
      </c>
      <c r="HN203" s="13" t="s">
        <v>68</v>
      </c>
      <c r="HO203" s="13" t="s">
        <v>68</v>
      </c>
      <c r="HP203" s="13" t="s">
        <v>68</v>
      </c>
      <c r="HQ203" s="44" t="str">
        <f t="shared" si="287"/>
        <v>-</v>
      </c>
      <c r="HR203" s="14" t="s">
        <v>68</v>
      </c>
      <c r="HS203" s="14" t="s">
        <v>68</v>
      </c>
      <c r="HT203" s="14" t="s">
        <v>68</v>
      </c>
      <c r="HU203" s="14" t="s">
        <v>68</v>
      </c>
      <c r="HV203" s="14" t="s">
        <v>68</v>
      </c>
      <c r="HW203" s="14" t="s">
        <v>68</v>
      </c>
      <c r="HX203" s="14" t="str">
        <f t="shared" si="283"/>
        <v>-</v>
      </c>
    </row>
    <row r="204" spans="1:232" ht="27.95" customHeight="1" x14ac:dyDescent="0.2">
      <c r="A204" s="16">
        <v>8279</v>
      </c>
      <c r="B204" s="9" t="s">
        <v>79</v>
      </c>
      <c r="C204" s="51" t="s">
        <v>1908</v>
      </c>
      <c r="D204" s="11" t="s">
        <v>96</v>
      </c>
      <c r="E204" s="18" t="s">
        <v>328</v>
      </c>
      <c r="F204" s="18">
        <v>75017</v>
      </c>
      <c r="G204" s="18" t="s">
        <v>29</v>
      </c>
      <c r="H204" s="12">
        <v>9</v>
      </c>
      <c r="I204" s="13" t="s">
        <v>69</v>
      </c>
      <c r="J204" s="13" t="s">
        <v>68</v>
      </c>
      <c r="K204" s="13" t="s">
        <v>68</v>
      </c>
      <c r="L204" s="13" t="s">
        <v>69</v>
      </c>
      <c r="M204" s="13" t="s">
        <v>68</v>
      </c>
      <c r="N204" s="13" t="s">
        <v>68</v>
      </c>
      <c r="O204" s="13" t="str">
        <f t="shared" si="253"/>
        <v>2 fois par semaine</v>
      </c>
      <c r="P204" s="14" t="s">
        <v>69</v>
      </c>
      <c r="Q204" s="14" t="s">
        <v>68</v>
      </c>
      <c r="R204" s="14" t="s">
        <v>68</v>
      </c>
      <c r="S204" s="14" t="s">
        <v>69</v>
      </c>
      <c r="T204" s="14" t="s">
        <v>68</v>
      </c>
      <c r="U204" s="14" t="s">
        <v>68</v>
      </c>
      <c r="V204" s="44" t="str">
        <f t="shared" si="254"/>
        <v>2 fois par semaine</v>
      </c>
      <c r="W204" s="13" t="s">
        <v>69</v>
      </c>
      <c r="X204" s="13" t="s">
        <v>68</v>
      </c>
      <c r="Y204" s="13" t="s">
        <v>68</v>
      </c>
      <c r="Z204" s="13" t="s">
        <v>69</v>
      </c>
      <c r="AA204" s="13" t="s">
        <v>68</v>
      </c>
      <c r="AB204" s="13" t="s">
        <v>68</v>
      </c>
      <c r="AC204" s="13" t="str">
        <f t="shared" si="255"/>
        <v>2 fois par semaine</v>
      </c>
      <c r="AD204" s="14" t="s">
        <v>69</v>
      </c>
      <c r="AE204" s="14" t="s">
        <v>68</v>
      </c>
      <c r="AF204" s="14" t="s">
        <v>68</v>
      </c>
      <c r="AG204" s="14" t="s">
        <v>69</v>
      </c>
      <c r="AH204" s="14" t="s">
        <v>68</v>
      </c>
      <c r="AI204" s="14" t="s">
        <v>68</v>
      </c>
      <c r="AJ204" s="44" t="str">
        <f t="shared" si="256"/>
        <v>2 fois par semaine</v>
      </c>
      <c r="AK204" s="13" t="s">
        <v>69</v>
      </c>
      <c r="AL204" s="13" t="s">
        <v>68</v>
      </c>
      <c r="AM204" s="13" t="s">
        <v>68</v>
      </c>
      <c r="AN204" s="13" t="s">
        <v>69</v>
      </c>
      <c r="AO204" s="13" t="s">
        <v>68</v>
      </c>
      <c r="AP204" s="13" t="s">
        <v>68</v>
      </c>
      <c r="AQ204" s="13" t="str">
        <f t="shared" si="257"/>
        <v>2 fois par semaine</v>
      </c>
      <c r="AR204" s="14" t="s">
        <v>69</v>
      </c>
      <c r="AS204" s="14" t="s">
        <v>68</v>
      </c>
      <c r="AT204" s="14" t="s">
        <v>68</v>
      </c>
      <c r="AU204" s="14" t="s">
        <v>69</v>
      </c>
      <c r="AV204" s="14" t="s">
        <v>68</v>
      </c>
      <c r="AW204" s="14" t="s">
        <v>68</v>
      </c>
      <c r="AX204" s="14" t="str">
        <f t="shared" si="258"/>
        <v>2 fois par semaine</v>
      </c>
      <c r="AY204" s="13" t="s">
        <v>69</v>
      </c>
      <c r="AZ204" s="13" t="s">
        <v>68</v>
      </c>
      <c r="BA204" s="13" t="s">
        <v>68</v>
      </c>
      <c r="BB204" s="13" t="s">
        <v>69</v>
      </c>
      <c r="BC204" s="13" t="s">
        <v>68</v>
      </c>
      <c r="BD204" s="13" t="s">
        <v>68</v>
      </c>
      <c r="BE204" s="13" t="str">
        <f t="shared" si="259"/>
        <v>2 fois par semaine</v>
      </c>
      <c r="BF204" s="14" t="s">
        <v>69</v>
      </c>
      <c r="BG204" s="14" t="s">
        <v>68</v>
      </c>
      <c r="BH204" s="14" t="s">
        <v>68</v>
      </c>
      <c r="BI204" s="14" t="s">
        <v>69</v>
      </c>
      <c r="BJ204" s="14" t="s">
        <v>68</v>
      </c>
      <c r="BK204" s="14" t="s">
        <v>68</v>
      </c>
      <c r="BL204" s="14" t="str">
        <f t="shared" si="260"/>
        <v>2 fois par semaine</v>
      </c>
      <c r="BM204" s="13" t="s">
        <v>69</v>
      </c>
      <c r="BN204" s="13" t="s">
        <v>68</v>
      </c>
      <c r="BO204" s="13" t="s">
        <v>68</v>
      </c>
      <c r="BP204" s="13" t="s">
        <v>69</v>
      </c>
      <c r="BQ204" s="13" t="s">
        <v>68</v>
      </c>
      <c r="BR204" s="13" t="s">
        <v>68</v>
      </c>
      <c r="BS204" s="13" t="str">
        <f t="shared" si="261"/>
        <v>2 fois par semaine</v>
      </c>
      <c r="BT204" s="14" t="s">
        <v>68</v>
      </c>
      <c r="BU204" s="14" t="s">
        <v>68</v>
      </c>
      <c r="BV204" s="14" t="s">
        <v>68</v>
      </c>
      <c r="BW204" s="14" t="s">
        <v>68</v>
      </c>
      <c r="BX204" s="14" t="s">
        <v>68</v>
      </c>
      <c r="BY204" s="14" t="s">
        <v>68</v>
      </c>
      <c r="BZ204" s="14" t="str">
        <f t="shared" si="262"/>
        <v>-</v>
      </c>
      <c r="CA204" s="13" t="s">
        <v>69</v>
      </c>
      <c r="CB204" s="13" t="s">
        <v>68</v>
      </c>
      <c r="CC204" s="13" t="s">
        <v>68</v>
      </c>
      <c r="CD204" s="13" t="s">
        <v>68</v>
      </c>
      <c r="CE204" s="13" t="s">
        <v>68</v>
      </c>
      <c r="CF204" s="13" t="s">
        <v>68</v>
      </c>
      <c r="CG204" s="44" t="str">
        <f t="shared" si="297"/>
        <v>1 fois par mois</v>
      </c>
      <c r="CH204" s="14" t="s">
        <v>69</v>
      </c>
      <c r="CI204" s="14" t="s">
        <v>68</v>
      </c>
      <c r="CJ204" s="14" t="s">
        <v>68</v>
      </c>
      <c r="CK204" s="14" t="s">
        <v>68</v>
      </c>
      <c r="CL204" s="14" t="s">
        <v>68</v>
      </c>
      <c r="CM204" s="14" t="s">
        <v>68</v>
      </c>
      <c r="CN204" s="44" t="str">
        <f t="shared" si="264"/>
        <v>1 fois par semaine</v>
      </c>
      <c r="CO204" s="13" t="s">
        <v>69</v>
      </c>
      <c r="CP204" s="13" t="s">
        <v>68</v>
      </c>
      <c r="CQ204" s="13" t="s">
        <v>68</v>
      </c>
      <c r="CR204" s="13" t="s">
        <v>68</v>
      </c>
      <c r="CS204" s="13" t="s">
        <v>68</v>
      </c>
      <c r="CT204" s="13" t="s">
        <v>68</v>
      </c>
      <c r="CU204" s="13" t="str">
        <f t="shared" si="295"/>
        <v>1 fois par semaine</v>
      </c>
      <c r="CV204" s="14" t="s">
        <v>69</v>
      </c>
      <c r="CW204" s="14" t="s">
        <v>68</v>
      </c>
      <c r="CX204" s="14" t="s">
        <v>68</v>
      </c>
      <c r="CY204" s="14" t="s">
        <v>68</v>
      </c>
      <c r="CZ204" s="14" t="s">
        <v>68</v>
      </c>
      <c r="DA204" s="14" t="s">
        <v>68</v>
      </c>
      <c r="DB204" s="14" t="str">
        <f t="shared" si="265"/>
        <v>1 fois par semaine</v>
      </c>
      <c r="DC204" s="13" t="s">
        <v>69</v>
      </c>
      <c r="DD204" s="13" t="s">
        <v>68</v>
      </c>
      <c r="DE204" s="13" t="s">
        <v>68</v>
      </c>
      <c r="DF204" s="13" t="s">
        <v>68</v>
      </c>
      <c r="DG204" s="13" t="s">
        <v>68</v>
      </c>
      <c r="DH204" s="13" t="s">
        <v>68</v>
      </c>
      <c r="DI204" s="13" t="str">
        <f t="shared" si="296"/>
        <v>1 fois par semaine</v>
      </c>
      <c r="DJ204" s="14" t="s">
        <v>69</v>
      </c>
      <c r="DK204" s="14" t="s">
        <v>68</v>
      </c>
      <c r="DL204" s="14" t="s">
        <v>68</v>
      </c>
      <c r="DM204" s="14" t="s">
        <v>69</v>
      </c>
      <c r="DN204" s="14" t="s">
        <v>68</v>
      </c>
      <c r="DO204" s="14" t="s">
        <v>68</v>
      </c>
      <c r="DP204" s="44" t="str">
        <f t="shared" si="266"/>
        <v>2 fois par semaine</v>
      </c>
      <c r="DQ204" s="13" t="s">
        <v>69</v>
      </c>
      <c r="DR204" s="13" t="s">
        <v>68</v>
      </c>
      <c r="DS204" s="13" t="s">
        <v>68</v>
      </c>
      <c r="DT204" s="13" t="s">
        <v>69</v>
      </c>
      <c r="DU204" s="13" t="s">
        <v>68</v>
      </c>
      <c r="DV204" s="13" t="s">
        <v>68</v>
      </c>
      <c r="DW204" s="13" t="str">
        <f t="shared" si="267"/>
        <v>2 fois par semaine</v>
      </c>
      <c r="DX204" s="14" t="s">
        <v>69</v>
      </c>
      <c r="DY204" s="14" t="s">
        <v>68</v>
      </c>
      <c r="DZ204" s="14" t="s">
        <v>68</v>
      </c>
      <c r="EA204" s="14" t="s">
        <v>69</v>
      </c>
      <c r="EB204" s="14" t="s">
        <v>68</v>
      </c>
      <c r="EC204" s="14" t="s">
        <v>68</v>
      </c>
      <c r="ED204" s="14" t="str">
        <f t="shared" si="268"/>
        <v>2 fois par semaine</v>
      </c>
      <c r="EE204" s="13" t="s">
        <v>69</v>
      </c>
      <c r="EF204" s="13" t="s">
        <v>68</v>
      </c>
      <c r="EG204" s="13" t="s">
        <v>68</v>
      </c>
      <c r="EH204" s="13" t="s">
        <v>69</v>
      </c>
      <c r="EI204" s="13" t="s">
        <v>68</v>
      </c>
      <c r="EJ204" s="13" t="s">
        <v>68</v>
      </c>
      <c r="EK204" s="13" t="str">
        <f t="shared" si="269"/>
        <v>2 fois par semaine</v>
      </c>
      <c r="EL204" s="14" t="s">
        <v>69</v>
      </c>
      <c r="EM204" s="14" t="s">
        <v>68</v>
      </c>
      <c r="EN204" s="14" t="s">
        <v>68</v>
      </c>
      <c r="EO204" s="14" t="s">
        <v>68</v>
      </c>
      <c r="EP204" s="14" t="s">
        <v>68</v>
      </c>
      <c r="EQ204" s="14" t="s">
        <v>68</v>
      </c>
      <c r="ER204" s="44" t="str">
        <f t="shared" si="288"/>
        <v>1 fois par mois</v>
      </c>
      <c r="ES204" s="13" t="s">
        <v>69</v>
      </c>
      <c r="ET204" s="13" t="s">
        <v>68</v>
      </c>
      <c r="EU204" s="13" t="s">
        <v>68</v>
      </c>
      <c r="EV204" s="13" t="s">
        <v>68</v>
      </c>
      <c r="EW204" s="13" t="s">
        <v>68</v>
      </c>
      <c r="EX204" s="13" t="s">
        <v>68</v>
      </c>
      <c r="EY204" s="44" t="str">
        <f t="shared" si="298"/>
        <v>1 fois par mois</v>
      </c>
      <c r="EZ204" s="14" t="s">
        <v>69</v>
      </c>
      <c r="FA204" s="14" t="s">
        <v>68</v>
      </c>
      <c r="FB204" s="14" t="s">
        <v>68</v>
      </c>
      <c r="FC204" s="14" t="s">
        <v>68</v>
      </c>
      <c r="FD204" s="14" t="s">
        <v>68</v>
      </c>
      <c r="FE204" s="14" t="s">
        <v>68</v>
      </c>
      <c r="FF204" s="44" t="str">
        <f t="shared" si="285"/>
        <v>1 fois par semaine</v>
      </c>
      <c r="FG204" s="13" t="s">
        <v>69</v>
      </c>
      <c r="FH204" s="13" t="s">
        <v>68</v>
      </c>
      <c r="FI204" s="13" t="s">
        <v>68</v>
      </c>
      <c r="FJ204" s="13" t="s">
        <v>68</v>
      </c>
      <c r="FK204" s="13" t="s">
        <v>68</v>
      </c>
      <c r="FL204" s="13" t="s">
        <v>68</v>
      </c>
      <c r="FM204" s="13" t="str">
        <f t="shared" si="292"/>
        <v>1 fois par mois</v>
      </c>
      <c r="FN204" s="14" t="s">
        <v>69</v>
      </c>
      <c r="FO204" s="14" t="s">
        <v>68</v>
      </c>
      <c r="FP204" s="14" t="s">
        <v>68</v>
      </c>
      <c r="FQ204" s="14" t="s">
        <v>69</v>
      </c>
      <c r="FR204" s="14" t="s">
        <v>68</v>
      </c>
      <c r="FS204" s="14" t="s">
        <v>68</v>
      </c>
      <c r="FT204" s="44" t="str">
        <f t="shared" si="273"/>
        <v>2 fois par semaine</v>
      </c>
      <c r="FU204" s="13" t="s">
        <v>69</v>
      </c>
      <c r="FV204" s="13" t="s">
        <v>68</v>
      </c>
      <c r="FW204" s="13" t="s">
        <v>68</v>
      </c>
      <c r="FX204" s="13" t="s">
        <v>68</v>
      </c>
      <c r="FY204" s="13" t="s">
        <v>68</v>
      </c>
      <c r="FZ204" s="13" t="s">
        <v>68</v>
      </c>
      <c r="GA204" s="44" t="str">
        <f t="shared" si="274"/>
        <v>1 fois par semaine</v>
      </c>
      <c r="GB204" s="14" t="s">
        <v>69</v>
      </c>
      <c r="GC204" s="14" t="s">
        <v>68</v>
      </c>
      <c r="GD204" s="14" t="s">
        <v>68</v>
      </c>
      <c r="GE204" s="14" t="s">
        <v>68</v>
      </c>
      <c r="GF204" s="14" t="s">
        <v>68</v>
      </c>
      <c r="GG204" s="14" t="s">
        <v>68</v>
      </c>
      <c r="GH204" s="14" t="str">
        <f t="shared" si="275"/>
        <v>1 fois par semaine</v>
      </c>
      <c r="GI204" s="13" t="s">
        <v>68</v>
      </c>
      <c r="GJ204" s="13" t="s">
        <v>68</v>
      </c>
      <c r="GK204" s="13" t="s">
        <v>68</v>
      </c>
      <c r="GL204" s="13" t="s">
        <v>68</v>
      </c>
      <c r="GM204" s="13" t="s">
        <v>68</v>
      </c>
      <c r="GN204" s="13" t="s">
        <v>68</v>
      </c>
      <c r="GO204" s="13" t="str">
        <f t="shared" si="286"/>
        <v>-</v>
      </c>
      <c r="GP204" s="14" t="s">
        <v>68</v>
      </c>
      <c r="GQ204" s="14" t="s">
        <v>68</v>
      </c>
      <c r="GR204" s="14" t="s">
        <v>68</v>
      </c>
      <c r="GS204" s="14" t="s">
        <v>68</v>
      </c>
      <c r="GT204" s="14" t="s">
        <v>68</v>
      </c>
      <c r="GU204" s="14" t="s">
        <v>68</v>
      </c>
      <c r="GV204" s="14" t="str">
        <f t="shared" si="282"/>
        <v>-</v>
      </c>
      <c r="GW204" s="13" t="s">
        <v>68</v>
      </c>
      <c r="GX204" s="13" t="s">
        <v>68</v>
      </c>
      <c r="GY204" s="13" t="s">
        <v>68</v>
      </c>
      <c r="GZ204" s="13" t="s">
        <v>68</v>
      </c>
      <c r="HA204" s="13" t="s">
        <v>68</v>
      </c>
      <c r="HB204" s="13" t="s">
        <v>68</v>
      </c>
      <c r="HC204" s="44" t="str">
        <f t="shared" si="294"/>
        <v>-</v>
      </c>
      <c r="HD204" s="14" t="s">
        <v>68</v>
      </c>
      <c r="HE204" s="14" t="s">
        <v>68</v>
      </c>
      <c r="HF204" s="14" t="s">
        <v>68</v>
      </c>
      <c r="HG204" s="14" t="s">
        <v>68</v>
      </c>
      <c r="HH204" s="14" t="s">
        <v>68</v>
      </c>
      <c r="HI204" s="14" t="s">
        <v>68</v>
      </c>
      <c r="HJ204" s="44" t="str">
        <f t="shared" si="245"/>
        <v>-</v>
      </c>
      <c r="HK204" s="13" t="s">
        <v>68</v>
      </c>
      <c r="HL204" s="13" t="s">
        <v>68</v>
      </c>
      <c r="HM204" s="13" t="s">
        <v>68</v>
      </c>
      <c r="HN204" s="13" t="s">
        <v>68</v>
      </c>
      <c r="HO204" s="13" t="s">
        <v>68</v>
      </c>
      <c r="HP204" s="13" t="s">
        <v>68</v>
      </c>
      <c r="HQ204" s="44" t="str">
        <f t="shared" si="287"/>
        <v>-</v>
      </c>
      <c r="HR204" s="14" t="s">
        <v>68</v>
      </c>
      <c r="HS204" s="14" t="s">
        <v>68</v>
      </c>
      <c r="HT204" s="14" t="s">
        <v>68</v>
      </c>
      <c r="HU204" s="14" t="s">
        <v>68</v>
      </c>
      <c r="HV204" s="14" t="s">
        <v>68</v>
      </c>
      <c r="HW204" s="14" t="s">
        <v>68</v>
      </c>
      <c r="HX204" s="14" t="str">
        <f t="shared" si="283"/>
        <v>-</v>
      </c>
    </row>
    <row r="205" spans="1:232" ht="27.95" customHeight="1" x14ac:dyDescent="0.2">
      <c r="A205" s="16">
        <v>8280</v>
      </c>
      <c r="B205" s="9" t="s">
        <v>79</v>
      </c>
      <c r="C205" s="51" t="s">
        <v>1908</v>
      </c>
      <c r="D205" s="11" t="s">
        <v>96</v>
      </c>
      <c r="E205" s="11" t="s">
        <v>329</v>
      </c>
      <c r="F205" s="11">
        <v>75018</v>
      </c>
      <c r="G205" s="11" t="s">
        <v>29</v>
      </c>
      <c r="H205" s="12">
        <v>18</v>
      </c>
      <c r="I205" s="13" t="s">
        <v>69</v>
      </c>
      <c r="J205" s="13" t="s">
        <v>68</v>
      </c>
      <c r="K205" s="13" t="s">
        <v>69</v>
      </c>
      <c r="L205" s="13" t="s">
        <v>68</v>
      </c>
      <c r="M205" s="13" t="s">
        <v>69</v>
      </c>
      <c r="N205" s="13" t="s">
        <v>68</v>
      </c>
      <c r="O205" s="13" t="str">
        <f t="shared" si="253"/>
        <v>3 fois par semaine</v>
      </c>
      <c r="P205" s="14" t="s">
        <v>69</v>
      </c>
      <c r="Q205" s="14" t="s">
        <v>68</v>
      </c>
      <c r="R205" s="14" t="s">
        <v>69</v>
      </c>
      <c r="S205" s="14" t="s">
        <v>68</v>
      </c>
      <c r="T205" s="14" t="s">
        <v>69</v>
      </c>
      <c r="U205" s="14" t="s">
        <v>68</v>
      </c>
      <c r="V205" s="44" t="str">
        <f t="shared" si="254"/>
        <v>3 fois par semaine</v>
      </c>
      <c r="W205" s="13" t="s">
        <v>69</v>
      </c>
      <c r="X205" s="13" t="s">
        <v>68</v>
      </c>
      <c r="Y205" s="13" t="s">
        <v>69</v>
      </c>
      <c r="Z205" s="13" t="s">
        <v>68</v>
      </c>
      <c r="AA205" s="13" t="s">
        <v>69</v>
      </c>
      <c r="AB205" s="13" t="s">
        <v>68</v>
      </c>
      <c r="AC205" s="13" t="str">
        <f t="shared" si="255"/>
        <v>3 fois par semaine</v>
      </c>
      <c r="AD205" s="14" t="s">
        <v>69</v>
      </c>
      <c r="AE205" s="14" t="s">
        <v>68</v>
      </c>
      <c r="AF205" s="14" t="s">
        <v>69</v>
      </c>
      <c r="AG205" s="14" t="s">
        <v>68</v>
      </c>
      <c r="AH205" s="14" t="s">
        <v>69</v>
      </c>
      <c r="AI205" s="14" t="s">
        <v>68</v>
      </c>
      <c r="AJ205" s="44" t="str">
        <f t="shared" si="256"/>
        <v>3 fois par semaine</v>
      </c>
      <c r="AK205" s="13" t="s">
        <v>69</v>
      </c>
      <c r="AL205" s="13" t="s">
        <v>68</v>
      </c>
      <c r="AM205" s="13" t="s">
        <v>69</v>
      </c>
      <c r="AN205" s="13" t="s">
        <v>68</v>
      </c>
      <c r="AO205" s="13" t="s">
        <v>69</v>
      </c>
      <c r="AP205" s="13" t="s">
        <v>68</v>
      </c>
      <c r="AQ205" s="13" t="str">
        <f t="shared" si="257"/>
        <v>3 fois par semaine</v>
      </c>
      <c r="AR205" s="14" t="s">
        <v>69</v>
      </c>
      <c r="AS205" s="14" t="s">
        <v>68</v>
      </c>
      <c r="AT205" s="14" t="s">
        <v>69</v>
      </c>
      <c r="AU205" s="14" t="s">
        <v>68</v>
      </c>
      <c r="AV205" s="14" t="s">
        <v>69</v>
      </c>
      <c r="AW205" s="14" t="s">
        <v>68</v>
      </c>
      <c r="AX205" s="14" t="str">
        <f t="shared" si="258"/>
        <v>3 fois par semaine</v>
      </c>
      <c r="AY205" s="13" t="s">
        <v>69</v>
      </c>
      <c r="AZ205" s="13" t="s">
        <v>68</v>
      </c>
      <c r="BA205" s="13" t="s">
        <v>69</v>
      </c>
      <c r="BB205" s="13" t="s">
        <v>68</v>
      </c>
      <c r="BC205" s="13" t="s">
        <v>69</v>
      </c>
      <c r="BD205" s="13" t="s">
        <v>68</v>
      </c>
      <c r="BE205" s="13" t="str">
        <f t="shared" si="259"/>
        <v>3 fois par semaine</v>
      </c>
      <c r="BF205" s="14" t="s">
        <v>69</v>
      </c>
      <c r="BG205" s="14" t="s">
        <v>68</v>
      </c>
      <c r="BH205" s="14" t="s">
        <v>69</v>
      </c>
      <c r="BI205" s="14" t="s">
        <v>68</v>
      </c>
      <c r="BJ205" s="14" t="s">
        <v>69</v>
      </c>
      <c r="BK205" s="14" t="s">
        <v>68</v>
      </c>
      <c r="BL205" s="14" t="str">
        <f t="shared" si="260"/>
        <v>3 fois par semaine</v>
      </c>
      <c r="BM205" s="13" t="s">
        <v>69</v>
      </c>
      <c r="BN205" s="13" t="s">
        <v>68</v>
      </c>
      <c r="BO205" s="13" t="s">
        <v>69</v>
      </c>
      <c r="BP205" s="13" t="s">
        <v>68</v>
      </c>
      <c r="BQ205" s="13" t="s">
        <v>69</v>
      </c>
      <c r="BR205" s="13" t="s">
        <v>68</v>
      </c>
      <c r="BS205" s="13" t="str">
        <f t="shared" si="261"/>
        <v>3 fois par semaine</v>
      </c>
      <c r="BT205" s="14" t="s">
        <v>69</v>
      </c>
      <c r="BU205" s="14" t="s">
        <v>68</v>
      </c>
      <c r="BV205" s="14" t="s">
        <v>69</v>
      </c>
      <c r="BW205" s="14" t="s">
        <v>68</v>
      </c>
      <c r="BX205" s="14" t="s">
        <v>69</v>
      </c>
      <c r="BY205" s="14" t="s">
        <v>68</v>
      </c>
      <c r="BZ205" s="14" t="str">
        <f t="shared" si="262"/>
        <v>3 fois par semaine</v>
      </c>
      <c r="CA205" s="13" t="s">
        <v>69</v>
      </c>
      <c r="CB205" s="13" t="s">
        <v>68</v>
      </c>
      <c r="CC205" s="13" t="s">
        <v>68</v>
      </c>
      <c r="CD205" s="13" t="s">
        <v>68</v>
      </c>
      <c r="CE205" s="13" t="s">
        <v>68</v>
      </c>
      <c r="CF205" s="13" t="s">
        <v>68</v>
      </c>
      <c r="CG205" s="44" t="str">
        <f t="shared" si="297"/>
        <v>1 fois par mois</v>
      </c>
      <c r="CH205" s="14" t="s">
        <v>68</v>
      </c>
      <c r="CI205" s="14" t="s">
        <v>68</v>
      </c>
      <c r="CJ205" s="14" t="s">
        <v>68</v>
      </c>
      <c r="CK205" s="14" t="s">
        <v>68</v>
      </c>
      <c r="CL205" s="14" t="s">
        <v>68</v>
      </c>
      <c r="CM205" s="14" t="s">
        <v>68</v>
      </c>
      <c r="CN205" s="44" t="str">
        <f t="shared" si="264"/>
        <v>-</v>
      </c>
      <c r="CO205" s="13" t="s">
        <v>68</v>
      </c>
      <c r="CP205" s="13" t="s">
        <v>68</v>
      </c>
      <c r="CQ205" s="13" t="s">
        <v>68</v>
      </c>
      <c r="CR205" s="13" t="s">
        <v>68</v>
      </c>
      <c r="CS205" s="13" t="s">
        <v>68</v>
      </c>
      <c r="CT205" s="13" t="s">
        <v>68</v>
      </c>
      <c r="CU205" s="13" t="str">
        <f t="shared" si="295"/>
        <v>-</v>
      </c>
      <c r="CV205" s="14" t="s">
        <v>68</v>
      </c>
      <c r="CW205" s="14" t="s">
        <v>68</v>
      </c>
      <c r="CX205" s="14" t="s">
        <v>68</v>
      </c>
      <c r="CY205" s="14" t="s">
        <v>68</v>
      </c>
      <c r="CZ205" s="14" t="s">
        <v>68</v>
      </c>
      <c r="DA205" s="14" t="s">
        <v>68</v>
      </c>
      <c r="DB205" s="14" t="str">
        <f t="shared" si="265"/>
        <v>-</v>
      </c>
      <c r="DC205" s="13" t="s">
        <v>68</v>
      </c>
      <c r="DD205" s="13" t="s">
        <v>68</v>
      </c>
      <c r="DE205" s="13" t="s">
        <v>68</v>
      </c>
      <c r="DF205" s="13" t="s">
        <v>68</v>
      </c>
      <c r="DG205" s="13" t="s">
        <v>68</v>
      </c>
      <c r="DH205" s="13" t="s">
        <v>68</v>
      </c>
      <c r="DI205" s="13" t="str">
        <f t="shared" si="296"/>
        <v>-</v>
      </c>
      <c r="DJ205" s="14" t="s">
        <v>69</v>
      </c>
      <c r="DK205" s="14" t="s">
        <v>68</v>
      </c>
      <c r="DL205" s="14" t="s">
        <v>69</v>
      </c>
      <c r="DM205" s="14" t="s">
        <v>68</v>
      </c>
      <c r="DN205" s="14" t="s">
        <v>69</v>
      </c>
      <c r="DO205" s="14" t="s">
        <v>68</v>
      </c>
      <c r="DP205" s="44" t="str">
        <f t="shared" si="266"/>
        <v>3 fois par semaine</v>
      </c>
      <c r="DQ205" s="13" t="s">
        <v>69</v>
      </c>
      <c r="DR205" s="13" t="s">
        <v>68</v>
      </c>
      <c r="DS205" s="13" t="s">
        <v>69</v>
      </c>
      <c r="DT205" s="13" t="s">
        <v>68</v>
      </c>
      <c r="DU205" s="13" t="s">
        <v>69</v>
      </c>
      <c r="DV205" s="13" t="s">
        <v>68</v>
      </c>
      <c r="DW205" s="13" t="str">
        <f t="shared" si="267"/>
        <v>3 fois par semaine</v>
      </c>
      <c r="DX205" s="14" t="s">
        <v>69</v>
      </c>
      <c r="DY205" s="14" t="s">
        <v>68</v>
      </c>
      <c r="DZ205" s="14" t="s">
        <v>69</v>
      </c>
      <c r="EA205" s="14" t="s">
        <v>68</v>
      </c>
      <c r="EB205" s="14" t="s">
        <v>69</v>
      </c>
      <c r="EC205" s="14" t="s">
        <v>68</v>
      </c>
      <c r="ED205" s="14" t="str">
        <f t="shared" si="268"/>
        <v>3 fois par semaine</v>
      </c>
      <c r="EE205" s="13" t="s">
        <v>69</v>
      </c>
      <c r="EF205" s="13" t="s">
        <v>68</v>
      </c>
      <c r="EG205" s="13" t="s">
        <v>69</v>
      </c>
      <c r="EH205" s="13" t="s">
        <v>68</v>
      </c>
      <c r="EI205" s="13" t="s">
        <v>69</v>
      </c>
      <c r="EJ205" s="13" t="s">
        <v>68</v>
      </c>
      <c r="EK205" s="13" t="str">
        <f t="shared" si="269"/>
        <v>3 fois par semaine</v>
      </c>
      <c r="EL205" s="14" t="s">
        <v>69</v>
      </c>
      <c r="EM205" s="14" t="s">
        <v>68</v>
      </c>
      <c r="EN205" s="14" t="s">
        <v>68</v>
      </c>
      <c r="EO205" s="14" t="s">
        <v>68</v>
      </c>
      <c r="EP205" s="14" t="s">
        <v>68</v>
      </c>
      <c r="EQ205" s="14" t="s">
        <v>68</v>
      </c>
      <c r="ER205" s="44" t="str">
        <f t="shared" si="288"/>
        <v>1 fois par mois</v>
      </c>
      <c r="ES205" s="13" t="s">
        <v>69</v>
      </c>
      <c r="ET205" s="13" t="s">
        <v>68</v>
      </c>
      <c r="EU205" s="13" t="s">
        <v>68</v>
      </c>
      <c r="EV205" s="13" t="s">
        <v>68</v>
      </c>
      <c r="EW205" s="13" t="s">
        <v>68</v>
      </c>
      <c r="EX205" s="13" t="s">
        <v>68</v>
      </c>
      <c r="EY205" s="44" t="str">
        <f t="shared" si="298"/>
        <v>1 fois par mois</v>
      </c>
      <c r="EZ205" s="14" t="s">
        <v>68</v>
      </c>
      <c r="FA205" s="14" t="s">
        <v>68</v>
      </c>
      <c r="FB205" s="14" t="s">
        <v>68</v>
      </c>
      <c r="FC205" s="14" t="s">
        <v>68</v>
      </c>
      <c r="FD205" s="14" t="s">
        <v>68</v>
      </c>
      <c r="FE205" s="14" t="s">
        <v>68</v>
      </c>
      <c r="FF205" s="44" t="str">
        <f t="shared" si="285"/>
        <v>-</v>
      </c>
      <c r="FG205" s="13" t="s">
        <v>68</v>
      </c>
      <c r="FH205" s="13" t="s">
        <v>68</v>
      </c>
      <c r="FI205" s="13" t="s">
        <v>68</v>
      </c>
      <c r="FJ205" s="13" t="s">
        <v>68</v>
      </c>
      <c r="FK205" s="13" t="s">
        <v>68</v>
      </c>
      <c r="FL205" s="13" t="s">
        <v>68</v>
      </c>
      <c r="FM205" s="13" t="str">
        <f t="shared" si="292"/>
        <v>-</v>
      </c>
      <c r="FN205" s="14" t="s">
        <v>69</v>
      </c>
      <c r="FO205" s="14" t="s">
        <v>68</v>
      </c>
      <c r="FP205" s="14" t="s">
        <v>69</v>
      </c>
      <c r="FQ205" s="14" t="s">
        <v>68</v>
      </c>
      <c r="FR205" s="14" t="s">
        <v>69</v>
      </c>
      <c r="FS205" s="14" t="s">
        <v>68</v>
      </c>
      <c r="FT205" s="44" t="str">
        <f t="shared" si="273"/>
        <v>3 fois par semaine</v>
      </c>
      <c r="FU205" s="13" t="s">
        <v>69</v>
      </c>
      <c r="FV205" s="13" t="s">
        <v>68</v>
      </c>
      <c r="FW205" s="13" t="s">
        <v>68</v>
      </c>
      <c r="FX205" s="13" t="s">
        <v>68</v>
      </c>
      <c r="FY205" s="13" t="s">
        <v>68</v>
      </c>
      <c r="FZ205" s="13" t="s">
        <v>68</v>
      </c>
      <c r="GA205" s="44" t="str">
        <f t="shared" si="274"/>
        <v>1 fois par semaine</v>
      </c>
      <c r="GB205" s="14" t="s">
        <v>69</v>
      </c>
      <c r="GC205" s="14" t="s">
        <v>68</v>
      </c>
      <c r="GD205" s="14" t="s">
        <v>68</v>
      </c>
      <c r="GE205" s="14" t="s">
        <v>68</v>
      </c>
      <c r="GF205" s="14" t="s">
        <v>68</v>
      </c>
      <c r="GG205" s="14" t="s">
        <v>68</v>
      </c>
      <c r="GH205" s="14" t="str">
        <f t="shared" si="275"/>
        <v>1 fois par semaine</v>
      </c>
      <c r="GI205" s="13" t="s">
        <v>68</v>
      </c>
      <c r="GJ205" s="13" t="s">
        <v>68</v>
      </c>
      <c r="GK205" s="13" t="s">
        <v>68</v>
      </c>
      <c r="GL205" s="13" t="s">
        <v>68</v>
      </c>
      <c r="GM205" s="13" t="s">
        <v>68</v>
      </c>
      <c r="GN205" s="13" t="s">
        <v>68</v>
      </c>
      <c r="GO205" s="13" t="str">
        <f t="shared" si="286"/>
        <v>-</v>
      </c>
      <c r="GP205" s="14" t="s">
        <v>68</v>
      </c>
      <c r="GQ205" s="14" t="s">
        <v>68</v>
      </c>
      <c r="GR205" s="14" t="s">
        <v>68</v>
      </c>
      <c r="GS205" s="14" t="s">
        <v>68</v>
      </c>
      <c r="GT205" s="14" t="s">
        <v>68</v>
      </c>
      <c r="GU205" s="14" t="s">
        <v>68</v>
      </c>
      <c r="GV205" s="14" t="str">
        <f t="shared" si="282"/>
        <v>-</v>
      </c>
      <c r="GW205" s="13" t="s">
        <v>68</v>
      </c>
      <c r="GX205" s="13" t="s">
        <v>68</v>
      </c>
      <c r="GY205" s="13" t="s">
        <v>68</v>
      </c>
      <c r="GZ205" s="13" t="s">
        <v>68</v>
      </c>
      <c r="HA205" s="13" t="s">
        <v>68</v>
      </c>
      <c r="HB205" s="13" t="s">
        <v>68</v>
      </c>
      <c r="HC205" s="44" t="str">
        <f t="shared" si="294"/>
        <v>-</v>
      </c>
      <c r="HD205" s="14" t="s">
        <v>68</v>
      </c>
      <c r="HE205" s="14" t="s">
        <v>68</v>
      </c>
      <c r="HF205" s="14" t="s">
        <v>68</v>
      </c>
      <c r="HG205" s="14" t="s">
        <v>68</v>
      </c>
      <c r="HH205" s="14" t="s">
        <v>68</v>
      </c>
      <c r="HI205" s="14" t="s">
        <v>68</v>
      </c>
      <c r="HJ205" s="44" t="str">
        <f t="shared" si="245"/>
        <v>-</v>
      </c>
      <c r="HK205" s="13" t="s">
        <v>68</v>
      </c>
      <c r="HL205" s="13" t="s">
        <v>68</v>
      </c>
      <c r="HM205" s="13" t="s">
        <v>68</v>
      </c>
      <c r="HN205" s="13" t="s">
        <v>68</v>
      </c>
      <c r="HO205" s="13" t="s">
        <v>68</v>
      </c>
      <c r="HP205" s="13" t="s">
        <v>68</v>
      </c>
      <c r="HQ205" s="44" t="str">
        <f t="shared" si="287"/>
        <v>-</v>
      </c>
      <c r="HR205" s="14" t="s">
        <v>68</v>
      </c>
      <c r="HS205" s="14" t="s">
        <v>68</v>
      </c>
      <c r="HT205" s="14" t="s">
        <v>68</v>
      </c>
      <c r="HU205" s="14" t="s">
        <v>68</v>
      </c>
      <c r="HV205" s="14" t="s">
        <v>68</v>
      </c>
      <c r="HW205" s="14" t="s">
        <v>68</v>
      </c>
      <c r="HX205" s="14" t="str">
        <f t="shared" si="283"/>
        <v>-</v>
      </c>
    </row>
    <row r="206" spans="1:232" ht="27.95" customHeight="1" x14ac:dyDescent="0.2">
      <c r="A206" s="16">
        <v>8281</v>
      </c>
      <c r="B206" s="9" t="s">
        <v>79</v>
      </c>
      <c r="C206" s="51" t="s">
        <v>1908</v>
      </c>
      <c r="D206" s="11" t="s">
        <v>96</v>
      </c>
      <c r="E206" s="11" t="s">
        <v>330</v>
      </c>
      <c r="F206" s="11">
        <v>75018</v>
      </c>
      <c r="G206" s="11" t="s">
        <v>29</v>
      </c>
      <c r="H206" s="12">
        <v>12</v>
      </c>
      <c r="I206" s="13" t="s">
        <v>68</v>
      </c>
      <c r="J206" s="13" t="s">
        <v>68</v>
      </c>
      <c r="K206" s="13" t="s">
        <v>68</v>
      </c>
      <c r="L206" s="13" t="s">
        <v>68</v>
      </c>
      <c r="M206" s="13" t="s">
        <v>68</v>
      </c>
      <c r="N206" s="13" t="s">
        <v>68</v>
      </c>
      <c r="O206" s="13" t="str">
        <f t="shared" si="253"/>
        <v>-</v>
      </c>
      <c r="P206" s="14" t="s">
        <v>68</v>
      </c>
      <c r="Q206" s="14" t="s">
        <v>68</v>
      </c>
      <c r="R206" s="14" t="s">
        <v>68</v>
      </c>
      <c r="S206" s="14" t="s">
        <v>68</v>
      </c>
      <c r="T206" s="14" t="s">
        <v>68</v>
      </c>
      <c r="U206" s="14" t="s">
        <v>68</v>
      </c>
      <c r="V206" s="44" t="str">
        <f t="shared" si="254"/>
        <v>-</v>
      </c>
      <c r="W206" s="13" t="s">
        <v>68</v>
      </c>
      <c r="X206" s="13" t="s">
        <v>68</v>
      </c>
      <c r="Y206" s="13" t="s">
        <v>68</v>
      </c>
      <c r="Z206" s="13" t="s">
        <v>68</v>
      </c>
      <c r="AA206" s="13" t="s">
        <v>68</v>
      </c>
      <c r="AB206" s="13" t="s">
        <v>68</v>
      </c>
      <c r="AC206" s="13" t="str">
        <f t="shared" si="255"/>
        <v>-</v>
      </c>
      <c r="AD206" s="14" t="s">
        <v>68</v>
      </c>
      <c r="AE206" s="14" t="s">
        <v>68</v>
      </c>
      <c r="AF206" s="14" t="s">
        <v>68</v>
      </c>
      <c r="AG206" s="14" t="s">
        <v>68</v>
      </c>
      <c r="AH206" s="14" t="s">
        <v>68</v>
      </c>
      <c r="AI206" s="14" t="s">
        <v>68</v>
      </c>
      <c r="AJ206" s="44" t="str">
        <f t="shared" si="256"/>
        <v>-</v>
      </c>
      <c r="AK206" s="13" t="s">
        <v>68</v>
      </c>
      <c r="AL206" s="13" t="s">
        <v>68</v>
      </c>
      <c r="AM206" s="13" t="s">
        <v>68</v>
      </c>
      <c r="AN206" s="13" t="s">
        <v>68</v>
      </c>
      <c r="AO206" s="13" t="s">
        <v>68</v>
      </c>
      <c r="AP206" s="13" t="s">
        <v>68</v>
      </c>
      <c r="AQ206" s="13" t="str">
        <f t="shared" si="257"/>
        <v>-</v>
      </c>
      <c r="AR206" s="14" t="s">
        <v>68</v>
      </c>
      <c r="AS206" s="14" t="s">
        <v>68</v>
      </c>
      <c r="AT206" s="14" t="s">
        <v>68</v>
      </c>
      <c r="AU206" s="14" t="s">
        <v>68</v>
      </c>
      <c r="AV206" s="14" t="s">
        <v>68</v>
      </c>
      <c r="AW206" s="14" t="s">
        <v>68</v>
      </c>
      <c r="AX206" s="14" t="str">
        <f t="shared" si="258"/>
        <v>-</v>
      </c>
      <c r="AY206" s="13" t="s">
        <v>68</v>
      </c>
      <c r="AZ206" s="13" t="s">
        <v>68</v>
      </c>
      <c r="BA206" s="13" t="s">
        <v>68</v>
      </c>
      <c r="BB206" s="13" t="s">
        <v>68</v>
      </c>
      <c r="BC206" s="13" t="s">
        <v>68</v>
      </c>
      <c r="BD206" s="13" t="s">
        <v>68</v>
      </c>
      <c r="BE206" s="13" t="str">
        <f t="shared" si="259"/>
        <v>-</v>
      </c>
      <c r="BF206" s="14" t="s">
        <v>68</v>
      </c>
      <c r="BG206" s="14" t="s">
        <v>68</v>
      </c>
      <c r="BH206" s="14" t="s">
        <v>68</v>
      </c>
      <c r="BI206" s="14" t="s">
        <v>68</v>
      </c>
      <c r="BJ206" s="14" t="s">
        <v>68</v>
      </c>
      <c r="BK206" s="14" t="s">
        <v>68</v>
      </c>
      <c r="BL206" s="14" t="str">
        <f t="shared" si="260"/>
        <v>-</v>
      </c>
      <c r="BM206" s="13" t="s">
        <v>68</v>
      </c>
      <c r="BN206" s="13" t="s">
        <v>68</v>
      </c>
      <c r="BO206" s="13" t="s">
        <v>68</v>
      </c>
      <c r="BP206" s="13" t="s">
        <v>68</v>
      </c>
      <c r="BQ206" s="13" t="s">
        <v>68</v>
      </c>
      <c r="BR206" s="13" t="s">
        <v>68</v>
      </c>
      <c r="BS206" s="13" t="str">
        <f t="shared" si="261"/>
        <v>-</v>
      </c>
      <c r="BT206" s="14" t="s">
        <v>68</v>
      </c>
      <c r="BU206" s="14" t="s">
        <v>68</v>
      </c>
      <c r="BV206" s="14" t="s">
        <v>68</v>
      </c>
      <c r="BW206" s="14" t="s">
        <v>68</v>
      </c>
      <c r="BX206" s="14" t="s">
        <v>68</v>
      </c>
      <c r="BY206" s="14" t="s">
        <v>68</v>
      </c>
      <c r="BZ206" s="14" t="str">
        <f t="shared" si="262"/>
        <v>-</v>
      </c>
      <c r="CA206" s="13" t="s">
        <v>68</v>
      </c>
      <c r="CB206" s="13" t="s">
        <v>68</v>
      </c>
      <c r="CC206" s="13" t="s">
        <v>68</v>
      </c>
      <c r="CD206" s="13" t="s">
        <v>68</v>
      </c>
      <c r="CE206" s="13" t="s">
        <v>68</v>
      </c>
      <c r="CF206" s="13" t="s">
        <v>68</v>
      </c>
      <c r="CG206" s="44" t="str">
        <f t="shared" si="297"/>
        <v>-</v>
      </c>
      <c r="CH206" s="14" t="s">
        <v>68</v>
      </c>
      <c r="CI206" s="14" t="s">
        <v>68</v>
      </c>
      <c r="CJ206" s="14" t="s">
        <v>68</v>
      </c>
      <c r="CK206" s="14" t="s">
        <v>68</v>
      </c>
      <c r="CL206" s="14" t="s">
        <v>68</v>
      </c>
      <c r="CM206" s="14" t="s">
        <v>68</v>
      </c>
      <c r="CN206" s="44" t="str">
        <f t="shared" si="264"/>
        <v>-</v>
      </c>
      <c r="CO206" s="13" t="s">
        <v>68</v>
      </c>
      <c r="CP206" s="13" t="s">
        <v>68</v>
      </c>
      <c r="CQ206" s="13" t="s">
        <v>68</v>
      </c>
      <c r="CR206" s="13" t="s">
        <v>68</v>
      </c>
      <c r="CS206" s="13" t="s">
        <v>68</v>
      </c>
      <c r="CT206" s="13" t="s">
        <v>68</v>
      </c>
      <c r="CU206" s="13" t="str">
        <f t="shared" si="295"/>
        <v>-</v>
      </c>
      <c r="CV206" s="14" t="s">
        <v>68</v>
      </c>
      <c r="CW206" s="14" t="s">
        <v>68</v>
      </c>
      <c r="CX206" s="14" t="s">
        <v>68</v>
      </c>
      <c r="CY206" s="14" t="s">
        <v>68</v>
      </c>
      <c r="CZ206" s="14" t="s">
        <v>68</v>
      </c>
      <c r="DA206" s="14" t="s">
        <v>68</v>
      </c>
      <c r="DB206" s="14" t="str">
        <f t="shared" si="265"/>
        <v>-</v>
      </c>
      <c r="DC206" s="13" t="s">
        <v>68</v>
      </c>
      <c r="DD206" s="13" t="s">
        <v>68</v>
      </c>
      <c r="DE206" s="13" t="s">
        <v>68</v>
      </c>
      <c r="DF206" s="13" t="s">
        <v>68</v>
      </c>
      <c r="DG206" s="13" t="s">
        <v>68</v>
      </c>
      <c r="DH206" s="13" t="s">
        <v>68</v>
      </c>
      <c r="DI206" s="13" t="str">
        <f t="shared" si="296"/>
        <v>-</v>
      </c>
      <c r="DJ206" s="14" t="s">
        <v>68</v>
      </c>
      <c r="DK206" s="14" t="s">
        <v>68</v>
      </c>
      <c r="DL206" s="14" t="s">
        <v>68</v>
      </c>
      <c r="DM206" s="14" t="s">
        <v>68</v>
      </c>
      <c r="DN206" s="14" t="s">
        <v>68</v>
      </c>
      <c r="DO206" s="14" t="s">
        <v>68</v>
      </c>
      <c r="DP206" s="44" t="str">
        <f t="shared" si="266"/>
        <v>-</v>
      </c>
      <c r="DQ206" s="13" t="s">
        <v>68</v>
      </c>
      <c r="DR206" s="13" t="s">
        <v>68</v>
      </c>
      <c r="DS206" s="13" t="s">
        <v>68</v>
      </c>
      <c r="DT206" s="13" t="s">
        <v>68</v>
      </c>
      <c r="DU206" s="13" t="s">
        <v>68</v>
      </c>
      <c r="DV206" s="13" t="s">
        <v>68</v>
      </c>
      <c r="DW206" s="13" t="str">
        <f t="shared" si="267"/>
        <v>-</v>
      </c>
      <c r="DX206" s="14" t="s">
        <v>68</v>
      </c>
      <c r="DY206" s="14" t="s">
        <v>68</v>
      </c>
      <c r="DZ206" s="14" t="s">
        <v>68</v>
      </c>
      <c r="EA206" s="14" t="s">
        <v>68</v>
      </c>
      <c r="EB206" s="14" t="s">
        <v>68</v>
      </c>
      <c r="EC206" s="14" t="s">
        <v>68</v>
      </c>
      <c r="ED206" s="14" t="str">
        <f t="shared" si="268"/>
        <v>-</v>
      </c>
      <c r="EE206" s="13" t="s">
        <v>68</v>
      </c>
      <c r="EF206" s="13" t="s">
        <v>68</v>
      </c>
      <c r="EG206" s="13" t="s">
        <v>68</v>
      </c>
      <c r="EH206" s="13" t="s">
        <v>68</v>
      </c>
      <c r="EI206" s="13" t="s">
        <v>68</v>
      </c>
      <c r="EJ206" s="13" t="s">
        <v>68</v>
      </c>
      <c r="EK206" s="13" t="str">
        <f t="shared" si="269"/>
        <v>-</v>
      </c>
      <c r="EL206" s="14" t="s">
        <v>68</v>
      </c>
      <c r="EM206" s="14" t="s">
        <v>68</v>
      </c>
      <c r="EN206" s="14" t="s">
        <v>68</v>
      </c>
      <c r="EO206" s="14" t="s">
        <v>68</v>
      </c>
      <c r="EP206" s="14" t="s">
        <v>68</v>
      </c>
      <c r="EQ206" s="14" t="s">
        <v>68</v>
      </c>
      <c r="ER206" s="44" t="str">
        <f t="shared" si="288"/>
        <v>-</v>
      </c>
      <c r="ES206" s="13" t="s">
        <v>68</v>
      </c>
      <c r="ET206" s="13" t="s">
        <v>68</v>
      </c>
      <c r="EU206" s="13" t="s">
        <v>68</v>
      </c>
      <c r="EV206" s="13" t="s">
        <v>68</v>
      </c>
      <c r="EW206" s="13" t="s">
        <v>68</v>
      </c>
      <c r="EX206" s="13" t="s">
        <v>68</v>
      </c>
      <c r="EY206" s="44" t="str">
        <f t="shared" si="298"/>
        <v>-</v>
      </c>
      <c r="EZ206" s="14" t="s">
        <v>68</v>
      </c>
      <c r="FA206" s="14" t="s">
        <v>68</v>
      </c>
      <c r="FB206" s="14" t="s">
        <v>68</v>
      </c>
      <c r="FC206" s="14" t="s">
        <v>68</v>
      </c>
      <c r="FD206" s="14" t="s">
        <v>68</v>
      </c>
      <c r="FE206" s="14" t="s">
        <v>68</v>
      </c>
      <c r="FF206" s="44" t="str">
        <f t="shared" si="285"/>
        <v>-</v>
      </c>
      <c r="FG206" s="13" t="s">
        <v>68</v>
      </c>
      <c r="FH206" s="13" t="s">
        <v>68</v>
      </c>
      <c r="FI206" s="13" t="s">
        <v>68</v>
      </c>
      <c r="FJ206" s="13" t="s">
        <v>68</v>
      </c>
      <c r="FK206" s="13" t="s">
        <v>68</v>
      </c>
      <c r="FL206" s="13" t="s">
        <v>68</v>
      </c>
      <c r="FM206" s="13" t="str">
        <f t="shared" si="292"/>
        <v>-</v>
      </c>
      <c r="FN206" s="14" t="s">
        <v>69</v>
      </c>
      <c r="FO206" s="14" t="s">
        <v>68</v>
      </c>
      <c r="FP206" s="14" t="s">
        <v>69</v>
      </c>
      <c r="FQ206" s="14" t="s">
        <v>68</v>
      </c>
      <c r="FR206" s="14" t="s">
        <v>69</v>
      </c>
      <c r="FS206" s="14" t="s">
        <v>68</v>
      </c>
      <c r="FT206" s="44" t="str">
        <f t="shared" si="273"/>
        <v>3 fois par semaine</v>
      </c>
      <c r="FU206" s="13" t="s">
        <v>69</v>
      </c>
      <c r="FV206" s="13" t="s">
        <v>68</v>
      </c>
      <c r="FW206" s="13" t="s">
        <v>68</v>
      </c>
      <c r="FX206" s="13" t="s">
        <v>68</v>
      </c>
      <c r="FY206" s="13" t="s">
        <v>68</v>
      </c>
      <c r="FZ206" s="13" t="s">
        <v>68</v>
      </c>
      <c r="GA206" s="44" t="str">
        <f t="shared" si="274"/>
        <v>1 fois par semaine</v>
      </c>
      <c r="GB206" s="14" t="s">
        <v>69</v>
      </c>
      <c r="GC206" s="14" t="s">
        <v>68</v>
      </c>
      <c r="GD206" s="14" t="s">
        <v>68</v>
      </c>
      <c r="GE206" s="14" t="s">
        <v>68</v>
      </c>
      <c r="GF206" s="14" t="s">
        <v>68</v>
      </c>
      <c r="GG206" s="14" t="s">
        <v>68</v>
      </c>
      <c r="GH206" s="14" t="str">
        <f t="shared" si="275"/>
        <v>1 fois par semaine</v>
      </c>
      <c r="GI206" s="13" t="s">
        <v>68</v>
      </c>
      <c r="GJ206" s="13" t="s">
        <v>68</v>
      </c>
      <c r="GK206" s="13" t="s">
        <v>68</v>
      </c>
      <c r="GL206" s="13" t="s">
        <v>68</v>
      </c>
      <c r="GM206" s="13" t="s">
        <v>68</v>
      </c>
      <c r="GN206" s="13" t="s">
        <v>68</v>
      </c>
      <c r="GO206" s="13" t="str">
        <f t="shared" si="286"/>
        <v>-</v>
      </c>
      <c r="GP206" s="14" t="s">
        <v>68</v>
      </c>
      <c r="GQ206" s="14" t="s">
        <v>68</v>
      </c>
      <c r="GR206" s="14" t="s">
        <v>68</v>
      </c>
      <c r="GS206" s="14" t="s">
        <v>68</v>
      </c>
      <c r="GT206" s="14" t="s">
        <v>68</v>
      </c>
      <c r="GU206" s="14" t="s">
        <v>68</v>
      </c>
      <c r="GV206" s="14" t="str">
        <f t="shared" si="282"/>
        <v>-</v>
      </c>
      <c r="GW206" s="13" t="s">
        <v>68</v>
      </c>
      <c r="GX206" s="13" t="s">
        <v>68</v>
      </c>
      <c r="GY206" s="13" t="s">
        <v>68</v>
      </c>
      <c r="GZ206" s="13" t="s">
        <v>68</v>
      </c>
      <c r="HA206" s="13" t="s">
        <v>68</v>
      </c>
      <c r="HB206" s="13" t="s">
        <v>68</v>
      </c>
      <c r="HC206" s="44" t="str">
        <f t="shared" si="294"/>
        <v>-</v>
      </c>
      <c r="HD206" s="14" t="s">
        <v>68</v>
      </c>
      <c r="HE206" s="14" t="s">
        <v>68</v>
      </c>
      <c r="HF206" s="14" t="s">
        <v>68</v>
      </c>
      <c r="HG206" s="14" t="s">
        <v>68</v>
      </c>
      <c r="HH206" s="14" t="s">
        <v>68</v>
      </c>
      <c r="HI206" s="14" t="s">
        <v>68</v>
      </c>
      <c r="HJ206" s="44" t="str">
        <f t="shared" si="245"/>
        <v>-</v>
      </c>
      <c r="HK206" s="13" t="s">
        <v>68</v>
      </c>
      <c r="HL206" s="13" t="s">
        <v>68</v>
      </c>
      <c r="HM206" s="13" t="s">
        <v>68</v>
      </c>
      <c r="HN206" s="13" t="s">
        <v>68</v>
      </c>
      <c r="HO206" s="13" t="s">
        <v>68</v>
      </c>
      <c r="HP206" s="13" t="s">
        <v>68</v>
      </c>
      <c r="HQ206" s="44" t="str">
        <f t="shared" si="287"/>
        <v>-</v>
      </c>
      <c r="HR206" s="14" t="s">
        <v>68</v>
      </c>
      <c r="HS206" s="14" t="s">
        <v>68</v>
      </c>
      <c r="HT206" s="14" t="s">
        <v>68</v>
      </c>
      <c r="HU206" s="14" t="s">
        <v>68</v>
      </c>
      <c r="HV206" s="14" t="s">
        <v>68</v>
      </c>
      <c r="HW206" s="14" t="s">
        <v>68</v>
      </c>
      <c r="HX206" s="14" t="str">
        <f t="shared" si="283"/>
        <v>-</v>
      </c>
    </row>
    <row r="207" spans="1:232" ht="27.95" customHeight="1" x14ac:dyDescent="0.2">
      <c r="A207" s="16">
        <v>8282</v>
      </c>
      <c r="B207" s="9" t="s">
        <v>79</v>
      </c>
      <c r="C207" s="51" t="s">
        <v>1908</v>
      </c>
      <c r="D207" s="11" t="s">
        <v>96</v>
      </c>
      <c r="E207" s="11" t="s">
        <v>331</v>
      </c>
      <c r="F207" s="11">
        <v>75018</v>
      </c>
      <c r="G207" s="11" t="s">
        <v>29</v>
      </c>
      <c r="H207" s="12">
        <v>9</v>
      </c>
      <c r="I207" s="13" t="s">
        <v>69</v>
      </c>
      <c r="J207" s="13" t="s">
        <v>68</v>
      </c>
      <c r="K207" s="13" t="s">
        <v>68</v>
      </c>
      <c r="L207" s="13" t="s">
        <v>69</v>
      </c>
      <c r="M207" s="13" t="s">
        <v>68</v>
      </c>
      <c r="N207" s="13" t="s">
        <v>68</v>
      </c>
      <c r="O207" s="13" t="str">
        <f t="shared" si="253"/>
        <v>2 fois par semaine</v>
      </c>
      <c r="P207" s="14" t="s">
        <v>69</v>
      </c>
      <c r="Q207" s="14" t="s">
        <v>68</v>
      </c>
      <c r="R207" s="14" t="s">
        <v>68</v>
      </c>
      <c r="S207" s="14" t="s">
        <v>69</v>
      </c>
      <c r="T207" s="14" t="s">
        <v>68</v>
      </c>
      <c r="U207" s="14" t="s">
        <v>68</v>
      </c>
      <c r="V207" s="44" t="str">
        <f t="shared" si="254"/>
        <v>2 fois par semaine</v>
      </c>
      <c r="W207" s="13" t="s">
        <v>69</v>
      </c>
      <c r="X207" s="13" t="s">
        <v>68</v>
      </c>
      <c r="Y207" s="13" t="s">
        <v>68</v>
      </c>
      <c r="Z207" s="13" t="s">
        <v>69</v>
      </c>
      <c r="AA207" s="13" t="s">
        <v>68</v>
      </c>
      <c r="AB207" s="13" t="s">
        <v>68</v>
      </c>
      <c r="AC207" s="13" t="str">
        <f t="shared" si="255"/>
        <v>2 fois par semaine</v>
      </c>
      <c r="AD207" s="14" t="s">
        <v>69</v>
      </c>
      <c r="AE207" s="14" t="s">
        <v>68</v>
      </c>
      <c r="AF207" s="14" t="s">
        <v>68</v>
      </c>
      <c r="AG207" s="14" t="s">
        <v>69</v>
      </c>
      <c r="AH207" s="14" t="s">
        <v>68</v>
      </c>
      <c r="AI207" s="14" t="s">
        <v>68</v>
      </c>
      <c r="AJ207" s="44" t="str">
        <f t="shared" si="256"/>
        <v>2 fois par semaine</v>
      </c>
      <c r="AK207" s="13" t="s">
        <v>69</v>
      </c>
      <c r="AL207" s="13" t="s">
        <v>68</v>
      </c>
      <c r="AM207" s="13" t="s">
        <v>68</v>
      </c>
      <c r="AN207" s="13" t="s">
        <v>69</v>
      </c>
      <c r="AO207" s="13" t="s">
        <v>68</v>
      </c>
      <c r="AP207" s="13" t="s">
        <v>68</v>
      </c>
      <c r="AQ207" s="13" t="str">
        <f t="shared" si="257"/>
        <v>2 fois par semaine</v>
      </c>
      <c r="AR207" s="14" t="s">
        <v>69</v>
      </c>
      <c r="AS207" s="14" t="s">
        <v>68</v>
      </c>
      <c r="AT207" s="14" t="s">
        <v>68</v>
      </c>
      <c r="AU207" s="14" t="s">
        <v>69</v>
      </c>
      <c r="AV207" s="14" t="s">
        <v>68</v>
      </c>
      <c r="AW207" s="14" t="s">
        <v>68</v>
      </c>
      <c r="AX207" s="14" t="str">
        <f t="shared" si="258"/>
        <v>2 fois par semaine</v>
      </c>
      <c r="AY207" s="13" t="s">
        <v>69</v>
      </c>
      <c r="AZ207" s="13" t="s">
        <v>68</v>
      </c>
      <c r="BA207" s="13" t="s">
        <v>68</v>
      </c>
      <c r="BB207" s="13" t="s">
        <v>69</v>
      </c>
      <c r="BC207" s="13" t="s">
        <v>68</v>
      </c>
      <c r="BD207" s="13" t="s">
        <v>68</v>
      </c>
      <c r="BE207" s="13" t="str">
        <f t="shared" si="259"/>
        <v>2 fois par semaine</v>
      </c>
      <c r="BF207" s="14" t="s">
        <v>69</v>
      </c>
      <c r="BG207" s="14" t="s">
        <v>68</v>
      </c>
      <c r="BH207" s="14" t="s">
        <v>68</v>
      </c>
      <c r="BI207" s="14" t="s">
        <v>69</v>
      </c>
      <c r="BJ207" s="14" t="s">
        <v>68</v>
      </c>
      <c r="BK207" s="14" t="s">
        <v>68</v>
      </c>
      <c r="BL207" s="14" t="str">
        <f t="shared" si="260"/>
        <v>2 fois par semaine</v>
      </c>
      <c r="BM207" s="13" t="s">
        <v>69</v>
      </c>
      <c r="BN207" s="13" t="s">
        <v>68</v>
      </c>
      <c r="BO207" s="13" t="s">
        <v>68</v>
      </c>
      <c r="BP207" s="13" t="s">
        <v>69</v>
      </c>
      <c r="BQ207" s="13" t="s">
        <v>68</v>
      </c>
      <c r="BR207" s="13" t="s">
        <v>68</v>
      </c>
      <c r="BS207" s="13" t="str">
        <f t="shared" si="261"/>
        <v>2 fois par semaine</v>
      </c>
      <c r="BT207" s="14" t="s">
        <v>68</v>
      </c>
      <c r="BU207" s="14" t="s">
        <v>68</v>
      </c>
      <c r="BV207" s="14" t="s">
        <v>68</v>
      </c>
      <c r="BW207" s="14" t="s">
        <v>68</v>
      </c>
      <c r="BX207" s="14" t="s">
        <v>68</v>
      </c>
      <c r="BY207" s="14" t="s">
        <v>68</v>
      </c>
      <c r="BZ207" s="14" t="str">
        <f t="shared" si="262"/>
        <v>-</v>
      </c>
      <c r="CA207" s="13" t="s">
        <v>69</v>
      </c>
      <c r="CB207" s="13" t="s">
        <v>68</v>
      </c>
      <c r="CC207" s="13" t="s">
        <v>68</v>
      </c>
      <c r="CD207" s="13" t="s">
        <v>68</v>
      </c>
      <c r="CE207" s="13" t="s">
        <v>68</v>
      </c>
      <c r="CF207" s="13" t="s">
        <v>68</v>
      </c>
      <c r="CG207" s="44" t="str">
        <f t="shared" si="297"/>
        <v>1 fois par mois</v>
      </c>
      <c r="CH207" s="14" t="s">
        <v>69</v>
      </c>
      <c r="CI207" s="14" t="s">
        <v>68</v>
      </c>
      <c r="CJ207" s="14" t="s">
        <v>68</v>
      </c>
      <c r="CK207" s="14" t="s">
        <v>68</v>
      </c>
      <c r="CL207" s="14" t="s">
        <v>68</v>
      </c>
      <c r="CM207" s="14" t="s">
        <v>68</v>
      </c>
      <c r="CN207" s="44" t="str">
        <f t="shared" si="264"/>
        <v>1 fois par semaine</v>
      </c>
      <c r="CO207" s="13" t="s">
        <v>69</v>
      </c>
      <c r="CP207" s="13" t="s">
        <v>68</v>
      </c>
      <c r="CQ207" s="13" t="s">
        <v>68</v>
      </c>
      <c r="CR207" s="13" t="s">
        <v>68</v>
      </c>
      <c r="CS207" s="13" t="s">
        <v>68</v>
      </c>
      <c r="CT207" s="13" t="s">
        <v>68</v>
      </c>
      <c r="CU207" s="13" t="str">
        <f t="shared" si="295"/>
        <v>1 fois par semaine</v>
      </c>
      <c r="CV207" s="14" t="s">
        <v>69</v>
      </c>
      <c r="CW207" s="14" t="s">
        <v>68</v>
      </c>
      <c r="CX207" s="14" t="s">
        <v>68</v>
      </c>
      <c r="CY207" s="14" t="s">
        <v>68</v>
      </c>
      <c r="CZ207" s="14" t="s">
        <v>68</v>
      </c>
      <c r="DA207" s="14" t="s">
        <v>68</v>
      </c>
      <c r="DB207" s="14" t="str">
        <f t="shared" si="265"/>
        <v>1 fois par semaine</v>
      </c>
      <c r="DC207" s="13" t="s">
        <v>69</v>
      </c>
      <c r="DD207" s="13" t="s">
        <v>68</v>
      </c>
      <c r="DE207" s="13" t="s">
        <v>68</v>
      </c>
      <c r="DF207" s="13" t="s">
        <v>68</v>
      </c>
      <c r="DG207" s="13" t="s">
        <v>68</v>
      </c>
      <c r="DH207" s="13" t="s">
        <v>68</v>
      </c>
      <c r="DI207" s="13" t="str">
        <f t="shared" si="296"/>
        <v>1 fois par semaine</v>
      </c>
      <c r="DJ207" s="14" t="s">
        <v>69</v>
      </c>
      <c r="DK207" s="14" t="s">
        <v>68</v>
      </c>
      <c r="DL207" s="14" t="s">
        <v>68</v>
      </c>
      <c r="DM207" s="14" t="s">
        <v>69</v>
      </c>
      <c r="DN207" s="14" t="s">
        <v>68</v>
      </c>
      <c r="DO207" s="14" t="s">
        <v>68</v>
      </c>
      <c r="DP207" s="44" t="str">
        <f t="shared" si="266"/>
        <v>2 fois par semaine</v>
      </c>
      <c r="DQ207" s="13" t="s">
        <v>69</v>
      </c>
      <c r="DR207" s="13" t="s">
        <v>68</v>
      </c>
      <c r="DS207" s="13" t="s">
        <v>68</v>
      </c>
      <c r="DT207" s="13" t="s">
        <v>69</v>
      </c>
      <c r="DU207" s="13" t="s">
        <v>68</v>
      </c>
      <c r="DV207" s="13" t="s">
        <v>68</v>
      </c>
      <c r="DW207" s="13" t="str">
        <f t="shared" si="267"/>
        <v>2 fois par semaine</v>
      </c>
      <c r="DX207" s="14" t="s">
        <v>69</v>
      </c>
      <c r="DY207" s="14" t="s">
        <v>68</v>
      </c>
      <c r="DZ207" s="14" t="s">
        <v>68</v>
      </c>
      <c r="EA207" s="14" t="s">
        <v>69</v>
      </c>
      <c r="EB207" s="14" t="s">
        <v>68</v>
      </c>
      <c r="EC207" s="14" t="s">
        <v>68</v>
      </c>
      <c r="ED207" s="14" t="str">
        <f t="shared" si="268"/>
        <v>2 fois par semaine</v>
      </c>
      <c r="EE207" s="13" t="s">
        <v>69</v>
      </c>
      <c r="EF207" s="13" t="s">
        <v>68</v>
      </c>
      <c r="EG207" s="13" t="s">
        <v>68</v>
      </c>
      <c r="EH207" s="13" t="s">
        <v>69</v>
      </c>
      <c r="EI207" s="13" t="s">
        <v>68</v>
      </c>
      <c r="EJ207" s="13" t="s">
        <v>68</v>
      </c>
      <c r="EK207" s="13" t="str">
        <f t="shared" si="269"/>
        <v>2 fois par semaine</v>
      </c>
      <c r="EL207" s="14" t="s">
        <v>69</v>
      </c>
      <c r="EM207" s="14" t="s">
        <v>68</v>
      </c>
      <c r="EN207" s="14" t="s">
        <v>68</v>
      </c>
      <c r="EO207" s="14" t="s">
        <v>68</v>
      </c>
      <c r="EP207" s="14" t="s">
        <v>68</v>
      </c>
      <c r="EQ207" s="14" t="s">
        <v>68</v>
      </c>
      <c r="ER207" s="44" t="str">
        <f t="shared" si="288"/>
        <v>1 fois par mois</v>
      </c>
      <c r="ES207" s="13" t="s">
        <v>69</v>
      </c>
      <c r="ET207" s="13" t="s">
        <v>68</v>
      </c>
      <c r="EU207" s="13" t="s">
        <v>68</v>
      </c>
      <c r="EV207" s="13" t="s">
        <v>68</v>
      </c>
      <c r="EW207" s="13" t="s">
        <v>68</v>
      </c>
      <c r="EX207" s="13" t="s">
        <v>68</v>
      </c>
      <c r="EY207" s="44" t="str">
        <f t="shared" si="298"/>
        <v>1 fois par mois</v>
      </c>
      <c r="EZ207" s="14" t="s">
        <v>68</v>
      </c>
      <c r="FA207" s="14" t="s">
        <v>68</v>
      </c>
      <c r="FB207" s="14" t="s">
        <v>68</v>
      </c>
      <c r="FC207" s="14" t="s">
        <v>68</v>
      </c>
      <c r="FD207" s="14" t="s">
        <v>68</v>
      </c>
      <c r="FE207" s="14" t="s">
        <v>68</v>
      </c>
      <c r="FF207" s="44" t="str">
        <f t="shared" si="285"/>
        <v>-</v>
      </c>
      <c r="FG207" s="13" t="s">
        <v>68</v>
      </c>
      <c r="FH207" s="13" t="s">
        <v>68</v>
      </c>
      <c r="FI207" s="13" t="s">
        <v>68</v>
      </c>
      <c r="FJ207" s="13" t="s">
        <v>68</v>
      </c>
      <c r="FK207" s="13" t="s">
        <v>68</v>
      </c>
      <c r="FL207" s="13" t="s">
        <v>68</v>
      </c>
      <c r="FM207" s="13" t="str">
        <f t="shared" si="292"/>
        <v>-</v>
      </c>
      <c r="FN207" s="14" t="s">
        <v>69</v>
      </c>
      <c r="FO207" s="14" t="s">
        <v>68</v>
      </c>
      <c r="FP207" s="14" t="s">
        <v>68</v>
      </c>
      <c r="FQ207" s="14" t="s">
        <v>69</v>
      </c>
      <c r="FR207" s="14" t="s">
        <v>68</v>
      </c>
      <c r="FS207" s="14" t="s">
        <v>68</v>
      </c>
      <c r="FT207" s="44" t="str">
        <f t="shared" si="273"/>
        <v>2 fois par semaine</v>
      </c>
      <c r="FU207" s="13" t="s">
        <v>69</v>
      </c>
      <c r="FV207" s="13" t="s">
        <v>68</v>
      </c>
      <c r="FW207" s="13" t="s">
        <v>68</v>
      </c>
      <c r="FX207" s="13" t="s">
        <v>68</v>
      </c>
      <c r="FY207" s="13" t="s">
        <v>68</v>
      </c>
      <c r="FZ207" s="13" t="s">
        <v>68</v>
      </c>
      <c r="GA207" s="44" t="str">
        <f t="shared" si="274"/>
        <v>1 fois par semaine</v>
      </c>
      <c r="GB207" s="14" t="s">
        <v>69</v>
      </c>
      <c r="GC207" s="14" t="s">
        <v>68</v>
      </c>
      <c r="GD207" s="14" t="s">
        <v>68</v>
      </c>
      <c r="GE207" s="14" t="s">
        <v>68</v>
      </c>
      <c r="GF207" s="14" t="s">
        <v>68</v>
      </c>
      <c r="GG207" s="14" t="s">
        <v>68</v>
      </c>
      <c r="GH207" s="14" t="str">
        <f t="shared" si="275"/>
        <v>1 fois par semaine</v>
      </c>
      <c r="GI207" s="13" t="s">
        <v>68</v>
      </c>
      <c r="GJ207" s="13" t="s">
        <v>68</v>
      </c>
      <c r="GK207" s="13" t="s">
        <v>68</v>
      </c>
      <c r="GL207" s="13" t="s">
        <v>68</v>
      </c>
      <c r="GM207" s="13" t="s">
        <v>68</v>
      </c>
      <c r="GN207" s="13" t="s">
        <v>68</v>
      </c>
      <c r="GO207" s="13" t="str">
        <f t="shared" si="286"/>
        <v>-</v>
      </c>
      <c r="GP207" s="14" t="s">
        <v>68</v>
      </c>
      <c r="GQ207" s="14" t="s">
        <v>68</v>
      </c>
      <c r="GR207" s="14" t="s">
        <v>68</v>
      </c>
      <c r="GS207" s="14" t="s">
        <v>68</v>
      </c>
      <c r="GT207" s="14" t="s">
        <v>68</v>
      </c>
      <c r="GU207" s="14" t="s">
        <v>68</v>
      </c>
      <c r="GV207" s="14" t="str">
        <f t="shared" si="282"/>
        <v>-</v>
      </c>
      <c r="GW207" s="13" t="s">
        <v>68</v>
      </c>
      <c r="GX207" s="13" t="s">
        <v>68</v>
      </c>
      <c r="GY207" s="13" t="s">
        <v>68</v>
      </c>
      <c r="GZ207" s="13" t="s">
        <v>68</v>
      </c>
      <c r="HA207" s="13" t="s">
        <v>68</v>
      </c>
      <c r="HB207" s="13" t="s">
        <v>68</v>
      </c>
      <c r="HC207" s="44" t="str">
        <f t="shared" si="294"/>
        <v>-</v>
      </c>
      <c r="HD207" s="14" t="s">
        <v>68</v>
      </c>
      <c r="HE207" s="14" t="s">
        <v>68</v>
      </c>
      <c r="HF207" s="14" t="s">
        <v>68</v>
      </c>
      <c r="HG207" s="14" t="s">
        <v>68</v>
      </c>
      <c r="HH207" s="14" t="s">
        <v>68</v>
      </c>
      <c r="HI207" s="14" t="s">
        <v>68</v>
      </c>
      <c r="HJ207" s="44" t="str">
        <f t="shared" si="245"/>
        <v>-</v>
      </c>
      <c r="HK207" s="13" t="s">
        <v>68</v>
      </c>
      <c r="HL207" s="13" t="s">
        <v>68</v>
      </c>
      <c r="HM207" s="13" t="s">
        <v>68</v>
      </c>
      <c r="HN207" s="13" t="s">
        <v>68</v>
      </c>
      <c r="HO207" s="13" t="s">
        <v>68</v>
      </c>
      <c r="HP207" s="13" t="s">
        <v>68</v>
      </c>
      <c r="HQ207" s="44" t="str">
        <f t="shared" si="287"/>
        <v>-</v>
      </c>
      <c r="HR207" s="14" t="s">
        <v>68</v>
      </c>
      <c r="HS207" s="14" t="s">
        <v>68</v>
      </c>
      <c r="HT207" s="14" t="s">
        <v>68</v>
      </c>
      <c r="HU207" s="14" t="s">
        <v>68</v>
      </c>
      <c r="HV207" s="14" t="s">
        <v>68</v>
      </c>
      <c r="HW207" s="14" t="s">
        <v>68</v>
      </c>
      <c r="HX207" s="14" t="str">
        <f t="shared" si="283"/>
        <v>-</v>
      </c>
    </row>
    <row r="208" spans="1:232" ht="27.95" customHeight="1" x14ac:dyDescent="0.2">
      <c r="A208" s="16">
        <v>8283</v>
      </c>
      <c r="B208" s="9" t="s">
        <v>79</v>
      </c>
      <c r="C208" s="51" t="s">
        <v>1908</v>
      </c>
      <c r="D208" s="11" t="s">
        <v>96</v>
      </c>
      <c r="E208" s="11" t="s">
        <v>332</v>
      </c>
      <c r="F208" s="11">
        <v>75019</v>
      </c>
      <c r="G208" s="11" t="s">
        <v>29</v>
      </c>
      <c r="H208" s="12">
        <v>12</v>
      </c>
      <c r="I208" s="13" t="s">
        <v>68</v>
      </c>
      <c r="J208" s="13" t="s">
        <v>68</v>
      </c>
      <c r="K208" s="13" t="s">
        <v>68</v>
      </c>
      <c r="L208" s="13" t="s">
        <v>68</v>
      </c>
      <c r="M208" s="13" t="s">
        <v>68</v>
      </c>
      <c r="N208" s="13" t="s">
        <v>68</v>
      </c>
      <c r="O208" s="13" t="str">
        <f t="shared" si="253"/>
        <v>-</v>
      </c>
      <c r="P208" s="14" t="s">
        <v>68</v>
      </c>
      <c r="Q208" s="14" t="s">
        <v>68</v>
      </c>
      <c r="R208" s="14" t="s">
        <v>68</v>
      </c>
      <c r="S208" s="14" t="s">
        <v>68</v>
      </c>
      <c r="T208" s="14" t="s">
        <v>68</v>
      </c>
      <c r="U208" s="14" t="s">
        <v>68</v>
      </c>
      <c r="V208" s="44" t="str">
        <f t="shared" si="254"/>
        <v>-</v>
      </c>
      <c r="W208" s="13" t="s">
        <v>68</v>
      </c>
      <c r="X208" s="13" t="s">
        <v>68</v>
      </c>
      <c r="Y208" s="13" t="s">
        <v>68</v>
      </c>
      <c r="Z208" s="13" t="s">
        <v>68</v>
      </c>
      <c r="AA208" s="13" t="s">
        <v>68</v>
      </c>
      <c r="AB208" s="13" t="s">
        <v>68</v>
      </c>
      <c r="AC208" s="13" t="str">
        <f t="shared" si="255"/>
        <v>-</v>
      </c>
      <c r="AD208" s="14" t="s">
        <v>68</v>
      </c>
      <c r="AE208" s="14" t="s">
        <v>68</v>
      </c>
      <c r="AF208" s="14" t="s">
        <v>68</v>
      </c>
      <c r="AG208" s="14" t="s">
        <v>68</v>
      </c>
      <c r="AH208" s="14" t="s">
        <v>68</v>
      </c>
      <c r="AI208" s="14" t="s">
        <v>68</v>
      </c>
      <c r="AJ208" s="44" t="str">
        <f t="shared" si="256"/>
        <v>-</v>
      </c>
      <c r="AK208" s="13" t="s">
        <v>68</v>
      </c>
      <c r="AL208" s="13" t="s">
        <v>68</v>
      </c>
      <c r="AM208" s="13" t="s">
        <v>68</v>
      </c>
      <c r="AN208" s="13" t="s">
        <v>68</v>
      </c>
      <c r="AO208" s="13" t="s">
        <v>68</v>
      </c>
      <c r="AP208" s="13" t="s">
        <v>68</v>
      </c>
      <c r="AQ208" s="13" t="str">
        <f t="shared" si="257"/>
        <v>-</v>
      </c>
      <c r="AR208" s="14" t="s">
        <v>68</v>
      </c>
      <c r="AS208" s="14" t="s">
        <v>68</v>
      </c>
      <c r="AT208" s="14" t="s">
        <v>68</v>
      </c>
      <c r="AU208" s="14" t="s">
        <v>68</v>
      </c>
      <c r="AV208" s="14" t="s">
        <v>68</v>
      </c>
      <c r="AW208" s="14" t="s">
        <v>68</v>
      </c>
      <c r="AX208" s="14" t="str">
        <f t="shared" si="258"/>
        <v>-</v>
      </c>
      <c r="AY208" s="13" t="s">
        <v>68</v>
      </c>
      <c r="AZ208" s="13" t="s">
        <v>68</v>
      </c>
      <c r="BA208" s="13" t="s">
        <v>68</v>
      </c>
      <c r="BB208" s="13" t="s">
        <v>68</v>
      </c>
      <c r="BC208" s="13" t="s">
        <v>68</v>
      </c>
      <c r="BD208" s="13" t="s">
        <v>68</v>
      </c>
      <c r="BE208" s="13" t="str">
        <f t="shared" si="259"/>
        <v>-</v>
      </c>
      <c r="BF208" s="14" t="s">
        <v>68</v>
      </c>
      <c r="BG208" s="14" t="s">
        <v>68</v>
      </c>
      <c r="BH208" s="14" t="s">
        <v>68</v>
      </c>
      <c r="BI208" s="14" t="s">
        <v>68</v>
      </c>
      <c r="BJ208" s="14" t="s">
        <v>68</v>
      </c>
      <c r="BK208" s="14" t="s">
        <v>68</v>
      </c>
      <c r="BL208" s="14" t="str">
        <f t="shared" si="260"/>
        <v>-</v>
      </c>
      <c r="BM208" s="13" t="s">
        <v>68</v>
      </c>
      <c r="BN208" s="13" t="s">
        <v>68</v>
      </c>
      <c r="BO208" s="13" t="s">
        <v>68</v>
      </c>
      <c r="BP208" s="13" t="s">
        <v>68</v>
      </c>
      <c r="BQ208" s="13" t="s">
        <v>68</v>
      </c>
      <c r="BR208" s="13" t="s">
        <v>68</v>
      </c>
      <c r="BS208" s="13" t="str">
        <f t="shared" si="261"/>
        <v>-</v>
      </c>
      <c r="BT208" s="14" t="s">
        <v>68</v>
      </c>
      <c r="BU208" s="14" t="s">
        <v>68</v>
      </c>
      <c r="BV208" s="14" t="s">
        <v>68</v>
      </c>
      <c r="BW208" s="14" t="s">
        <v>68</v>
      </c>
      <c r="BX208" s="14" t="s">
        <v>68</v>
      </c>
      <c r="BY208" s="14" t="s">
        <v>68</v>
      </c>
      <c r="BZ208" s="14" t="str">
        <f t="shared" si="262"/>
        <v>-</v>
      </c>
      <c r="CA208" s="13" t="s">
        <v>68</v>
      </c>
      <c r="CB208" s="13" t="s">
        <v>68</v>
      </c>
      <c r="CC208" s="13" t="s">
        <v>68</v>
      </c>
      <c r="CD208" s="13" t="s">
        <v>68</v>
      </c>
      <c r="CE208" s="13" t="s">
        <v>68</v>
      </c>
      <c r="CF208" s="13" t="s">
        <v>68</v>
      </c>
      <c r="CG208" s="44" t="str">
        <f t="shared" si="297"/>
        <v>-</v>
      </c>
      <c r="CH208" s="14" t="s">
        <v>68</v>
      </c>
      <c r="CI208" s="14" t="s">
        <v>68</v>
      </c>
      <c r="CJ208" s="14" t="s">
        <v>68</v>
      </c>
      <c r="CK208" s="14" t="s">
        <v>68</v>
      </c>
      <c r="CL208" s="14" t="s">
        <v>68</v>
      </c>
      <c r="CM208" s="14" t="s">
        <v>68</v>
      </c>
      <c r="CN208" s="44" t="str">
        <f t="shared" si="264"/>
        <v>-</v>
      </c>
      <c r="CO208" s="13" t="s">
        <v>68</v>
      </c>
      <c r="CP208" s="13" t="s">
        <v>68</v>
      </c>
      <c r="CQ208" s="13" t="s">
        <v>68</v>
      </c>
      <c r="CR208" s="13" t="s">
        <v>68</v>
      </c>
      <c r="CS208" s="13" t="s">
        <v>68</v>
      </c>
      <c r="CT208" s="13" t="s">
        <v>68</v>
      </c>
      <c r="CU208" s="13" t="str">
        <f t="shared" si="295"/>
        <v>-</v>
      </c>
      <c r="CV208" s="14" t="s">
        <v>68</v>
      </c>
      <c r="CW208" s="14" t="s">
        <v>68</v>
      </c>
      <c r="CX208" s="14" t="s">
        <v>68</v>
      </c>
      <c r="CY208" s="14" t="s">
        <v>68</v>
      </c>
      <c r="CZ208" s="14" t="s">
        <v>68</v>
      </c>
      <c r="DA208" s="14" t="s">
        <v>68</v>
      </c>
      <c r="DB208" s="14" t="str">
        <f t="shared" si="265"/>
        <v>-</v>
      </c>
      <c r="DC208" s="13" t="s">
        <v>68</v>
      </c>
      <c r="DD208" s="13" t="s">
        <v>68</v>
      </c>
      <c r="DE208" s="13" t="s">
        <v>68</v>
      </c>
      <c r="DF208" s="13" t="s">
        <v>68</v>
      </c>
      <c r="DG208" s="13" t="s">
        <v>68</v>
      </c>
      <c r="DH208" s="13" t="s">
        <v>68</v>
      </c>
      <c r="DI208" s="13" t="str">
        <f t="shared" si="296"/>
        <v>-</v>
      </c>
      <c r="DJ208" s="14" t="s">
        <v>68</v>
      </c>
      <c r="DK208" s="14" t="s">
        <v>68</v>
      </c>
      <c r="DL208" s="14" t="s">
        <v>68</v>
      </c>
      <c r="DM208" s="14" t="s">
        <v>68</v>
      </c>
      <c r="DN208" s="14" t="s">
        <v>68</v>
      </c>
      <c r="DO208" s="14" t="s">
        <v>68</v>
      </c>
      <c r="DP208" s="44" t="str">
        <f t="shared" si="266"/>
        <v>-</v>
      </c>
      <c r="DQ208" s="13" t="s">
        <v>68</v>
      </c>
      <c r="DR208" s="13" t="s">
        <v>68</v>
      </c>
      <c r="DS208" s="13" t="s">
        <v>68</v>
      </c>
      <c r="DT208" s="13" t="s">
        <v>68</v>
      </c>
      <c r="DU208" s="13" t="s">
        <v>68</v>
      </c>
      <c r="DV208" s="13" t="s">
        <v>68</v>
      </c>
      <c r="DW208" s="13" t="str">
        <f t="shared" si="267"/>
        <v>-</v>
      </c>
      <c r="DX208" s="14" t="s">
        <v>68</v>
      </c>
      <c r="DY208" s="14" t="s">
        <v>68</v>
      </c>
      <c r="DZ208" s="14" t="s">
        <v>68</v>
      </c>
      <c r="EA208" s="14" t="s">
        <v>68</v>
      </c>
      <c r="EB208" s="14" t="s">
        <v>68</v>
      </c>
      <c r="EC208" s="14" t="s">
        <v>68</v>
      </c>
      <c r="ED208" s="14" t="str">
        <f t="shared" si="268"/>
        <v>-</v>
      </c>
      <c r="EE208" s="13" t="s">
        <v>68</v>
      </c>
      <c r="EF208" s="13" t="s">
        <v>68</v>
      </c>
      <c r="EG208" s="13" t="s">
        <v>68</v>
      </c>
      <c r="EH208" s="13" t="s">
        <v>68</v>
      </c>
      <c r="EI208" s="13" t="s">
        <v>68</v>
      </c>
      <c r="EJ208" s="13" t="s">
        <v>68</v>
      </c>
      <c r="EK208" s="13" t="str">
        <f t="shared" si="269"/>
        <v>-</v>
      </c>
      <c r="EL208" s="14" t="s">
        <v>68</v>
      </c>
      <c r="EM208" s="14" t="s">
        <v>68</v>
      </c>
      <c r="EN208" s="14" t="s">
        <v>68</v>
      </c>
      <c r="EO208" s="14" t="s">
        <v>68</v>
      </c>
      <c r="EP208" s="14" t="s">
        <v>68</v>
      </c>
      <c r="EQ208" s="14" t="s">
        <v>68</v>
      </c>
      <c r="ER208" s="44" t="str">
        <f t="shared" si="288"/>
        <v>-</v>
      </c>
      <c r="ES208" s="13" t="s">
        <v>68</v>
      </c>
      <c r="ET208" s="13" t="s">
        <v>68</v>
      </c>
      <c r="EU208" s="13" t="s">
        <v>68</v>
      </c>
      <c r="EV208" s="13" t="s">
        <v>68</v>
      </c>
      <c r="EW208" s="13" t="s">
        <v>68</v>
      </c>
      <c r="EX208" s="13" t="s">
        <v>68</v>
      </c>
      <c r="EY208" s="44" t="str">
        <f t="shared" si="298"/>
        <v>-</v>
      </c>
      <c r="EZ208" s="14" t="s">
        <v>68</v>
      </c>
      <c r="FA208" s="14" t="s">
        <v>68</v>
      </c>
      <c r="FB208" s="14" t="s">
        <v>68</v>
      </c>
      <c r="FC208" s="14" t="s">
        <v>68</v>
      </c>
      <c r="FD208" s="14" t="s">
        <v>68</v>
      </c>
      <c r="FE208" s="14" t="s">
        <v>68</v>
      </c>
      <c r="FF208" s="44" t="str">
        <f t="shared" si="285"/>
        <v>-</v>
      </c>
      <c r="FG208" s="13" t="s">
        <v>68</v>
      </c>
      <c r="FH208" s="13" t="s">
        <v>68</v>
      </c>
      <c r="FI208" s="13" t="s">
        <v>68</v>
      </c>
      <c r="FJ208" s="13" t="s">
        <v>68</v>
      </c>
      <c r="FK208" s="13" t="s">
        <v>68</v>
      </c>
      <c r="FL208" s="13" t="s">
        <v>68</v>
      </c>
      <c r="FM208" s="13" t="str">
        <f t="shared" si="292"/>
        <v>-</v>
      </c>
      <c r="FN208" s="14" t="s">
        <v>69</v>
      </c>
      <c r="FO208" s="14" t="s">
        <v>68</v>
      </c>
      <c r="FP208" s="14" t="s">
        <v>69</v>
      </c>
      <c r="FQ208" s="14" t="s">
        <v>68</v>
      </c>
      <c r="FR208" s="14" t="s">
        <v>69</v>
      </c>
      <c r="FS208" s="14" t="s">
        <v>68</v>
      </c>
      <c r="FT208" s="44" t="str">
        <f t="shared" si="273"/>
        <v>3 fois par semaine</v>
      </c>
      <c r="FU208" s="13" t="s">
        <v>69</v>
      </c>
      <c r="FV208" s="13" t="s">
        <v>68</v>
      </c>
      <c r="FW208" s="13" t="s">
        <v>68</v>
      </c>
      <c r="FX208" s="13" t="s">
        <v>68</v>
      </c>
      <c r="FY208" s="13" t="s">
        <v>68</v>
      </c>
      <c r="FZ208" s="13" t="s">
        <v>68</v>
      </c>
      <c r="GA208" s="44" t="str">
        <f t="shared" si="274"/>
        <v>1 fois par semaine</v>
      </c>
      <c r="GB208" s="14" t="s">
        <v>69</v>
      </c>
      <c r="GC208" s="14" t="s">
        <v>68</v>
      </c>
      <c r="GD208" s="14" t="s">
        <v>68</v>
      </c>
      <c r="GE208" s="14" t="s">
        <v>68</v>
      </c>
      <c r="GF208" s="14" t="s">
        <v>68</v>
      </c>
      <c r="GG208" s="14" t="s">
        <v>68</v>
      </c>
      <c r="GH208" s="14" t="str">
        <f t="shared" si="275"/>
        <v>1 fois par semaine</v>
      </c>
      <c r="GI208" s="13" t="s">
        <v>68</v>
      </c>
      <c r="GJ208" s="13" t="s">
        <v>68</v>
      </c>
      <c r="GK208" s="13" t="s">
        <v>68</v>
      </c>
      <c r="GL208" s="13" t="s">
        <v>68</v>
      </c>
      <c r="GM208" s="13" t="s">
        <v>68</v>
      </c>
      <c r="GN208" s="13" t="s">
        <v>68</v>
      </c>
      <c r="GO208" s="13" t="str">
        <f t="shared" si="286"/>
        <v>-</v>
      </c>
      <c r="GP208" s="14" t="s">
        <v>68</v>
      </c>
      <c r="GQ208" s="14" t="s">
        <v>68</v>
      </c>
      <c r="GR208" s="14" t="s">
        <v>68</v>
      </c>
      <c r="GS208" s="14" t="s">
        <v>68</v>
      </c>
      <c r="GT208" s="14" t="s">
        <v>68</v>
      </c>
      <c r="GU208" s="14" t="s">
        <v>68</v>
      </c>
      <c r="GV208" s="14" t="str">
        <f t="shared" si="282"/>
        <v>-</v>
      </c>
      <c r="GW208" s="13" t="s">
        <v>68</v>
      </c>
      <c r="GX208" s="13" t="s">
        <v>68</v>
      </c>
      <c r="GY208" s="13" t="s">
        <v>68</v>
      </c>
      <c r="GZ208" s="13" t="s">
        <v>68</v>
      </c>
      <c r="HA208" s="13" t="s">
        <v>68</v>
      </c>
      <c r="HB208" s="13" t="s">
        <v>68</v>
      </c>
      <c r="HC208" s="44" t="str">
        <f t="shared" si="294"/>
        <v>-</v>
      </c>
      <c r="HD208" s="14" t="s">
        <v>68</v>
      </c>
      <c r="HE208" s="14" t="s">
        <v>68</v>
      </c>
      <c r="HF208" s="14" t="s">
        <v>68</v>
      </c>
      <c r="HG208" s="14" t="s">
        <v>68</v>
      </c>
      <c r="HH208" s="14" t="s">
        <v>68</v>
      </c>
      <c r="HI208" s="14" t="s">
        <v>68</v>
      </c>
      <c r="HJ208" s="44" t="str">
        <f t="shared" ref="HJ208:HJ256" si="299">IF(COUNTIF(HD208:HI208,"X")&gt;0,COUNTIF(HD208:HI208,"X")&amp;" fois par semestre","-")</f>
        <v>-</v>
      </c>
      <c r="HK208" s="13" t="s">
        <v>68</v>
      </c>
      <c r="HL208" s="13" t="s">
        <v>68</v>
      </c>
      <c r="HM208" s="13" t="s">
        <v>68</v>
      </c>
      <c r="HN208" s="13" t="s">
        <v>68</v>
      </c>
      <c r="HO208" s="13" t="s">
        <v>68</v>
      </c>
      <c r="HP208" s="13" t="s">
        <v>68</v>
      </c>
      <c r="HQ208" s="44" t="str">
        <f t="shared" si="287"/>
        <v>-</v>
      </c>
      <c r="HR208" s="14" t="s">
        <v>68</v>
      </c>
      <c r="HS208" s="14" t="s">
        <v>68</v>
      </c>
      <c r="HT208" s="14" t="s">
        <v>68</v>
      </c>
      <c r="HU208" s="14" t="s">
        <v>68</v>
      </c>
      <c r="HV208" s="14" t="s">
        <v>68</v>
      </c>
      <c r="HW208" s="14" t="s">
        <v>68</v>
      </c>
      <c r="HX208" s="14" t="str">
        <f t="shared" si="283"/>
        <v>-</v>
      </c>
    </row>
    <row r="209" spans="1:232" ht="27.95" customHeight="1" x14ac:dyDescent="0.2">
      <c r="A209" s="8">
        <v>8287</v>
      </c>
      <c r="B209" s="9" t="s">
        <v>66</v>
      </c>
      <c r="C209" s="50" t="s">
        <v>1906</v>
      </c>
      <c r="D209" s="11" t="s">
        <v>96</v>
      </c>
      <c r="E209" s="11" t="s">
        <v>333</v>
      </c>
      <c r="F209" s="11">
        <v>75020</v>
      </c>
      <c r="G209" s="11" t="s">
        <v>29</v>
      </c>
      <c r="H209" s="12"/>
      <c r="I209" s="13" t="s">
        <v>69</v>
      </c>
      <c r="J209" s="13" t="s">
        <v>68</v>
      </c>
      <c r="K209" s="13" t="s">
        <v>69</v>
      </c>
      <c r="L209" s="13" t="s">
        <v>68</v>
      </c>
      <c r="M209" s="13" t="s">
        <v>69</v>
      </c>
      <c r="N209" s="13" t="s">
        <v>68</v>
      </c>
      <c r="O209" s="13" t="str">
        <f t="shared" si="253"/>
        <v>3 fois par semaine</v>
      </c>
      <c r="P209" s="14" t="s">
        <v>69</v>
      </c>
      <c r="Q209" s="14" t="s">
        <v>68</v>
      </c>
      <c r="R209" s="14" t="s">
        <v>69</v>
      </c>
      <c r="S209" s="14" t="s">
        <v>68</v>
      </c>
      <c r="T209" s="14" t="s">
        <v>69</v>
      </c>
      <c r="U209" s="14" t="s">
        <v>68</v>
      </c>
      <c r="V209" s="44" t="str">
        <f t="shared" si="254"/>
        <v>3 fois par semaine</v>
      </c>
      <c r="W209" s="13" t="s">
        <v>69</v>
      </c>
      <c r="X209" s="13" t="s">
        <v>68</v>
      </c>
      <c r="Y209" s="13" t="s">
        <v>69</v>
      </c>
      <c r="Z209" s="13" t="s">
        <v>68</v>
      </c>
      <c r="AA209" s="13" t="s">
        <v>69</v>
      </c>
      <c r="AB209" s="13" t="s">
        <v>68</v>
      </c>
      <c r="AC209" s="13" t="str">
        <f t="shared" si="255"/>
        <v>3 fois par semaine</v>
      </c>
      <c r="AD209" s="14" t="s">
        <v>69</v>
      </c>
      <c r="AE209" s="14" t="s">
        <v>68</v>
      </c>
      <c r="AF209" s="14" t="s">
        <v>69</v>
      </c>
      <c r="AG209" s="14" t="s">
        <v>68</v>
      </c>
      <c r="AH209" s="14" t="s">
        <v>69</v>
      </c>
      <c r="AI209" s="14" t="s">
        <v>68</v>
      </c>
      <c r="AJ209" s="44" t="str">
        <f t="shared" si="256"/>
        <v>3 fois par semaine</v>
      </c>
      <c r="AK209" s="13" t="s">
        <v>69</v>
      </c>
      <c r="AL209" s="13" t="s">
        <v>68</v>
      </c>
      <c r="AM209" s="13" t="s">
        <v>69</v>
      </c>
      <c r="AN209" s="13" t="s">
        <v>68</v>
      </c>
      <c r="AO209" s="13" t="s">
        <v>69</v>
      </c>
      <c r="AP209" s="13" t="s">
        <v>68</v>
      </c>
      <c r="AQ209" s="13" t="str">
        <f t="shared" si="257"/>
        <v>3 fois par semaine</v>
      </c>
      <c r="AR209" s="14" t="s">
        <v>69</v>
      </c>
      <c r="AS209" s="14" t="s">
        <v>68</v>
      </c>
      <c r="AT209" s="14" t="s">
        <v>69</v>
      </c>
      <c r="AU209" s="14" t="s">
        <v>68</v>
      </c>
      <c r="AV209" s="14" t="s">
        <v>69</v>
      </c>
      <c r="AW209" s="14" t="s">
        <v>68</v>
      </c>
      <c r="AX209" s="14" t="str">
        <f t="shared" si="258"/>
        <v>3 fois par semaine</v>
      </c>
      <c r="AY209" s="13" t="s">
        <v>69</v>
      </c>
      <c r="AZ209" s="13" t="s">
        <v>68</v>
      </c>
      <c r="BA209" s="13" t="s">
        <v>69</v>
      </c>
      <c r="BB209" s="13" t="s">
        <v>68</v>
      </c>
      <c r="BC209" s="13" t="s">
        <v>69</v>
      </c>
      <c r="BD209" s="13" t="s">
        <v>68</v>
      </c>
      <c r="BE209" s="13" t="str">
        <f t="shared" si="259"/>
        <v>3 fois par semaine</v>
      </c>
      <c r="BF209" s="14" t="s">
        <v>69</v>
      </c>
      <c r="BG209" s="14" t="s">
        <v>68</v>
      </c>
      <c r="BH209" s="14" t="s">
        <v>69</v>
      </c>
      <c r="BI209" s="14" t="s">
        <v>68</v>
      </c>
      <c r="BJ209" s="14" t="s">
        <v>69</v>
      </c>
      <c r="BK209" s="14" t="s">
        <v>68</v>
      </c>
      <c r="BL209" s="14" t="str">
        <f t="shared" si="260"/>
        <v>3 fois par semaine</v>
      </c>
      <c r="BM209" s="13" t="s">
        <v>69</v>
      </c>
      <c r="BN209" s="13" t="s">
        <v>68</v>
      </c>
      <c r="BO209" s="13" t="s">
        <v>69</v>
      </c>
      <c r="BP209" s="13" t="s">
        <v>68</v>
      </c>
      <c r="BQ209" s="13" t="s">
        <v>69</v>
      </c>
      <c r="BR209" s="13" t="s">
        <v>68</v>
      </c>
      <c r="BS209" s="13" t="str">
        <f t="shared" si="261"/>
        <v>3 fois par semaine</v>
      </c>
      <c r="BT209" s="14" t="s">
        <v>68</v>
      </c>
      <c r="BU209" s="14" t="s">
        <v>68</v>
      </c>
      <c r="BV209" s="14" t="s">
        <v>68</v>
      </c>
      <c r="BW209" s="14" t="s">
        <v>68</v>
      </c>
      <c r="BX209" s="14" t="s">
        <v>68</v>
      </c>
      <c r="BY209" s="14" t="s">
        <v>68</v>
      </c>
      <c r="BZ209" s="14" t="str">
        <f t="shared" si="262"/>
        <v>-</v>
      </c>
      <c r="CA209" s="13" t="s">
        <v>68</v>
      </c>
      <c r="CB209" s="13" t="s">
        <v>68</v>
      </c>
      <c r="CC209" s="13" t="s">
        <v>69</v>
      </c>
      <c r="CD209" s="13" t="s">
        <v>68</v>
      </c>
      <c r="CE209" s="13" t="s">
        <v>68</v>
      </c>
      <c r="CF209" s="13" t="s">
        <v>68</v>
      </c>
      <c r="CG209" s="44" t="str">
        <f t="shared" si="297"/>
        <v>1 fois par mois</v>
      </c>
      <c r="CH209" s="14" t="s">
        <v>68</v>
      </c>
      <c r="CI209" s="14" t="s">
        <v>69</v>
      </c>
      <c r="CJ209" s="14" t="s">
        <v>68</v>
      </c>
      <c r="CK209" s="14" t="s">
        <v>69</v>
      </c>
      <c r="CL209" s="14" t="s">
        <v>68</v>
      </c>
      <c r="CM209" s="14" t="s">
        <v>68</v>
      </c>
      <c r="CN209" s="44" t="str">
        <f t="shared" si="264"/>
        <v>2 fois par semaine</v>
      </c>
      <c r="CO209" s="13" t="s">
        <v>68</v>
      </c>
      <c r="CP209" s="13" t="s">
        <v>69</v>
      </c>
      <c r="CQ209" s="13" t="s">
        <v>68</v>
      </c>
      <c r="CR209" s="13" t="s">
        <v>69</v>
      </c>
      <c r="CS209" s="13" t="s">
        <v>68</v>
      </c>
      <c r="CT209" s="13" t="s">
        <v>68</v>
      </c>
      <c r="CU209" s="13" t="str">
        <f t="shared" si="295"/>
        <v>2 fois par semaine</v>
      </c>
      <c r="CV209" s="14" t="s">
        <v>68</v>
      </c>
      <c r="CW209" s="14" t="s">
        <v>69</v>
      </c>
      <c r="CX209" s="14" t="s">
        <v>68</v>
      </c>
      <c r="CY209" s="14" t="s">
        <v>69</v>
      </c>
      <c r="CZ209" s="14" t="s">
        <v>68</v>
      </c>
      <c r="DA209" s="14" t="s">
        <v>68</v>
      </c>
      <c r="DB209" s="14" t="str">
        <f t="shared" si="265"/>
        <v>2 fois par semaine</v>
      </c>
      <c r="DC209" s="13" t="s">
        <v>68</v>
      </c>
      <c r="DD209" s="13" t="s">
        <v>69</v>
      </c>
      <c r="DE209" s="13" t="s">
        <v>68</v>
      </c>
      <c r="DF209" s="13" t="s">
        <v>69</v>
      </c>
      <c r="DG209" s="13" t="s">
        <v>68</v>
      </c>
      <c r="DH209" s="13" t="s">
        <v>68</v>
      </c>
      <c r="DI209" s="13" t="str">
        <f t="shared" si="296"/>
        <v>2 fois par semaine</v>
      </c>
      <c r="DJ209" s="14" t="s">
        <v>69</v>
      </c>
      <c r="DK209" s="14" t="s">
        <v>68</v>
      </c>
      <c r="DL209" s="14" t="s">
        <v>69</v>
      </c>
      <c r="DM209" s="14" t="s">
        <v>68</v>
      </c>
      <c r="DN209" s="14" t="s">
        <v>69</v>
      </c>
      <c r="DO209" s="14" t="s">
        <v>68</v>
      </c>
      <c r="DP209" s="44" t="str">
        <f t="shared" si="266"/>
        <v>3 fois par semaine</v>
      </c>
      <c r="DQ209" s="13" t="s">
        <v>69</v>
      </c>
      <c r="DR209" s="13" t="s">
        <v>68</v>
      </c>
      <c r="DS209" s="13" t="s">
        <v>69</v>
      </c>
      <c r="DT209" s="13" t="s">
        <v>68</v>
      </c>
      <c r="DU209" s="13" t="s">
        <v>69</v>
      </c>
      <c r="DV209" s="13" t="s">
        <v>68</v>
      </c>
      <c r="DW209" s="13" t="str">
        <f t="shared" si="267"/>
        <v>3 fois par semaine</v>
      </c>
      <c r="DX209" s="14" t="s">
        <v>69</v>
      </c>
      <c r="DY209" s="14" t="s">
        <v>68</v>
      </c>
      <c r="DZ209" s="14" t="s">
        <v>69</v>
      </c>
      <c r="EA209" s="14" t="s">
        <v>68</v>
      </c>
      <c r="EB209" s="14" t="s">
        <v>69</v>
      </c>
      <c r="EC209" s="14" t="s">
        <v>68</v>
      </c>
      <c r="ED209" s="14" t="str">
        <f t="shared" si="268"/>
        <v>3 fois par semaine</v>
      </c>
      <c r="EE209" s="13" t="s">
        <v>69</v>
      </c>
      <c r="EF209" s="13" t="s">
        <v>68</v>
      </c>
      <c r="EG209" s="13" t="s">
        <v>69</v>
      </c>
      <c r="EH209" s="13" t="s">
        <v>68</v>
      </c>
      <c r="EI209" s="13" t="s">
        <v>69</v>
      </c>
      <c r="EJ209" s="13" t="s">
        <v>68</v>
      </c>
      <c r="EK209" s="13" t="str">
        <f t="shared" si="269"/>
        <v>3 fois par semaine</v>
      </c>
      <c r="EL209" s="14" t="s">
        <v>68</v>
      </c>
      <c r="EM209" s="14" t="s">
        <v>69</v>
      </c>
      <c r="EN209" s="14" t="s">
        <v>68</v>
      </c>
      <c r="EO209" s="14" t="s">
        <v>69</v>
      </c>
      <c r="EP209" s="14" t="s">
        <v>68</v>
      </c>
      <c r="EQ209" s="14" t="s">
        <v>68</v>
      </c>
      <c r="ER209" s="44" t="str">
        <f t="shared" si="288"/>
        <v>2 fois par mois</v>
      </c>
      <c r="ES209" s="13" t="s">
        <v>69</v>
      </c>
      <c r="ET209" s="13" t="s">
        <v>68</v>
      </c>
      <c r="EU209" s="13" t="s">
        <v>68</v>
      </c>
      <c r="EV209" s="13" t="s">
        <v>68</v>
      </c>
      <c r="EW209" s="13" t="s">
        <v>68</v>
      </c>
      <c r="EX209" s="13" t="s">
        <v>68</v>
      </c>
      <c r="EY209" s="44" t="str">
        <f t="shared" si="298"/>
        <v>1 fois par mois</v>
      </c>
      <c r="EZ209" s="14" t="s">
        <v>69</v>
      </c>
      <c r="FA209" s="14" t="s">
        <v>68</v>
      </c>
      <c r="FB209" s="14" t="s">
        <v>68</v>
      </c>
      <c r="FC209" s="14" t="s">
        <v>68</v>
      </c>
      <c r="FD209" s="14" t="s">
        <v>68</v>
      </c>
      <c r="FE209" s="14" t="s">
        <v>68</v>
      </c>
      <c r="FF209" s="44" t="str">
        <f t="shared" si="285"/>
        <v>1 fois par semaine</v>
      </c>
      <c r="FG209" s="13" t="s">
        <v>68</v>
      </c>
      <c r="FH209" s="13" t="s">
        <v>68</v>
      </c>
      <c r="FI209" s="13" t="s">
        <v>68</v>
      </c>
      <c r="FJ209" s="13" t="s">
        <v>68</v>
      </c>
      <c r="FK209" s="13" t="s">
        <v>68</v>
      </c>
      <c r="FL209" s="13" t="s">
        <v>68</v>
      </c>
      <c r="FM209" s="13" t="str">
        <f t="shared" si="292"/>
        <v>-</v>
      </c>
      <c r="FN209" s="14" t="s">
        <v>69</v>
      </c>
      <c r="FO209" s="14" t="s">
        <v>69</v>
      </c>
      <c r="FP209" s="14" t="s">
        <v>69</v>
      </c>
      <c r="FQ209" s="14" t="s">
        <v>69</v>
      </c>
      <c r="FR209" s="14" t="s">
        <v>69</v>
      </c>
      <c r="FS209" s="14" t="s">
        <v>69</v>
      </c>
      <c r="FT209" s="44" t="str">
        <f t="shared" si="273"/>
        <v>6 fois par semaine</v>
      </c>
      <c r="FU209" s="13" t="s">
        <v>69</v>
      </c>
      <c r="FV209" s="13" t="s">
        <v>69</v>
      </c>
      <c r="FW209" s="13" t="s">
        <v>69</v>
      </c>
      <c r="FX209" s="13" t="s">
        <v>69</v>
      </c>
      <c r="FY209" s="13" t="s">
        <v>69</v>
      </c>
      <c r="FZ209" s="13" t="s">
        <v>69</v>
      </c>
      <c r="GA209" s="44" t="str">
        <f t="shared" si="274"/>
        <v>6 fois par semaine</v>
      </c>
      <c r="GB209" s="14" t="s">
        <v>69</v>
      </c>
      <c r="GC209" s="14" t="s">
        <v>69</v>
      </c>
      <c r="GD209" s="14" t="s">
        <v>69</v>
      </c>
      <c r="GE209" s="14" t="s">
        <v>69</v>
      </c>
      <c r="GF209" s="14" t="s">
        <v>69</v>
      </c>
      <c r="GG209" s="14" t="s">
        <v>69</v>
      </c>
      <c r="GH209" s="14" t="str">
        <f t="shared" si="275"/>
        <v>6 fois par semaine</v>
      </c>
      <c r="GI209" s="13" t="s">
        <v>68</v>
      </c>
      <c r="GJ209" s="13" t="s">
        <v>68</v>
      </c>
      <c r="GK209" s="13" t="s">
        <v>68</v>
      </c>
      <c r="GL209" s="13" t="s">
        <v>68</v>
      </c>
      <c r="GM209" s="13" t="s">
        <v>68</v>
      </c>
      <c r="GN209" s="13" t="s">
        <v>68</v>
      </c>
      <c r="GO209" s="13" t="str">
        <f t="shared" si="286"/>
        <v>-</v>
      </c>
      <c r="GP209" s="14" t="s">
        <v>68</v>
      </c>
      <c r="GQ209" s="14" t="s">
        <v>68</v>
      </c>
      <c r="GR209" s="14" t="s">
        <v>68</v>
      </c>
      <c r="GS209" s="14" t="s">
        <v>68</v>
      </c>
      <c r="GT209" s="14" t="s">
        <v>68</v>
      </c>
      <c r="GU209" s="14" t="s">
        <v>68</v>
      </c>
      <c r="GV209" s="14" t="str">
        <f t="shared" si="282"/>
        <v>-</v>
      </c>
      <c r="GW209" s="13" t="s">
        <v>68</v>
      </c>
      <c r="GX209" s="13" t="s">
        <v>68</v>
      </c>
      <c r="GY209" s="13" t="s">
        <v>68</v>
      </c>
      <c r="GZ209" s="13" t="s">
        <v>68</v>
      </c>
      <c r="HA209" s="13" t="s">
        <v>68</v>
      </c>
      <c r="HB209" s="13" t="s">
        <v>68</v>
      </c>
      <c r="HC209" s="44" t="str">
        <f t="shared" si="294"/>
        <v>-</v>
      </c>
      <c r="HD209" s="14" t="s">
        <v>68</v>
      </c>
      <c r="HE209" s="14" t="s">
        <v>68</v>
      </c>
      <c r="HF209" s="14" t="s">
        <v>68</v>
      </c>
      <c r="HG209" s="14" t="s">
        <v>68</v>
      </c>
      <c r="HH209" s="14" t="s">
        <v>68</v>
      </c>
      <c r="HI209" s="14" t="s">
        <v>68</v>
      </c>
      <c r="HJ209" s="44" t="str">
        <f t="shared" si="299"/>
        <v>-</v>
      </c>
      <c r="HK209" s="13" t="s">
        <v>68</v>
      </c>
      <c r="HL209" s="13" t="s">
        <v>68</v>
      </c>
      <c r="HM209" s="13" t="s">
        <v>68</v>
      </c>
      <c r="HN209" s="13" t="s">
        <v>68</v>
      </c>
      <c r="HO209" s="13" t="s">
        <v>68</v>
      </c>
      <c r="HP209" s="13" t="s">
        <v>68</v>
      </c>
      <c r="HQ209" s="44" t="str">
        <f t="shared" si="287"/>
        <v>-</v>
      </c>
      <c r="HR209" s="14" t="s">
        <v>68</v>
      </c>
      <c r="HS209" s="14" t="s">
        <v>68</v>
      </c>
      <c r="HT209" s="14" t="s">
        <v>68</v>
      </c>
      <c r="HU209" s="14" t="s">
        <v>68</v>
      </c>
      <c r="HV209" s="14" t="s">
        <v>68</v>
      </c>
      <c r="HW209" s="14" t="s">
        <v>68</v>
      </c>
      <c r="HX209" s="14" t="str">
        <f t="shared" si="283"/>
        <v>-</v>
      </c>
    </row>
    <row r="210" spans="1:232" ht="27.95" customHeight="1" x14ac:dyDescent="0.2">
      <c r="A210" s="16">
        <v>8288</v>
      </c>
      <c r="B210" s="9" t="s">
        <v>79</v>
      </c>
      <c r="C210" s="51" t="s">
        <v>1908</v>
      </c>
      <c r="D210" s="11" t="s">
        <v>96</v>
      </c>
      <c r="E210" s="11" t="s">
        <v>334</v>
      </c>
      <c r="F210" s="11">
        <v>75018</v>
      </c>
      <c r="G210" s="11" t="s">
        <v>29</v>
      </c>
      <c r="H210" s="12">
        <v>12</v>
      </c>
      <c r="I210" s="13" t="s">
        <v>69</v>
      </c>
      <c r="J210" s="13" t="s">
        <v>68</v>
      </c>
      <c r="K210" s="13" t="s">
        <v>69</v>
      </c>
      <c r="L210" s="13" t="s">
        <v>68</v>
      </c>
      <c r="M210" s="13" t="s">
        <v>69</v>
      </c>
      <c r="N210" s="13" t="s">
        <v>68</v>
      </c>
      <c r="O210" s="13" t="str">
        <f t="shared" si="253"/>
        <v>3 fois par semaine</v>
      </c>
      <c r="P210" s="14" t="s">
        <v>69</v>
      </c>
      <c r="Q210" s="14" t="s">
        <v>68</v>
      </c>
      <c r="R210" s="14" t="s">
        <v>69</v>
      </c>
      <c r="S210" s="14" t="s">
        <v>68</v>
      </c>
      <c r="T210" s="14" t="s">
        <v>69</v>
      </c>
      <c r="U210" s="14" t="s">
        <v>68</v>
      </c>
      <c r="V210" s="44" t="str">
        <f t="shared" si="254"/>
        <v>3 fois par semaine</v>
      </c>
      <c r="W210" s="13" t="s">
        <v>69</v>
      </c>
      <c r="X210" s="13" t="s">
        <v>68</v>
      </c>
      <c r="Y210" s="13" t="s">
        <v>69</v>
      </c>
      <c r="Z210" s="13" t="s">
        <v>68</v>
      </c>
      <c r="AA210" s="13" t="s">
        <v>69</v>
      </c>
      <c r="AB210" s="13" t="s">
        <v>68</v>
      </c>
      <c r="AC210" s="13" t="str">
        <f t="shared" si="255"/>
        <v>3 fois par semaine</v>
      </c>
      <c r="AD210" s="14" t="s">
        <v>69</v>
      </c>
      <c r="AE210" s="14" t="s">
        <v>68</v>
      </c>
      <c r="AF210" s="14" t="s">
        <v>69</v>
      </c>
      <c r="AG210" s="14" t="s">
        <v>68</v>
      </c>
      <c r="AH210" s="14" t="s">
        <v>69</v>
      </c>
      <c r="AI210" s="14" t="s">
        <v>68</v>
      </c>
      <c r="AJ210" s="44" t="str">
        <f t="shared" si="256"/>
        <v>3 fois par semaine</v>
      </c>
      <c r="AK210" s="13" t="s">
        <v>69</v>
      </c>
      <c r="AL210" s="13" t="s">
        <v>68</v>
      </c>
      <c r="AM210" s="13" t="s">
        <v>69</v>
      </c>
      <c r="AN210" s="13" t="s">
        <v>68</v>
      </c>
      <c r="AO210" s="13" t="s">
        <v>69</v>
      </c>
      <c r="AP210" s="13" t="s">
        <v>68</v>
      </c>
      <c r="AQ210" s="13" t="str">
        <f t="shared" si="257"/>
        <v>3 fois par semaine</v>
      </c>
      <c r="AR210" s="14" t="s">
        <v>69</v>
      </c>
      <c r="AS210" s="14" t="s">
        <v>68</v>
      </c>
      <c r="AT210" s="14" t="s">
        <v>69</v>
      </c>
      <c r="AU210" s="14" t="s">
        <v>68</v>
      </c>
      <c r="AV210" s="14" t="s">
        <v>69</v>
      </c>
      <c r="AW210" s="14" t="s">
        <v>68</v>
      </c>
      <c r="AX210" s="14" t="str">
        <f t="shared" si="258"/>
        <v>3 fois par semaine</v>
      </c>
      <c r="AY210" s="13" t="s">
        <v>69</v>
      </c>
      <c r="AZ210" s="13" t="s">
        <v>68</v>
      </c>
      <c r="BA210" s="13" t="s">
        <v>69</v>
      </c>
      <c r="BB210" s="13" t="s">
        <v>68</v>
      </c>
      <c r="BC210" s="13" t="s">
        <v>69</v>
      </c>
      <c r="BD210" s="13" t="s">
        <v>68</v>
      </c>
      <c r="BE210" s="13" t="str">
        <f t="shared" si="259"/>
        <v>3 fois par semaine</v>
      </c>
      <c r="BF210" s="14" t="s">
        <v>69</v>
      </c>
      <c r="BG210" s="14" t="s">
        <v>68</v>
      </c>
      <c r="BH210" s="14" t="s">
        <v>69</v>
      </c>
      <c r="BI210" s="14" t="s">
        <v>68</v>
      </c>
      <c r="BJ210" s="14" t="s">
        <v>69</v>
      </c>
      <c r="BK210" s="14" t="s">
        <v>68</v>
      </c>
      <c r="BL210" s="14" t="str">
        <f t="shared" si="260"/>
        <v>3 fois par semaine</v>
      </c>
      <c r="BM210" s="13" t="s">
        <v>69</v>
      </c>
      <c r="BN210" s="13" t="s">
        <v>68</v>
      </c>
      <c r="BO210" s="13" t="s">
        <v>69</v>
      </c>
      <c r="BP210" s="13" t="s">
        <v>68</v>
      </c>
      <c r="BQ210" s="13" t="s">
        <v>69</v>
      </c>
      <c r="BR210" s="13" t="s">
        <v>68</v>
      </c>
      <c r="BS210" s="13" t="str">
        <f t="shared" si="261"/>
        <v>3 fois par semaine</v>
      </c>
      <c r="BT210" s="14" t="s">
        <v>68</v>
      </c>
      <c r="BU210" s="14" t="s">
        <v>68</v>
      </c>
      <c r="BV210" s="14" t="s">
        <v>68</v>
      </c>
      <c r="BW210" s="14" t="s">
        <v>68</v>
      </c>
      <c r="BX210" s="14" t="s">
        <v>68</v>
      </c>
      <c r="BY210" s="14" t="s">
        <v>68</v>
      </c>
      <c r="BZ210" s="14" t="str">
        <f t="shared" si="262"/>
        <v>-</v>
      </c>
      <c r="CA210" s="13" t="s">
        <v>69</v>
      </c>
      <c r="CB210" s="13" t="s">
        <v>68</v>
      </c>
      <c r="CC210" s="13" t="s">
        <v>68</v>
      </c>
      <c r="CD210" s="13" t="s">
        <v>68</v>
      </c>
      <c r="CE210" s="13" t="s">
        <v>68</v>
      </c>
      <c r="CF210" s="13" t="s">
        <v>68</v>
      </c>
      <c r="CG210" s="44" t="str">
        <f t="shared" si="297"/>
        <v>1 fois par mois</v>
      </c>
      <c r="CH210" s="14" t="s">
        <v>68</v>
      </c>
      <c r="CI210" s="14" t="s">
        <v>68</v>
      </c>
      <c r="CJ210" s="14" t="s">
        <v>68</v>
      </c>
      <c r="CK210" s="14" t="s">
        <v>68</v>
      </c>
      <c r="CL210" s="14" t="s">
        <v>68</v>
      </c>
      <c r="CM210" s="14" t="s">
        <v>68</v>
      </c>
      <c r="CN210" s="44" t="str">
        <f t="shared" si="264"/>
        <v>-</v>
      </c>
      <c r="CO210" s="13" t="s">
        <v>68</v>
      </c>
      <c r="CP210" s="13" t="s">
        <v>68</v>
      </c>
      <c r="CQ210" s="13" t="s">
        <v>68</v>
      </c>
      <c r="CR210" s="13" t="s">
        <v>68</v>
      </c>
      <c r="CS210" s="13" t="s">
        <v>68</v>
      </c>
      <c r="CT210" s="13" t="s">
        <v>68</v>
      </c>
      <c r="CU210" s="13" t="str">
        <f t="shared" si="295"/>
        <v>-</v>
      </c>
      <c r="CV210" s="14" t="s">
        <v>68</v>
      </c>
      <c r="CW210" s="14" t="s">
        <v>68</v>
      </c>
      <c r="CX210" s="14" t="s">
        <v>68</v>
      </c>
      <c r="CY210" s="14" t="s">
        <v>68</v>
      </c>
      <c r="CZ210" s="14" t="s">
        <v>68</v>
      </c>
      <c r="DA210" s="14" t="s">
        <v>68</v>
      </c>
      <c r="DB210" s="14" t="str">
        <f t="shared" si="265"/>
        <v>-</v>
      </c>
      <c r="DC210" s="13" t="s">
        <v>68</v>
      </c>
      <c r="DD210" s="13" t="s">
        <v>68</v>
      </c>
      <c r="DE210" s="13" t="s">
        <v>68</v>
      </c>
      <c r="DF210" s="13" t="s">
        <v>68</v>
      </c>
      <c r="DG210" s="13" t="s">
        <v>68</v>
      </c>
      <c r="DH210" s="13" t="s">
        <v>68</v>
      </c>
      <c r="DI210" s="13" t="str">
        <f t="shared" si="296"/>
        <v>-</v>
      </c>
      <c r="DJ210" s="14" t="s">
        <v>68</v>
      </c>
      <c r="DK210" s="14" t="s">
        <v>68</v>
      </c>
      <c r="DL210" s="14" t="s">
        <v>68</v>
      </c>
      <c r="DM210" s="14" t="s">
        <v>68</v>
      </c>
      <c r="DN210" s="14" t="s">
        <v>68</v>
      </c>
      <c r="DO210" s="14" t="s">
        <v>68</v>
      </c>
      <c r="DP210" s="44" t="str">
        <f t="shared" si="266"/>
        <v>-</v>
      </c>
      <c r="DQ210" s="13" t="s">
        <v>68</v>
      </c>
      <c r="DR210" s="13" t="s">
        <v>68</v>
      </c>
      <c r="DS210" s="13" t="s">
        <v>68</v>
      </c>
      <c r="DT210" s="13" t="s">
        <v>68</v>
      </c>
      <c r="DU210" s="13" t="s">
        <v>68</v>
      </c>
      <c r="DV210" s="13" t="s">
        <v>68</v>
      </c>
      <c r="DW210" s="13" t="str">
        <f t="shared" si="267"/>
        <v>-</v>
      </c>
      <c r="DX210" s="14" t="s">
        <v>68</v>
      </c>
      <c r="DY210" s="14" t="s">
        <v>68</v>
      </c>
      <c r="DZ210" s="14" t="s">
        <v>68</v>
      </c>
      <c r="EA210" s="14" t="s">
        <v>68</v>
      </c>
      <c r="EB210" s="14" t="s">
        <v>68</v>
      </c>
      <c r="EC210" s="14" t="s">
        <v>68</v>
      </c>
      <c r="ED210" s="14" t="str">
        <f t="shared" si="268"/>
        <v>-</v>
      </c>
      <c r="EE210" s="13" t="s">
        <v>68</v>
      </c>
      <c r="EF210" s="13" t="s">
        <v>68</v>
      </c>
      <c r="EG210" s="13" t="s">
        <v>68</v>
      </c>
      <c r="EH210" s="13" t="s">
        <v>68</v>
      </c>
      <c r="EI210" s="13" t="s">
        <v>68</v>
      </c>
      <c r="EJ210" s="13" t="s">
        <v>68</v>
      </c>
      <c r="EK210" s="13" t="str">
        <f t="shared" si="269"/>
        <v>-</v>
      </c>
      <c r="EL210" s="14" t="s">
        <v>69</v>
      </c>
      <c r="EM210" s="14" t="s">
        <v>68</v>
      </c>
      <c r="EN210" s="14" t="s">
        <v>68</v>
      </c>
      <c r="EO210" s="14" t="s">
        <v>68</v>
      </c>
      <c r="EP210" s="14" t="s">
        <v>68</v>
      </c>
      <c r="EQ210" s="14" t="s">
        <v>68</v>
      </c>
      <c r="ER210" s="44" t="str">
        <f t="shared" si="288"/>
        <v>1 fois par mois</v>
      </c>
      <c r="ES210" s="13" t="s">
        <v>69</v>
      </c>
      <c r="ET210" s="13" t="s">
        <v>68</v>
      </c>
      <c r="EU210" s="13" t="s">
        <v>68</v>
      </c>
      <c r="EV210" s="13" t="s">
        <v>68</v>
      </c>
      <c r="EW210" s="13" t="s">
        <v>68</v>
      </c>
      <c r="EX210" s="13" t="s">
        <v>68</v>
      </c>
      <c r="EY210" s="44" t="str">
        <f t="shared" si="298"/>
        <v>1 fois par mois</v>
      </c>
      <c r="EZ210" s="14" t="s">
        <v>68</v>
      </c>
      <c r="FA210" s="14" t="s">
        <v>68</v>
      </c>
      <c r="FB210" s="14" t="s">
        <v>68</v>
      </c>
      <c r="FC210" s="14" t="s">
        <v>68</v>
      </c>
      <c r="FD210" s="14" t="s">
        <v>68</v>
      </c>
      <c r="FE210" s="14" t="s">
        <v>68</v>
      </c>
      <c r="FF210" s="44" t="str">
        <f t="shared" si="285"/>
        <v>-</v>
      </c>
      <c r="FG210" s="13" t="s">
        <v>68</v>
      </c>
      <c r="FH210" s="13" t="s">
        <v>68</v>
      </c>
      <c r="FI210" s="13" t="s">
        <v>68</v>
      </c>
      <c r="FJ210" s="13" t="s">
        <v>68</v>
      </c>
      <c r="FK210" s="13" t="s">
        <v>68</v>
      </c>
      <c r="FL210" s="13" t="s">
        <v>68</v>
      </c>
      <c r="FM210" s="13" t="str">
        <f t="shared" si="292"/>
        <v>-</v>
      </c>
      <c r="FN210" s="14" t="s">
        <v>69</v>
      </c>
      <c r="FO210" s="14" t="s">
        <v>68</v>
      </c>
      <c r="FP210" s="14" t="s">
        <v>69</v>
      </c>
      <c r="FQ210" s="14" t="s">
        <v>68</v>
      </c>
      <c r="FR210" s="14" t="s">
        <v>69</v>
      </c>
      <c r="FS210" s="14" t="s">
        <v>68</v>
      </c>
      <c r="FT210" s="44" t="str">
        <f t="shared" si="273"/>
        <v>3 fois par semaine</v>
      </c>
      <c r="FU210" s="13" t="s">
        <v>69</v>
      </c>
      <c r="FV210" s="13" t="s">
        <v>68</v>
      </c>
      <c r="FW210" s="13" t="s">
        <v>68</v>
      </c>
      <c r="FX210" s="13" t="s">
        <v>68</v>
      </c>
      <c r="FY210" s="13" t="s">
        <v>68</v>
      </c>
      <c r="FZ210" s="13" t="s">
        <v>68</v>
      </c>
      <c r="GA210" s="44" t="str">
        <f t="shared" si="274"/>
        <v>1 fois par semaine</v>
      </c>
      <c r="GB210" s="14" t="s">
        <v>69</v>
      </c>
      <c r="GC210" s="14" t="s">
        <v>68</v>
      </c>
      <c r="GD210" s="14" t="s">
        <v>68</v>
      </c>
      <c r="GE210" s="14" t="s">
        <v>68</v>
      </c>
      <c r="GF210" s="14" t="s">
        <v>68</v>
      </c>
      <c r="GG210" s="14" t="s">
        <v>68</v>
      </c>
      <c r="GH210" s="14" t="str">
        <f t="shared" si="275"/>
        <v>1 fois par semaine</v>
      </c>
      <c r="GI210" s="13" t="s">
        <v>68</v>
      </c>
      <c r="GJ210" s="13" t="s">
        <v>68</v>
      </c>
      <c r="GK210" s="13" t="s">
        <v>68</v>
      </c>
      <c r="GL210" s="13" t="s">
        <v>68</v>
      </c>
      <c r="GM210" s="13" t="s">
        <v>68</v>
      </c>
      <c r="GN210" s="13" t="s">
        <v>68</v>
      </c>
      <c r="GO210" s="13" t="str">
        <f t="shared" si="286"/>
        <v>-</v>
      </c>
      <c r="GP210" s="14" t="s">
        <v>68</v>
      </c>
      <c r="GQ210" s="14" t="s">
        <v>68</v>
      </c>
      <c r="GR210" s="14" t="s">
        <v>68</v>
      </c>
      <c r="GS210" s="14" t="s">
        <v>68</v>
      </c>
      <c r="GT210" s="14" t="s">
        <v>68</v>
      </c>
      <c r="GU210" s="14" t="s">
        <v>68</v>
      </c>
      <c r="GV210" s="14" t="str">
        <f t="shared" si="282"/>
        <v>-</v>
      </c>
      <c r="GW210" s="13" t="s">
        <v>68</v>
      </c>
      <c r="GX210" s="13" t="s">
        <v>68</v>
      </c>
      <c r="GY210" s="13" t="s">
        <v>68</v>
      </c>
      <c r="GZ210" s="13" t="s">
        <v>68</v>
      </c>
      <c r="HA210" s="13" t="s">
        <v>68</v>
      </c>
      <c r="HB210" s="13" t="s">
        <v>68</v>
      </c>
      <c r="HC210" s="44" t="str">
        <f t="shared" si="294"/>
        <v>-</v>
      </c>
      <c r="HD210" s="14" t="s">
        <v>68</v>
      </c>
      <c r="HE210" s="14" t="s">
        <v>68</v>
      </c>
      <c r="HF210" s="14" t="s">
        <v>68</v>
      </c>
      <c r="HG210" s="14" t="s">
        <v>68</v>
      </c>
      <c r="HH210" s="14" t="s">
        <v>68</v>
      </c>
      <c r="HI210" s="14" t="s">
        <v>68</v>
      </c>
      <c r="HJ210" s="44" t="str">
        <f t="shared" si="299"/>
        <v>-</v>
      </c>
      <c r="HK210" s="13" t="s">
        <v>68</v>
      </c>
      <c r="HL210" s="13" t="s">
        <v>68</v>
      </c>
      <c r="HM210" s="13" t="s">
        <v>68</v>
      </c>
      <c r="HN210" s="13" t="s">
        <v>68</v>
      </c>
      <c r="HO210" s="13" t="s">
        <v>68</v>
      </c>
      <c r="HP210" s="13" t="s">
        <v>68</v>
      </c>
      <c r="HQ210" s="44" t="str">
        <f t="shared" si="287"/>
        <v>-</v>
      </c>
      <c r="HR210" s="14" t="s">
        <v>68</v>
      </c>
      <c r="HS210" s="14" t="s">
        <v>68</v>
      </c>
      <c r="HT210" s="14" t="s">
        <v>68</v>
      </c>
      <c r="HU210" s="14" t="s">
        <v>68</v>
      </c>
      <c r="HV210" s="14" t="s">
        <v>68</v>
      </c>
      <c r="HW210" s="14" t="s">
        <v>68</v>
      </c>
      <c r="HX210" s="14" t="str">
        <f t="shared" si="283"/>
        <v>-</v>
      </c>
    </row>
    <row r="211" spans="1:232" ht="27.95" customHeight="1" x14ac:dyDescent="0.2">
      <c r="A211" s="16">
        <v>8290</v>
      </c>
      <c r="B211" s="9" t="s">
        <v>79</v>
      </c>
      <c r="C211" s="51" t="s">
        <v>1908</v>
      </c>
      <c r="D211" s="11" t="s">
        <v>96</v>
      </c>
      <c r="E211" s="11" t="s">
        <v>335</v>
      </c>
      <c r="F211" s="11">
        <v>75019</v>
      </c>
      <c r="G211" s="11" t="s">
        <v>29</v>
      </c>
      <c r="H211" s="12">
        <v>30</v>
      </c>
      <c r="I211" s="13" t="s">
        <v>69</v>
      </c>
      <c r="J211" s="13" t="s">
        <v>69</v>
      </c>
      <c r="K211" s="13" t="s">
        <v>69</v>
      </c>
      <c r="L211" s="13" t="s">
        <v>69</v>
      </c>
      <c r="M211" s="13" t="s">
        <v>69</v>
      </c>
      <c r="N211" s="13" t="s">
        <v>68</v>
      </c>
      <c r="O211" s="13" t="str">
        <f t="shared" si="253"/>
        <v>5 fois par semaine</v>
      </c>
      <c r="P211" s="14" t="s">
        <v>69</v>
      </c>
      <c r="Q211" s="14" t="s">
        <v>69</v>
      </c>
      <c r="R211" s="14" t="s">
        <v>69</v>
      </c>
      <c r="S211" s="14" t="s">
        <v>69</v>
      </c>
      <c r="T211" s="14" t="s">
        <v>69</v>
      </c>
      <c r="U211" s="14" t="s">
        <v>68</v>
      </c>
      <c r="V211" s="44" t="str">
        <f t="shared" si="254"/>
        <v>5 fois par semaine</v>
      </c>
      <c r="W211" s="13" t="s">
        <v>69</v>
      </c>
      <c r="X211" s="13" t="s">
        <v>69</v>
      </c>
      <c r="Y211" s="13" t="s">
        <v>69</v>
      </c>
      <c r="Z211" s="13" t="s">
        <v>69</v>
      </c>
      <c r="AA211" s="13" t="s">
        <v>69</v>
      </c>
      <c r="AB211" s="13" t="s">
        <v>68</v>
      </c>
      <c r="AC211" s="13" t="str">
        <f t="shared" si="255"/>
        <v>5 fois par semaine</v>
      </c>
      <c r="AD211" s="14" t="s">
        <v>69</v>
      </c>
      <c r="AE211" s="14" t="s">
        <v>69</v>
      </c>
      <c r="AF211" s="14" t="s">
        <v>69</v>
      </c>
      <c r="AG211" s="14" t="s">
        <v>69</v>
      </c>
      <c r="AH211" s="14" t="s">
        <v>69</v>
      </c>
      <c r="AI211" s="14" t="s">
        <v>68</v>
      </c>
      <c r="AJ211" s="44" t="str">
        <f t="shared" si="256"/>
        <v>5 fois par semaine</v>
      </c>
      <c r="AK211" s="13" t="s">
        <v>69</v>
      </c>
      <c r="AL211" s="13" t="s">
        <v>69</v>
      </c>
      <c r="AM211" s="13" t="s">
        <v>69</v>
      </c>
      <c r="AN211" s="13" t="s">
        <v>69</v>
      </c>
      <c r="AO211" s="13" t="s">
        <v>69</v>
      </c>
      <c r="AP211" s="13" t="s">
        <v>68</v>
      </c>
      <c r="AQ211" s="13" t="str">
        <f t="shared" si="257"/>
        <v>5 fois par semaine</v>
      </c>
      <c r="AR211" s="14" t="s">
        <v>69</v>
      </c>
      <c r="AS211" s="14" t="s">
        <v>69</v>
      </c>
      <c r="AT211" s="14" t="s">
        <v>69</v>
      </c>
      <c r="AU211" s="14" t="s">
        <v>69</v>
      </c>
      <c r="AV211" s="14" t="s">
        <v>69</v>
      </c>
      <c r="AW211" s="14" t="s">
        <v>68</v>
      </c>
      <c r="AX211" s="14" t="str">
        <f t="shared" si="258"/>
        <v>5 fois par semaine</v>
      </c>
      <c r="AY211" s="13" t="s">
        <v>69</v>
      </c>
      <c r="AZ211" s="13" t="s">
        <v>69</v>
      </c>
      <c r="BA211" s="13" t="s">
        <v>69</v>
      </c>
      <c r="BB211" s="13" t="s">
        <v>69</v>
      </c>
      <c r="BC211" s="13" t="s">
        <v>69</v>
      </c>
      <c r="BD211" s="13" t="s">
        <v>68</v>
      </c>
      <c r="BE211" s="13" t="str">
        <f t="shared" si="259"/>
        <v>5 fois par semaine</v>
      </c>
      <c r="BF211" s="14" t="s">
        <v>69</v>
      </c>
      <c r="BG211" s="14" t="s">
        <v>69</v>
      </c>
      <c r="BH211" s="14" t="s">
        <v>69</v>
      </c>
      <c r="BI211" s="14" t="s">
        <v>69</v>
      </c>
      <c r="BJ211" s="14" t="s">
        <v>69</v>
      </c>
      <c r="BK211" s="14" t="s">
        <v>68</v>
      </c>
      <c r="BL211" s="14" t="str">
        <f t="shared" si="260"/>
        <v>5 fois par semaine</v>
      </c>
      <c r="BM211" s="13" t="s">
        <v>69</v>
      </c>
      <c r="BN211" s="13" t="s">
        <v>69</v>
      </c>
      <c r="BO211" s="13" t="s">
        <v>69</v>
      </c>
      <c r="BP211" s="13" t="s">
        <v>69</v>
      </c>
      <c r="BQ211" s="13" t="s">
        <v>69</v>
      </c>
      <c r="BR211" s="13" t="s">
        <v>68</v>
      </c>
      <c r="BS211" s="13" t="str">
        <f t="shared" si="261"/>
        <v>5 fois par semaine</v>
      </c>
      <c r="BT211" s="14" t="s">
        <v>68</v>
      </c>
      <c r="BU211" s="14" t="s">
        <v>68</v>
      </c>
      <c r="BV211" s="14" t="s">
        <v>68</v>
      </c>
      <c r="BW211" s="14" t="s">
        <v>68</v>
      </c>
      <c r="BX211" s="14" t="s">
        <v>68</v>
      </c>
      <c r="BY211" s="14" t="s">
        <v>68</v>
      </c>
      <c r="BZ211" s="14" t="str">
        <f t="shared" si="262"/>
        <v>-</v>
      </c>
      <c r="CA211" s="13" t="s">
        <v>69</v>
      </c>
      <c r="CB211" s="13" t="s">
        <v>68</v>
      </c>
      <c r="CC211" s="13" t="s">
        <v>68</v>
      </c>
      <c r="CD211" s="13" t="s">
        <v>68</v>
      </c>
      <c r="CE211" s="13" t="s">
        <v>68</v>
      </c>
      <c r="CF211" s="13" t="s">
        <v>68</v>
      </c>
      <c r="CG211" s="44" t="str">
        <f t="shared" si="297"/>
        <v>1 fois par mois</v>
      </c>
      <c r="CH211" s="14" t="s">
        <v>68</v>
      </c>
      <c r="CI211" s="14" t="s">
        <v>68</v>
      </c>
      <c r="CJ211" s="14" t="s">
        <v>68</v>
      </c>
      <c r="CK211" s="14" t="s">
        <v>68</v>
      </c>
      <c r="CL211" s="14" t="s">
        <v>68</v>
      </c>
      <c r="CM211" s="14" t="s">
        <v>68</v>
      </c>
      <c r="CN211" s="44" t="str">
        <f t="shared" si="264"/>
        <v>-</v>
      </c>
      <c r="CO211" s="13" t="s">
        <v>68</v>
      </c>
      <c r="CP211" s="13" t="s">
        <v>68</v>
      </c>
      <c r="CQ211" s="13" t="s">
        <v>68</v>
      </c>
      <c r="CR211" s="13" t="s">
        <v>68</v>
      </c>
      <c r="CS211" s="13" t="s">
        <v>68</v>
      </c>
      <c r="CT211" s="13" t="s">
        <v>68</v>
      </c>
      <c r="CU211" s="13" t="str">
        <f t="shared" si="295"/>
        <v>-</v>
      </c>
      <c r="CV211" s="14" t="s">
        <v>68</v>
      </c>
      <c r="CW211" s="14" t="s">
        <v>68</v>
      </c>
      <c r="CX211" s="14" t="s">
        <v>68</v>
      </c>
      <c r="CY211" s="14" t="s">
        <v>68</v>
      </c>
      <c r="CZ211" s="14" t="s">
        <v>68</v>
      </c>
      <c r="DA211" s="14" t="s">
        <v>68</v>
      </c>
      <c r="DB211" s="14" t="str">
        <f t="shared" si="265"/>
        <v>-</v>
      </c>
      <c r="DC211" s="13" t="s">
        <v>68</v>
      </c>
      <c r="DD211" s="13" t="s">
        <v>68</v>
      </c>
      <c r="DE211" s="13" t="s">
        <v>68</v>
      </c>
      <c r="DF211" s="13" t="s">
        <v>68</v>
      </c>
      <c r="DG211" s="13" t="s">
        <v>68</v>
      </c>
      <c r="DH211" s="13" t="s">
        <v>68</v>
      </c>
      <c r="DI211" s="13" t="str">
        <f t="shared" si="296"/>
        <v>-</v>
      </c>
      <c r="DJ211" s="14" t="s">
        <v>69</v>
      </c>
      <c r="DK211" s="14" t="s">
        <v>69</v>
      </c>
      <c r="DL211" s="14" t="s">
        <v>69</v>
      </c>
      <c r="DM211" s="14" t="s">
        <v>69</v>
      </c>
      <c r="DN211" s="14" t="s">
        <v>69</v>
      </c>
      <c r="DO211" s="14" t="s">
        <v>68</v>
      </c>
      <c r="DP211" s="44" t="str">
        <f t="shared" si="266"/>
        <v>5 fois par semaine</v>
      </c>
      <c r="DQ211" s="13" t="s">
        <v>69</v>
      </c>
      <c r="DR211" s="13" t="s">
        <v>69</v>
      </c>
      <c r="DS211" s="13" t="s">
        <v>69</v>
      </c>
      <c r="DT211" s="13" t="s">
        <v>69</v>
      </c>
      <c r="DU211" s="13" t="s">
        <v>69</v>
      </c>
      <c r="DV211" s="13" t="s">
        <v>68</v>
      </c>
      <c r="DW211" s="13" t="str">
        <f t="shared" si="267"/>
        <v>5 fois par semaine</v>
      </c>
      <c r="DX211" s="14" t="s">
        <v>69</v>
      </c>
      <c r="DY211" s="14" t="s">
        <v>69</v>
      </c>
      <c r="DZ211" s="14" t="s">
        <v>69</v>
      </c>
      <c r="EA211" s="14" t="s">
        <v>69</v>
      </c>
      <c r="EB211" s="14" t="s">
        <v>69</v>
      </c>
      <c r="EC211" s="14" t="s">
        <v>68</v>
      </c>
      <c r="ED211" s="14" t="str">
        <f t="shared" si="268"/>
        <v>5 fois par semaine</v>
      </c>
      <c r="EE211" s="13" t="s">
        <v>69</v>
      </c>
      <c r="EF211" s="13" t="s">
        <v>69</v>
      </c>
      <c r="EG211" s="13" t="s">
        <v>69</v>
      </c>
      <c r="EH211" s="13" t="s">
        <v>69</v>
      </c>
      <c r="EI211" s="13" t="s">
        <v>69</v>
      </c>
      <c r="EJ211" s="13" t="s">
        <v>68</v>
      </c>
      <c r="EK211" s="13" t="str">
        <f t="shared" si="269"/>
        <v>5 fois par semaine</v>
      </c>
      <c r="EL211" s="14" t="s">
        <v>69</v>
      </c>
      <c r="EM211" s="14" t="s">
        <v>68</v>
      </c>
      <c r="EN211" s="14" t="s">
        <v>68</v>
      </c>
      <c r="EO211" s="14" t="s">
        <v>68</v>
      </c>
      <c r="EP211" s="14" t="s">
        <v>68</v>
      </c>
      <c r="EQ211" s="14" t="s">
        <v>68</v>
      </c>
      <c r="ER211" s="44" t="str">
        <f t="shared" si="288"/>
        <v>1 fois par mois</v>
      </c>
      <c r="ES211" s="13" t="s">
        <v>68</v>
      </c>
      <c r="ET211" s="13" t="s">
        <v>68</v>
      </c>
      <c r="EU211" s="13" t="s">
        <v>68</v>
      </c>
      <c r="EV211" s="13" t="s">
        <v>68</v>
      </c>
      <c r="EW211" s="13" t="s">
        <v>68</v>
      </c>
      <c r="EX211" s="13" t="s">
        <v>68</v>
      </c>
      <c r="EY211" s="44" t="str">
        <f t="shared" si="298"/>
        <v>-</v>
      </c>
      <c r="EZ211" s="14" t="s">
        <v>69</v>
      </c>
      <c r="FA211" s="14" t="s">
        <v>68</v>
      </c>
      <c r="FB211" s="14" t="s">
        <v>68</v>
      </c>
      <c r="FC211" s="14" t="s">
        <v>68</v>
      </c>
      <c r="FD211" s="14" t="s">
        <v>68</v>
      </c>
      <c r="FE211" s="14" t="s">
        <v>68</v>
      </c>
      <c r="FF211" s="44" t="str">
        <f t="shared" si="285"/>
        <v>1 fois par semaine</v>
      </c>
      <c r="FG211" s="13" t="s">
        <v>69</v>
      </c>
      <c r="FH211" s="13" t="s">
        <v>68</v>
      </c>
      <c r="FI211" s="13" t="s">
        <v>68</v>
      </c>
      <c r="FJ211" s="13" t="s">
        <v>68</v>
      </c>
      <c r="FK211" s="13" t="s">
        <v>68</v>
      </c>
      <c r="FL211" s="13" t="s">
        <v>68</v>
      </c>
      <c r="FM211" s="13" t="str">
        <f t="shared" si="292"/>
        <v>1 fois par mois</v>
      </c>
      <c r="FN211" s="14" t="s">
        <v>69</v>
      </c>
      <c r="FO211" s="14" t="s">
        <v>69</v>
      </c>
      <c r="FP211" s="14" t="s">
        <v>69</v>
      </c>
      <c r="FQ211" s="14" t="s">
        <v>69</v>
      </c>
      <c r="FR211" s="14" t="s">
        <v>69</v>
      </c>
      <c r="FS211" s="14" t="s">
        <v>69</v>
      </c>
      <c r="FT211" s="44" t="str">
        <f t="shared" si="273"/>
        <v>6 fois par semaine</v>
      </c>
      <c r="FU211" s="13" t="s">
        <v>69</v>
      </c>
      <c r="FV211" s="13" t="s">
        <v>68</v>
      </c>
      <c r="FW211" s="13" t="s">
        <v>68</v>
      </c>
      <c r="FX211" s="13" t="s">
        <v>68</v>
      </c>
      <c r="FY211" s="13" t="s">
        <v>68</v>
      </c>
      <c r="FZ211" s="13" t="s">
        <v>68</v>
      </c>
      <c r="GA211" s="44" t="str">
        <f t="shared" si="274"/>
        <v>1 fois par semaine</v>
      </c>
      <c r="GB211" s="14" t="s">
        <v>69</v>
      </c>
      <c r="GC211" s="14" t="s">
        <v>68</v>
      </c>
      <c r="GD211" s="14" t="s">
        <v>68</v>
      </c>
      <c r="GE211" s="14" t="s">
        <v>68</v>
      </c>
      <c r="GF211" s="14" t="s">
        <v>68</v>
      </c>
      <c r="GG211" s="14" t="s">
        <v>68</v>
      </c>
      <c r="GH211" s="14" t="str">
        <f t="shared" si="275"/>
        <v>1 fois par semaine</v>
      </c>
      <c r="GI211" s="13" t="s">
        <v>68</v>
      </c>
      <c r="GJ211" s="13" t="s">
        <v>68</v>
      </c>
      <c r="GK211" s="13" t="s">
        <v>68</v>
      </c>
      <c r="GL211" s="13" t="s">
        <v>68</v>
      </c>
      <c r="GM211" s="13" t="s">
        <v>68</v>
      </c>
      <c r="GN211" s="13" t="s">
        <v>68</v>
      </c>
      <c r="GO211" s="13" t="str">
        <f t="shared" si="286"/>
        <v>-</v>
      </c>
      <c r="GP211" s="14" t="s">
        <v>68</v>
      </c>
      <c r="GQ211" s="14" t="s">
        <v>68</v>
      </c>
      <c r="GR211" s="14" t="s">
        <v>68</v>
      </c>
      <c r="GS211" s="14" t="s">
        <v>68</v>
      </c>
      <c r="GT211" s="14" t="s">
        <v>68</v>
      </c>
      <c r="GU211" s="14" t="s">
        <v>68</v>
      </c>
      <c r="GV211" s="14" t="str">
        <f t="shared" si="282"/>
        <v>-</v>
      </c>
      <c r="GW211" s="13" t="s">
        <v>68</v>
      </c>
      <c r="GX211" s="13" t="s">
        <v>68</v>
      </c>
      <c r="GY211" s="13" t="s">
        <v>68</v>
      </c>
      <c r="GZ211" s="13" t="s">
        <v>68</v>
      </c>
      <c r="HA211" s="13" t="s">
        <v>69</v>
      </c>
      <c r="HB211" s="13" t="s">
        <v>68</v>
      </c>
      <c r="HC211" s="44" t="str">
        <f>IF(COUNTIF(GW211:HB211,"X")&gt;0,COUNTIF(GW211:HB211,"X")&amp;" fois par mois","-")</f>
        <v>1 fois par mois</v>
      </c>
      <c r="HD211" s="14" t="s">
        <v>68</v>
      </c>
      <c r="HE211" s="14" t="s">
        <v>68</v>
      </c>
      <c r="HF211" s="14" t="s">
        <v>68</v>
      </c>
      <c r="HG211" s="14" t="s">
        <v>68</v>
      </c>
      <c r="HH211" s="14" t="s">
        <v>69</v>
      </c>
      <c r="HI211" s="14" t="s">
        <v>68</v>
      </c>
      <c r="HJ211" s="44" t="str">
        <f t="shared" si="299"/>
        <v>1 fois par semestre</v>
      </c>
      <c r="HK211" s="13" t="s">
        <v>68</v>
      </c>
      <c r="HL211" s="13" t="s">
        <v>68</v>
      </c>
      <c r="HM211" s="13" t="s">
        <v>68</v>
      </c>
      <c r="HN211" s="13" t="s">
        <v>68</v>
      </c>
      <c r="HO211" s="13" t="s">
        <v>68</v>
      </c>
      <c r="HP211" s="13" t="s">
        <v>68</v>
      </c>
      <c r="HQ211" s="44" t="str">
        <f t="shared" si="287"/>
        <v>-</v>
      </c>
      <c r="HR211" s="14" t="s">
        <v>68</v>
      </c>
      <c r="HS211" s="14" t="s">
        <v>68</v>
      </c>
      <c r="HT211" s="14" t="s">
        <v>68</v>
      </c>
      <c r="HU211" s="14" t="s">
        <v>68</v>
      </c>
      <c r="HV211" s="14" t="s">
        <v>68</v>
      </c>
      <c r="HW211" s="14" t="s">
        <v>68</v>
      </c>
      <c r="HX211" s="14" t="str">
        <f t="shared" si="283"/>
        <v>-</v>
      </c>
    </row>
    <row r="212" spans="1:232" ht="27.95" customHeight="1" x14ac:dyDescent="0.2">
      <c r="A212" s="16">
        <v>8293</v>
      </c>
      <c r="B212" s="9" t="s">
        <v>79</v>
      </c>
      <c r="C212" s="51" t="s">
        <v>1908</v>
      </c>
      <c r="D212" s="11" t="s">
        <v>96</v>
      </c>
      <c r="E212" s="11" t="s">
        <v>336</v>
      </c>
      <c r="F212" s="11">
        <v>75018</v>
      </c>
      <c r="G212" s="11" t="s">
        <v>29</v>
      </c>
      <c r="H212" s="12">
        <v>7</v>
      </c>
      <c r="I212" s="13" t="s">
        <v>69</v>
      </c>
      <c r="J212" s="13" t="s">
        <v>68</v>
      </c>
      <c r="K212" s="13" t="s">
        <v>69</v>
      </c>
      <c r="L212" s="13" t="s">
        <v>68</v>
      </c>
      <c r="M212" s="13" t="s">
        <v>69</v>
      </c>
      <c r="N212" s="13" t="s">
        <v>68</v>
      </c>
      <c r="O212" s="13" t="str">
        <f t="shared" si="253"/>
        <v>3 fois par semaine</v>
      </c>
      <c r="P212" s="14" t="s">
        <v>69</v>
      </c>
      <c r="Q212" s="14" t="s">
        <v>68</v>
      </c>
      <c r="R212" s="14" t="s">
        <v>69</v>
      </c>
      <c r="S212" s="14" t="s">
        <v>68</v>
      </c>
      <c r="T212" s="14" t="s">
        <v>69</v>
      </c>
      <c r="U212" s="14" t="s">
        <v>68</v>
      </c>
      <c r="V212" s="44" t="str">
        <f t="shared" si="254"/>
        <v>3 fois par semaine</v>
      </c>
      <c r="W212" s="13" t="s">
        <v>69</v>
      </c>
      <c r="X212" s="13" t="s">
        <v>68</v>
      </c>
      <c r="Y212" s="13" t="s">
        <v>69</v>
      </c>
      <c r="Z212" s="13" t="s">
        <v>68</v>
      </c>
      <c r="AA212" s="13" t="s">
        <v>69</v>
      </c>
      <c r="AB212" s="13" t="s">
        <v>68</v>
      </c>
      <c r="AC212" s="13" t="str">
        <f t="shared" si="255"/>
        <v>3 fois par semaine</v>
      </c>
      <c r="AD212" s="14" t="s">
        <v>69</v>
      </c>
      <c r="AE212" s="14" t="s">
        <v>68</v>
      </c>
      <c r="AF212" s="14" t="s">
        <v>69</v>
      </c>
      <c r="AG212" s="14" t="s">
        <v>68</v>
      </c>
      <c r="AH212" s="14" t="s">
        <v>69</v>
      </c>
      <c r="AI212" s="14" t="s">
        <v>68</v>
      </c>
      <c r="AJ212" s="44" t="str">
        <f t="shared" si="256"/>
        <v>3 fois par semaine</v>
      </c>
      <c r="AK212" s="13" t="s">
        <v>69</v>
      </c>
      <c r="AL212" s="13" t="s">
        <v>68</v>
      </c>
      <c r="AM212" s="13" t="s">
        <v>69</v>
      </c>
      <c r="AN212" s="13" t="s">
        <v>68</v>
      </c>
      <c r="AO212" s="13" t="s">
        <v>69</v>
      </c>
      <c r="AP212" s="13" t="s">
        <v>68</v>
      </c>
      <c r="AQ212" s="13" t="str">
        <f t="shared" si="257"/>
        <v>3 fois par semaine</v>
      </c>
      <c r="AR212" s="14" t="s">
        <v>69</v>
      </c>
      <c r="AS212" s="14" t="s">
        <v>68</v>
      </c>
      <c r="AT212" s="14" t="s">
        <v>69</v>
      </c>
      <c r="AU212" s="14" t="s">
        <v>68</v>
      </c>
      <c r="AV212" s="14" t="s">
        <v>69</v>
      </c>
      <c r="AW212" s="14" t="s">
        <v>68</v>
      </c>
      <c r="AX212" s="14" t="str">
        <f t="shared" si="258"/>
        <v>3 fois par semaine</v>
      </c>
      <c r="AY212" s="13" t="s">
        <v>69</v>
      </c>
      <c r="AZ212" s="13" t="s">
        <v>68</v>
      </c>
      <c r="BA212" s="13" t="s">
        <v>69</v>
      </c>
      <c r="BB212" s="13" t="s">
        <v>68</v>
      </c>
      <c r="BC212" s="13" t="s">
        <v>69</v>
      </c>
      <c r="BD212" s="13" t="s">
        <v>68</v>
      </c>
      <c r="BE212" s="13" t="str">
        <f t="shared" si="259"/>
        <v>3 fois par semaine</v>
      </c>
      <c r="BF212" s="14" t="s">
        <v>69</v>
      </c>
      <c r="BG212" s="14" t="s">
        <v>68</v>
      </c>
      <c r="BH212" s="14" t="s">
        <v>69</v>
      </c>
      <c r="BI212" s="14" t="s">
        <v>68</v>
      </c>
      <c r="BJ212" s="14" t="s">
        <v>69</v>
      </c>
      <c r="BK212" s="14" t="s">
        <v>68</v>
      </c>
      <c r="BL212" s="14" t="str">
        <f t="shared" si="260"/>
        <v>3 fois par semaine</v>
      </c>
      <c r="BM212" s="13" t="s">
        <v>69</v>
      </c>
      <c r="BN212" s="13" t="s">
        <v>68</v>
      </c>
      <c r="BO212" s="13" t="s">
        <v>69</v>
      </c>
      <c r="BP212" s="13" t="s">
        <v>68</v>
      </c>
      <c r="BQ212" s="13" t="s">
        <v>69</v>
      </c>
      <c r="BR212" s="13" t="s">
        <v>68</v>
      </c>
      <c r="BS212" s="13" t="str">
        <f t="shared" si="261"/>
        <v>3 fois par semaine</v>
      </c>
      <c r="BT212" s="14" t="s">
        <v>68</v>
      </c>
      <c r="BU212" s="14" t="s">
        <v>68</v>
      </c>
      <c r="BV212" s="14" t="s">
        <v>68</v>
      </c>
      <c r="BW212" s="14" t="s">
        <v>68</v>
      </c>
      <c r="BX212" s="14" t="s">
        <v>68</v>
      </c>
      <c r="BY212" s="14" t="s">
        <v>68</v>
      </c>
      <c r="BZ212" s="14" t="str">
        <f t="shared" si="262"/>
        <v>-</v>
      </c>
      <c r="CA212" s="13" t="s">
        <v>68</v>
      </c>
      <c r="CB212" s="13" t="s">
        <v>68</v>
      </c>
      <c r="CC212" s="13" t="s">
        <v>69</v>
      </c>
      <c r="CD212" s="13" t="s">
        <v>68</v>
      </c>
      <c r="CE212" s="13" t="s">
        <v>68</v>
      </c>
      <c r="CF212" s="13" t="s">
        <v>68</v>
      </c>
      <c r="CG212" s="44" t="str">
        <f t="shared" si="297"/>
        <v>1 fois par mois</v>
      </c>
      <c r="CH212" s="14" t="s">
        <v>68</v>
      </c>
      <c r="CI212" s="14" t="s">
        <v>68</v>
      </c>
      <c r="CJ212" s="14" t="s">
        <v>69</v>
      </c>
      <c r="CK212" s="14" t="s">
        <v>68</v>
      </c>
      <c r="CL212" s="14" t="s">
        <v>68</v>
      </c>
      <c r="CM212" s="14" t="s">
        <v>68</v>
      </c>
      <c r="CN212" s="44" t="str">
        <f t="shared" si="264"/>
        <v>1 fois par semaine</v>
      </c>
      <c r="CO212" s="13" t="s">
        <v>68</v>
      </c>
      <c r="CP212" s="13" t="s">
        <v>68</v>
      </c>
      <c r="CQ212" s="13" t="s">
        <v>69</v>
      </c>
      <c r="CR212" s="13" t="s">
        <v>68</v>
      </c>
      <c r="CS212" s="13" t="s">
        <v>68</v>
      </c>
      <c r="CT212" s="13" t="s">
        <v>68</v>
      </c>
      <c r="CU212" s="13" t="str">
        <f t="shared" si="295"/>
        <v>1 fois par semaine</v>
      </c>
      <c r="CV212" s="14" t="s">
        <v>68</v>
      </c>
      <c r="CW212" s="14" t="s">
        <v>68</v>
      </c>
      <c r="CX212" s="14" t="s">
        <v>69</v>
      </c>
      <c r="CY212" s="14" t="s">
        <v>68</v>
      </c>
      <c r="CZ212" s="14" t="s">
        <v>68</v>
      </c>
      <c r="DA212" s="14" t="s">
        <v>68</v>
      </c>
      <c r="DB212" s="14" t="str">
        <f t="shared" si="265"/>
        <v>1 fois par semaine</v>
      </c>
      <c r="DC212" s="13" t="s">
        <v>68</v>
      </c>
      <c r="DD212" s="13" t="s">
        <v>68</v>
      </c>
      <c r="DE212" s="13" t="s">
        <v>69</v>
      </c>
      <c r="DF212" s="13" t="s">
        <v>68</v>
      </c>
      <c r="DG212" s="13" t="s">
        <v>68</v>
      </c>
      <c r="DH212" s="13" t="s">
        <v>68</v>
      </c>
      <c r="DI212" s="13" t="str">
        <f t="shared" si="296"/>
        <v>1 fois par semaine</v>
      </c>
      <c r="DJ212" s="14" t="s">
        <v>68</v>
      </c>
      <c r="DK212" s="14" t="s">
        <v>68</v>
      </c>
      <c r="DL212" s="14" t="s">
        <v>68</v>
      </c>
      <c r="DM212" s="14" t="s">
        <v>68</v>
      </c>
      <c r="DN212" s="14" t="s">
        <v>68</v>
      </c>
      <c r="DO212" s="14" t="s">
        <v>68</v>
      </c>
      <c r="DP212" s="44" t="str">
        <f t="shared" si="266"/>
        <v>-</v>
      </c>
      <c r="DQ212" s="13" t="s">
        <v>68</v>
      </c>
      <c r="DR212" s="13" t="s">
        <v>68</v>
      </c>
      <c r="DS212" s="13" t="s">
        <v>68</v>
      </c>
      <c r="DT212" s="13" t="s">
        <v>68</v>
      </c>
      <c r="DU212" s="13" t="s">
        <v>68</v>
      </c>
      <c r="DV212" s="13" t="s">
        <v>68</v>
      </c>
      <c r="DW212" s="13" t="str">
        <f t="shared" si="267"/>
        <v>-</v>
      </c>
      <c r="DX212" s="14" t="s">
        <v>68</v>
      </c>
      <c r="DY212" s="14" t="s">
        <v>68</v>
      </c>
      <c r="DZ212" s="14" t="s">
        <v>68</v>
      </c>
      <c r="EA212" s="14" t="s">
        <v>68</v>
      </c>
      <c r="EB212" s="14" t="s">
        <v>68</v>
      </c>
      <c r="EC212" s="14" t="s">
        <v>68</v>
      </c>
      <c r="ED212" s="14" t="str">
        <f t="shared" si="268"/>
        <v>-</v>
      </c>
      <c r="EE212" s="13" t="s">
        <v>68</v>
      </c>
      <c r="EF212" s="13" t="s">
        <v>68</v>
      </c>
      <c r="EG212" s="13" t="s">
        <v>68</v>
      </c>
      <c r="EH212" s="13" t="s">
        <v>68</v>
      </c>
      <c r="EI212" s="13" t="s">
        <v>68</v>
      </c>
      <c r="EJ212" s="13" t="s">
        <v>68</v>
      </c>
      <c r="EK212" s="13" t="str">
        <f t="shared" si="269"/>
        <v>-</v>
      </c>
      <c r="EL212" s="14" t="s">
        <v>68</v>
      </c>
      <c r="EM212" s="14" t="s">
        <v>68</v>
      </c>
      <c r="EN212" s="14" t="s">
        <v>69</v>
      </c>
      <c r="EO212" s="14" t="s">
        <v>68</v>
      </c>
      <c r="EP212" s="14" t="s">
        <v>68</v>
      </c>
      <c r="EQ212" s="14" t="s">
        <v>68</v>
      </c>
      <c r="ER212" s="44" t="str">
        <f t="shared" si="288"/>
        <v>1 fois par mois</v>
      </c>
      <c r="ES212" s="13" t="s">
        <v>68</v>
      </c>
      <c r="ET212" s="13" t="s">
        <v>68</v>
      </c>
      <c r="EU212" s="13" t="s">
        <v>68</v>
      </c>
      <c r="EV212" s="13" t="s">
        <v>68</v>
      </c>
      <c r="EW212" s="13" t="s">
        <v>68</v>
      </c>
      <c r="EX212" s="13" t="s">
        <v>68</v>
      </c>
      <c r="EY212" s="44" t="str">
        <f t="shared" si="298"/>
        <v>-</v>
      </c>
      <c r="EZ212" s="14" t="s">
        <v>68</v>
      </c>
      <c r="FA212" s="14" t="s">
        <v>68</v>
      </c>
      <c r="FB212" s="14" t="s">
        <v>68</v>
      </c>
      <c r="FC212" s="14" t="s">
        <v>68</v>
      </c>
      <c r="FD212" s="14" t="s">
        <v>68</v>
      </c>
      <c r="FE212" s="14" t="s">
        <v>68</v>
      </c>
      <c r="FF212" s="44" t="str">
        <f t="shared" si="285"/>
        <v>-</v>
      </c>
      <c r="FG212" s="13" t="s">
        <v>68</v>
      </c>
      <c r="FH212" s="13" t="s">
        <v>68</v>
      </c>
      <c r="FI212" s="13" t="s">
        <v>68</v>
      </c>
      <c r="FJ212" s="13" t="s">
        <v>68</v>
      </c>
      <c r="FK212" s="13" t="s">
        <v>68</v>
      </c>
      <c r="FL212" s="13" t="s">
        <v>68</v>
      </c>
      <c r="FM212" s="13" t="str">
        <f t="shared" si="292"/>
        <v>-</v>
      </c>
      <c r="FN212" s="14" t="s">
        <v>69</v>
      </c>
      <c r="FO212" s="14" t="s">
        <v>68</v>
      </c>
      <c r="FP212" s="14" t="s">
        <v>68</v>
      </c>
      <c r="FQ212" s="14" t="s">
        <v>69</v>
      </c>
      <c r="FR212" s="14" t="s">
        <v>69</v>
      </c>
      <c r="FS212" s="14" t="s">
        <v>68</v>
      </c>
      <c r="FT212" s="44" t="str">
        <f t="shared" si="273"/>
        <v>3 fois par semaine</v>
      </c>
      <c r="FU212" s="13" t="s">
        <v>69</v>
      </c>
      <c r="FV212" s="13" t="s">
        <v>68</v>
      </c>
      <c r="FW212" s="13" t="s">
        <v>68</v>
      </c>
      <c r="FX212" s="13" t="s">
        <v>68</v>
      </c>
      <c r="FY212" s="13" t="s">
        <v>68</v>
      </c>
      <c r="FZ212" s="13" t="s">
        <v>68</v>
      </c>
      <c r="GA212" s="44" t="str">
        <f t="shared" si="274"/>
        <v>1 fois par semaine</v>
      </c>
      <c r="GB212" s="14" t="s">
        <v>69</v>
      </c>
      <c r="GC212" s="14" t="s">
        <v>68</v>
      </c>
      <c r="GD212" s="14" t="s">
        <v>68</v>
      </c>
      <c r="GE212" s="14" t="s">
        <v>68</v>
      </c>
      <c r="GF212" s="14" t="s">
        <v>68</v>
      </c>
      <c r="GG212" s="14" t="s">
        <v>68</v>
      </c>
      <c r="GH212" s="14" t="str">
        <f t="shared" si="275"/>
        <v>1 fois par semaine</v>
      </c>
      <c r="GI212" s="13" t="s">
        <v>68</v>
      </c>
      <c r="GJ212" s="13" t="s">
        <v>68</v>
      </c>
      <c r="GK212" s="13" t="s">
        <v>68</v>
      </c>
      <c r="GL212" s="13" t="s">
        <v>68</v>
      </c>
      <c r="GM212" s="13" t="s">
        <v>68</v>
      </c>
      <c r="GN212" s="13" t="s">
        <v>68</v>
      </c>
      <c r="GO212" s="13" t="str">
        <f t="shared" si="286"/>
        <v>-</v>
      </c>
      <c r="GP212" s="14" t="s">
        <v>68</v>
      </c>
      <c r="GQ212" s="14" t="s">
        <v>68</v>
      </c>
      <c r="GR212" s="14" t="s">
        <v>68</v>
      </c>
      <c r="GS212" s="14" t="s">
        <v>68</v>
      </c>
      <c r="GT212" s="14" t="s">
        <v>68</v>
      </c>
      <c r="GU212" s="14" t="s">
        <v>68</v>
      </c>
      <c r="GV212" s="14" t="str">
        <f t="shared" si="282"/>
        <v>-</v>
      </c>
      <c r="GW212" s="13" t="s">
        <v>68</v>
      </c>
      <c r="GX212" s="13" t="s">
        <v>68</v>
      </c>
      <c r="GY212" s="13" t="s">
        <v>68</v>
      </c>
      <c r="GZ212" s="13" t="s">
        <v>68</v>
      </c>
      <c r="HA212" s="13" t="s">
        <v>68</v>
      </c>
      <c r="HB212" s="13" t="s">
        <v>68</v>
      </c>
      <c r="HC212" s="44" t="str">
        <f t="shared" ref="HC212:HC214" si="300">IF(COUNTIF(GW212:HB212,"X")&gt;0,COUNTIF(GW212:HB212,"X")&amp;" fois par semaine","-")</f>
        <v>-</v>
      </c>
      <c r="HD212" s="14" t="s">
        <v>68</v>
      </c>
      <c r="HE212" s="14" t="s">
        <v>68</v>
      </c>
      <c r="HF212" s="14" t="s">
        <v>68</v>
      </c>
      <c r="HG212" s="14" t="s">
        <v>68</v>
      </c>
      <c r="HH212" s="14" t="s">
        <v>68</v>
      </c>
      <c r="HI212" s="14" t="s">
        <v>68</v>
      </c>
      <c r="HJ212" s="44" t="str">
        <f t="shared" si="299"/>
        <v>-</v>
      </c>
      <c r="HK212" s="13" t="s">
        <v>68</v>
      </c>
      <c r="HL212" s="13" t="s">
        <v>68</v>
      </c>
      <c r="HM212" s="13" t="s">
        <v>68</v>
      </c>
      <c r="HN212" s="13" t="s">
        <v>68</v>
      </c>
      <c r="HO212" s="13" t="s">
        <v>68</v>
      </c>
      <c r="HP212" s="13" t="s">
        <v>68</v>
      </c>
      <c r="HQ212" s="44" t="str">
        <f t="shared" si="287"/>
        <v>-</v>
      </c>
      <c r="HR212" s="14" t="s">
        <v>68</v>
      </c>
      <c r="HS212" s="14" t="s">
        <v>68</v>
      </c>
      <c r="HT212" s="14" t="s">
        <v>68</v>
      </c>
      <c r="HU212" s="14" t="s">
        <v>68</v>
      </c>
      <c r="HV212" s="14" t="s">
        <v>68</v>
      </c>
      <c r="HW212" s="14" t="s">
        <v>68</v>
      </c>
      <c r="HX212" s="14" t="str">
        <f t="shared" si="283"/>
        <v>-</v>
      </c>
    </row>
    <row r="213" spans="1:232" ht="27.95" customHeight="1" x14ac:dyDescent="0.2">
      <c r="A213" s="8">
        <v>8296</v>
      </c>
      <c r="B213" s="9" t="s">
        <v>66</v>
      </c>
      <c r="C213" s="50" t="s">
        <v>1906</v>
      </c>
      <c r="D213" s="11" t="s">
        <v>96</v>
      </c>
      <c r="E213" s="11" t="s">
        <v>339</v>
      </c>
      <c r="F213" s="11">
        <v>75010</v>
      </c>
      <c r="G213" s="11" t="s">
        <v>29</v>
      </c>
      <c r="H213" s="12">
        <v>14</v>
      </c>
      <c r="I213" s="13" t="s">
        <v>69</v>
      </c>
      <c r="J213" s="13" t="s">
        <v>68</v>
      </c>
      <c r="K213" s="13" t="s">
        <v>69</v>
      </c>
      <c r="L213" s="13" t="s">
        <v>68</v>
      </c>
      <c r="M213" s="13" t="s">
        <v>69</v>
      </c>
      <c r="N213" s="13" t="s">
        <v>68</v>
      </c>
      <c r="O213" s="13" t="str">
        <f t="shared" si="253"/>
        <v>3 fois par semaine</v>
      </c>
      <c r="P213" s="14" t="s">
        <v>69</v>
      </c>
      <c r="Q213" s="14" t="s">
        <v>68</v>
      </c>
      <c r="R213" s="14" t="s">
        <v>69</v>
      </c>
      <c r="S213" s="14" t="s">
        <v>68</v>
      </c>
      <c r="T213" s="14" t="s">
        <v>69</v>
      </c>
      <c r="U213" s="14" t="s">
        <v>68</v>
      </c>
      <c r="V213" s="44" t="str">
        <f t="shared" si="254"/>
        <v>3 fois par semaine</v>
      </c>
      <c r="W213" s="13" t="s">
        <v>69</v>
      </c>
      <c r="X213" s="13" t="s">
        <v>68</v>
      </c>
      <c r="Y213" s="13" t="s">
        <v>69</v>
      </c>
      <c r="Z213" s="13" t="s">
        <v>68</v>
      </c>
      <c r="AA213" s="13" t="s">
        <v>69</v>
      </c>
      <c r="AB213" s="13" t="s">
        <v>68</v>
      </c>
      <c r="AC213" s="13" t="str">
        <f t="shared" si="255"/>
        <v>3 fois par semaine</v>
      </c>
      <c r="AD213" s="14" t="s">
        <v>69</v>
      </c>
      <c r="AE213" s="14" t="s">
        <v>68</v>
      </c>
      <c r="AF213" s="14" t="s">
        <v>69</v>
      </c>
      <c r="AG213" s="14" t="s">
        <v>68</v>
      </c>
      <c r="AH213" s="14" t="s">
        <v>69</v>
      </c>
      <c r="AI213" s="14" t="s">
        <v>68</v>
      </c>
      <c r="AJ213" s="44" t="str">
        <f t="shared" si="256"/>
        <v>3 fois par semaine</v>
      </c>
      <c r="AK213" s="13" t="s">
        <v>69</v>
      </c>
      <c r="AL213" s="13" t="s">
        <v>68</v>
      </c>
      <c r="AM213" s="13" t="s">
        <v>69</v>
      </c>
      <c r="AN213" s="13" t="s">
        <v>68</v>
      </c>
      <c r="AO213" s="13" t="s">
        <v>69</v>
      </c>
      <c r="AP213" s="13" t="s">
        <v>68</v>
      </c>
      <c r="AQ213" s="13" t="str">
        <f t="shared" si="257"/>
        <v>3 fois par semaine</v>
      </c>
      <c r="AR213" s="14" t="s">
        <v>69</v>
      </c>
      <c r="AS213" s="14" t="s">
        <v>68</v>
      </c>
      <c r="AT213" s="14" t="s">
        <v>69</v>
      </c>
      <c r="AU213" s="14" t="s">
        <v>68</v>
      </c>
      <c r="AV213" s="14" t="s">
        <v>69</v>
      </c>
      <c r="AW213" s="14" t="s">
        <v>68</v>
      </c>
      <c r="AX213" s="14" t="str">
        <f t="shared" si="258"/>
        <v>3 fois par semaine</v>
      </c>
      <c r="AY213" s="13" t="s">
        <v>69</v>
      </c>
      <c r="AZ213" s="13" t="s">
        <v>68</v>
      </c>
      <c r="BA213" s="13" t="s">
        <v>69</v>
      </c>
      <c r="BB213" s="13" t="s">
        <v>68</v>
      </c>
      <c r="BC213" s="13" t="s">
        <v>69</v>
      </c>
      <c r="BD213" s="13" t="s">
        <v>68</v>
      </c>
      <c r="BE213" s="13" t="str">
        <f t="shared" si="259"/>
        <v>3 fois par semaine</v>
      </c>
      <c r="BF213" s="14" t="s">
        <v>69</v>
      </c>
      <c r="BG213" s="14" t="s">
        <v>68</v>
      </c>
      <c r="BH213" s="14" t="s">
        <v>69</v>
      </c>
      <c r="BI213" s="14" t="s">
        <v>68</v>
      </c>
      <c r="BJ213" s="14" t="s">
        <v>69</v>
      </c>
      <c r="BK213" s="14" t="s">
        <v>68</v>
      </c>
      <c r="BL213" s="14" t="str">
        <f t="shared" si="260"/>
        <v>3 fois par semaine</v>
      </c>
      <c r="BM213" s="13" t="s">
        <v>69</v>
      </c>
      <c r="BN213" s="13" t="s">
        <v>68</v>
      </c>
      <c r="BO213" s="13" t="s">
        <v>69</v>
      </c>
      <c r="BP213" s="13" t="s">
        <v>68</v>
      </c>
      <c r="BQ213" s="13" t="s">
        <v>69</v>
      </c>
      <c r="BR213" s="13" t="s">
        <v>68</v>
      </c>
      <c r="BS213" s="13" t="str">
        <f t="shared" si="261"/>
        <v>3 fois par semaine</v>
      </c>
      <c r="BT213" s="14" t="s">
        <v>68</v>
      </c>
      <c r="BU213" s="14" t="s">
        <v>68</v>
      </c>
      <c r="BV213" s="14" t="s">
        <v>68</v>
      </c>
      <c r="BW213" s="14" t="s">
        <v>68</v>
      </c>
      <c r="BX213" s="14" t="s">
        <v>68</v>
      </c>
      <c r="BY213" s="14" t="s">
        <v>68</v>
      </c>
      <c r="BZ213" s="14" t="str">
        <f t="shared" si="262"/>
        <v>-</v>
      </c>
      <c r="CA213" s="13" t="s">
        <v>69</v>
      </c>
      <c r="CB213" s="13" t="s">
        <v>68</v>
      </c>
      <c r="CC213" s="13" t="s">
        <v>68</v>
      </c>
      <c r="CD213" s="13" t="s">
        <v>68</v>
      </c>
      <c r="CE213" s="13" t="s">
        <v>68</v>
      </c>
      <c r="CF213" s="13" t="s">
        <v>68</v>
      </c>
      <c r="CG213" s="44" t="str">
        <f t="shared" ref="CG213:CG222" si="301">IF(COUNTIF(CA213:CF213,"X")&gt;0,COUNTIF(CA213:CF213,"X")&amp;" fois par mois","-")</f>
        <v>1 fois par mois</v>
      </c>
      <c r="CH213" s="14" t="s">
        <v>68</v>
      </c>
      <c r="CI213" s="14" t="s">
        <v>68</v>
      </c>
      <c r="CJ213" s="14" t="s">
        <v>68</v>
      </c>
      <c r="CK213" s="14" t="s">
        <v>68</v>
      </c>
      <c r="CL213" s="14" t="s">
        <v>68</v>
      </c>
      <c r="CM213" s="14" t="s">
        <v>68</v>
      </c>
      <c r="CN213" s="44" t="str">
        <f t="shared" si="264"/>
        <v>-</v>
      </c>
      <c r="CO213" s="13" t="s">
        <v>68</v>
      </c>
      <c r="CP213" s="13" t="s">
        <v>68</v>
      </c>
      <c r="CQ213" s="13" t="s">
        <v>68</v>
      </c>
      <c r="CR213" s="13" t="s">
        <v>68</v>
      </c>
      <c r="CS213" s="13" t="s">
        <v>68</v>
      </c>
      <c r="CT213" s="13" t="s">
        <v>68</v>
      </c>
      <c r="CU213" s="13" t="str">
        <f t="shared" si="295"/>
        <v>-</v>
      </c>
      <c r="CV213" s="14" t="s">
        <v>68</v>
      </c>
      <c r="CW213" s="14" t="s">
        <v>68</v>
      </c>
      <c r="CX213" s="14" t="s">
        <v>68</v>
      </c>
      <c r="CY213" s="14" t="s">
        <v>68</v>
      </c>
      <c r="CZ213" s="14" t="s">
        <v>68</v>
      </c>
      <c r="DA213" s="14" t="s">
        <v>68</v>
      </c>
      <c r="DB213" s="14" t="str">
        <f t="shared" si="265"/>
        <v>-</v>
      </c>
      <c r="DC213" s="13" t="s">
        <v>68</v>
      </c>
      <c r="DD213" s="13" t="s">
        <v>68</v>
      </c>
      <c r="DE213" s="13" t="s">
        <v>68</v>
      </c>
      <c r="DF213" s="13" t="s">
        <v>68</v>
      </c>
      <c r="DG213" s="13" t="s">
        <v>68</v>
      </c>
      <c r="DH213" s="13" t="s">
        <v>68</v>
      </c>
      <c r="DI213" s="13" t="str">
        <f t="shared" si="296"/>
        <v>-</v>
      </c>
      <c r="DJ213" s="14" t="s">
        <v>69</v>
      </c>
      <c r="DK213" s="14" t="s">
        <v>68</v>
      </c>
      <c r="DL213" s="14" t="s">
        <v>69</v>
      </c>
      <c r="DM213" s="14" t="s">
        <v>68</v>
      </c>
      <c r="DN213" s="14" t="s">
        <v>69</v>
      </c>
      <c r="DO213" s="14" t="s">
        <v>68</v>
      </c>
      <c r="DP213" s="44" t="str">
        <f t="shared" si="266"/>
        <v>3 fois par semaine</v>
      </c>
      <c r="DQ213" s="13" t="s">
        <v>69</v>
      </c>
      <c r="DR213" s="13" t="s">
        <v>68</v>
      </c>
      <c r="DS213" s="13" t="s">
        <v>69</v>
      </c>
      <c r="DT213" s="13" t="s">
        <v>68</v>
      </c>
      <c r="DU213" s="13" t="s">
        <v>69</v>
      </c>
      <c r="DV213" s="13" t="s">
        <v>68</v>
      </c>
      <c r="DW213" s="13" t="str">
        <f t="shared" si="267"/>
        <v>3 fois par semaine</v>
      </c>
      <c r="DX213" s="14" t="s">
        <v>69</v>
      </c>
      <c r="DY213" s="14" t="s">
        <v>68</v>
      </c>
      <c r="DZ213" s="14" t="s">
        <v>69</v>
      </c>
      <c r="EA213" s="14" t="s">
        <v>68</v>
      </c>
      <c r="EB213" s="14" t="s">
        <v>69</v>
      </c>
      <c r="EC213" s="14" t="s">
        <v>68</v>
      </c>
      <c r="ED213" s="14" t="str">
        <f t="shared" si="268"/>
        <v>3 fois par semaine</v>
      </c>
      <c r="EE213" s="13" t="s">
        <v>69</v>
      </c>
      <c r="EF213" s="13" t="s">
        <v>68</v>
      </c>
      <c r="EG213" s="13" t="s">
        <v>69</v>
      </c>
      <c r="EH213" s="13" t="s">
        <v>68</v>
      </c>
      <c r="EI213" s="13" t="s">
        <v>69</v>
      </c>
      <c r="EJ213" s="13" t="s">
        <v>68</v>
      </c>
      <c r="EK213" s="13" t="str">
        <f t="shared" si="269"/>
        <v>3 fois par semaine</v>
      </c>
      <c r="EL213" s="14" t="s">
        <v>69</v>
      </c>
      <c r="EM213" s="14" t="s">
        <v>68</v>
      </c>
      <c r="EN213" s="14" t="s">
        <v>68</v>
      </c>
      <c r="EO213" s="14" t="s">
        <v>68</v>
      </c>
      <c r="EP213" s="14" t="s">
        <v>68</v>
      </c>
      <c r="EQ213" s="14" t="s">
        <v>68</v>
      </c>
      <c r="ER213" s="44" t="str">
        <f t="shared" si="288"/>
        <v>1 fois par mois</v>
      </c>
      <c r="ES213" s="13" t="s">
        <v>68</v>
      </c>
      <c r="ET213" s="13" t="s">
        <v>68</v>
      </c>
      <c r="EU213" s="13" t="s">
        <v>68</v>
      </c>
      <c r="EV213" s="13" t="s">
        <v>68</v>
      </c>
      <c r="EW213" s="13" t="s">
        <v>68</v>
      </c>
      <c r="EX213" s="13" t="s">
        <v>68</v>
      </c>
      <c r="EY213" s="44" t="str">
        <f>IF(COUNTIF(ES213:EX213,"X")&gt;0,COUNTIF(ES213:EX213,"X")&amp;" fois par mois","-")</f>
        <v>-</v>
      </c>
      <c r="EZ213" s="14" t="s">
        <v>68</v>
      </c>
      <c r="FA213" s="14" t="s">
        <v>68</v>
      </c>
      <c r="FB213" s="14" t="s">
        <v>68</v>
      </c>
      <c r="FC213" s="14" t="s">
        <v>68</v>
      </c>
      <c r="FD213" s="14" t="s">
        <v>68</v>
      </c>
      <c r="FE213" s="14" t="s">
        <v>68</v>
      </c>
      <c r="FF213" s="44" t="str">
        <f t="shared" si="285"/>
        <v>-</v>
      </c>
      <c r="FG213" s="13" t="s">
        <v>68</v>
      </c>
      <c r="FH213" s="13" t="s">
        <v>68</v>
      </c>
      <c r="FI213" s="13" t="s">
        <v>68</v>
      </c>
      <c r="FJ213" s="13" t="s">
        <v>68</v>
      </c>
      <c r="FK213" s="13" t="s">
        <v>68</v>
      </c>
      <c r="FL213" s="13" t="s">
        <v>68</v>
      </c>
      <c r="FM213" s="13" t="str">
        <f>IF(COUNTIF(FG213:FL213,"X")&gt;0,COUNTIF(FG213:FL213,"X")&amp;" fois par mois","-")</f>
        <v>-</v>
      </c>
      <c r="FN213" s="14" t="s">
        <v>69</v>
      </c>
      <c r="FO213" s="14" t="s">
        <v>68</v>
      </c>
      <c r="FP213" s="14" t="s">
        <v>69</v>
      </c>
      <c r="FQ213" s="14" t="s">
        <v>68</v>
      </c>
      <c r="FR213" s="14" t="s">
        <v>69</v>
      </c>
      <c r="FS213" s="14" t="s">
        <v>68</v>
      </c>
      <c r="FT213" s="44" t="str">
        <f t="shared" si="273"/>
        <v>3 fois par semaine</v>
      </c>
      <c r="FU213" s="13" t="s">
        <v>69</v>
      </c>
      <c r="FV213" s="13" t="s">
        <v>68</v>
      </c>
      <c r="FW213" s="13" t="s">
        <v>68</v>
      </c>
      <c r="FX213" s="13" t="s">
        <v>68</v>
      </c>
      <c r="FY213" s="13" t="s">
        <v>68</v>
      </c>
      <c r="FZ213" s="13" t="s">
        <v>68</v>
      </c>
      <c r="GA213" s="44" t="str">
        <f t="shared" si="274"/>
        <v>1 fois par semaine</v>
      </c>
      <c r="GB213" s="14" t="s">
        <v>69</v>
      </c>
      <c r="GC213" s="14" t="s">
        <v>68</v>
      </c>
      <c r="GD213" s="14" t="s">
        <v>68</v>
      </c>
      <c r="GE213" s="14" t="s">
        <v>68</v>
      </c>
      <c r="GF213" s="14" t="s">
        <v>68</v>
      </c>
      <c r="GG213" s="14" t="s">
        <v>68</v>
      </c>
      <c r="GH213" s="14" t="str">
        <f t="shared" si="275"/>
        <v>1 fois par semaine</v>
      </c>
      <c r="GI213" s="13" t="s">
        <v>68</v>
      </c>
      <c r="GJ213" s="13" t="s">
        <v>68</v>
      </c>
      <c r="GK213" s="13" t="s">
        <v>68</v>
      </c>
      <c r="GL213" s="13" t="s">
        <v>68</v>
      </c>
      <c r="GM213" s="13" t="s">
        <v>68</v>
      </c>
      <c r="GN213" s="13" t="s">
        <v>68</v>
      </c>
      <c r="GO213" s="13" t="str">
        <f t="shared" si="286"/>
        <v>-</v>
      </c>
      <c r="GP213" s="14" t="s">
        <v>68</v>
      </c>
      <c r="GQ213" s="14" t="s">
        <v>68</v>
      </c>
      <c r="GR213" s="14" t="s">
        <v>68</v>
      </c>
      <c r="GS213" s="14" t="s">
        <v>68</v>
      </c>
      <c r="GT213" s="14" t="s">
        <v>68</v>
      </c>
      <c r="GU213" s="14" t="s">
        <v>68</v>
      </c>
      <c r="GV213" s="14" t="str">
        <f t="shared" si="282"/>
        <v>-</v>
      </c>
      <c r="GW213" s="13" t="s">
        <v>68</v>
      </c>
      <c r="GX213" s="13" t="s">
        <v>68</v>
      </c>
      <c r="GY213" s="13" t="s">
        <v>68</v>
      </c>
      <c r="GZ213" s="13" t="s">
        <v>68</v>
      </c>
      <c r="HA213" s="13" t="s">
        <v>68</v>
      </c>
      <c r="HB213" s="13" t="s">
        <v>68</v>
      </c>
      <c r="HC213" s="44" t="str">
        <f t="shared" si="300"/>
        <v>-</v>
      </c>
      <c r="HD213" s="14" t="s">
        <v>68</v>
      </c>
      <c r="HE213" s="14" t="s">
        <v>68</v>
      </c>
      <c r="HF213" s="14" t="s">
        <v>68</v>
      </c>
      <c r="HG213" s="14" t="s">
        <v>68</v>
      </c>
      <c r="HH213" s="14" t="s">
        <v>68</v>
      </c>
      <c r="HI213" s="14" t="s">
        <v>68</v>
      </c>
      <c r="HJ213" s="44" t="str">
        <f t="shared" si="299"/>
        <v>-</v>
      </c>
      <c r="HK213" s="13" t="s">
        <v>68</v>
      </c>
      <c r="HL213" s="13" t="s">
        <v>68</v>
      </c>
      <c r="HM213" s="13" t="s">
        <v>68</v>
      </c>
      <c r="HN213" s="13" t="s">
        <v>68</v>
      </c>
      <c r="HO213" s="13" t="s">
        <v>68</v>
      </c>
      <c r="HP213" s="13" t="s">
        <v>68</v>
      </c>
      <c r="HQ213" s="44" t="str">
        <f t="shared" si="287"/>
        <v>-</v>
      </c>
      <c r="HR213" s="14" t="s">
        <v>68</v>
      </c>
      <c r="HS213" s="14" t="s">
        <v>68</v>
      </c>
      <c r="HT213" s="14" t="s">
        <v>68</v>
      </c>
      <c r="HU213" s="14" t="s">
        <v>68</v>
      </c>
      <c r="HV213" s="14" t="s">
        <v>68</v>
      </c>
      <c r="HW213" s="14" t="s">
        <v>68</v>
      </c>
      <c r="HX213" s="14" t="str">
        <f t="shared" si="283"/>
        <v>-</v>
      </c>
    </row>
    <row r="214" spans="1:232" ht="27.95" customHeight="1" x14ac:dyDescent="0.2">
      <c r="A214" s="8">
        <v>8300</v>
      </c>
      <c r="B214" s="9" t="s">
        <v>66</v>
      </c>
      <c r="C214" s="50" t="s">
        <v>1906</v>
      </c>
      <c r="D214" s="11" t="s">
        <v>96</v>
      </c>
      <c r="E214" s="11" t="s">
        <v>340</v>
      </c>
      <c r="F214" s="11">
        <v>75011</v>
      </c>
      <c r="G214" s="11" t="s">
        <v>29</v>
      </c>
      <c r="H214" s="12">
        <v>20</v>
      </c>
      <c r="I214" s="13" t="s">
        <v>69</v>
      </c>
      <c r="J214" s="13" t="s">
        <v>68</v>
      </c>
      <c r="K214" s="13" t="s">
        <v>69</v>
      </c>
      <c r="L214" s="13" t="s">
        <v>68</v>
      </c>
      <c r="M214" s="13" t="s">
        <v>69</v>
      </c>
      <c r="N214" s="13" t="s">
        <v>68</v>
      </c>
      <c r="O214" s="13" t="str">
        <f t="shared" si="253"/>
        <v>3 fois par semaine</v>
      </c>
      <c r="P214" s="14" t="s">
        <v>69</v>
      </c>
      <c r="Q214" s="14" t="s">
        <v>68</v>
      </c>
      <c r="R214" s="14" t="s">
        <v>69</v>
      </c>
      <c r="S214" s="14" t="s">
        <v>68</v>
      </c>
      <c r="T214" s="14" t="s">
        <v>69</v>
      </c>
      <c r="U214" s="14" t="s">
        <v>68</v>
      </c>
      <c r="V214" s="44" t="str">
        <f t="shared" si="254"/>
        <v>3 fois par semaine</v>
      </c>
      <c r="W214" s="13" t="s">
        <v>69</v>
      </c>
      <c r="X214" s="13" t="s">
        <v>68</v>
      </c>
      <c r="Y214" s="13" t="s">
        <v>69</v>
      </c>
      <c r="Z214" s="13" t="s">
        <v>68</v>
      </c>
      <c r="AA214" s="13" t="s">
        <v>69</v>
      </c>
      <c r="AB214" s="13" t="s">
        <v>68</v>
      </c>
      <c r="AC214" s="13" t="str">
        <f t="shared" si="255"/>
        <v>3 fois par semaine</v>
      </c>
      <c r="AD214" s="14" t="s">
        <v>69</v>
      </c>
      <c r="AE214" s="14" t="s">
        <v>68</v>
      </c>
      <c r="AF214" s="14" t="s">
        <v>69</v>
      </c>
      <c r="AG214" s="14" t="s">
        <v>68</v>
      </c>
      <c r="AH214" s="14" t="s">
        <v>69</v>
      </c>
      <c r="AI214" s="14" t="s">
        <v>68</v>
      </c>
      <c r="AJ214" s="44" t="str">
        <f t="shared" si="256"/>
        <v>3 fois par semaine</v>
      </c>
      <c r="AK214" s="13" t="s">
        <v>69</v>
      </c>
      <c r="AL214" s="13" t="s">
        <v>68</v>
      </c>
      <c r="AM214" s="13" t="s">
        <v>69</v>
      </c>
      <c r="AN214" s="13" t="s">
        <v>68</v>
      </c>
      <c r="AO214" s="13" t="s">
        <v>69</v>
      </c>
      <c r="AP214" s="13" t="s">
        <v>68</v>
      </c>
      <c r="AQ214" s="13" t="str">
        <f t="shared" si="257"/>
        <v>3 fois par semaine</v>
      </c>
      <c r="AR214" s="14" t="s">
        <v>69</v>
      </c>
      <c r="AS214" s="14" t="s">
        <v>68</v>
      </c>
      <c r="AT214" s="14" t="s">
        <v>69</v>
      </c>
      <c r="AU214" s="14" t="s">
        <v>68</v>
      </c>
      <c r="AV214" s="14" t="s">
        <v>69</v>
      </c>
      <c r="AW214" s="14" t="s">
        <v>68</v>
      </c>
      <c r="AX214" s="14" t="str">
        <f t="shared" si="258"/>
        <v>3 fois par semaine</v>
      </c>
      <c r="AY214" s="13" t="s">
        <v>69</v>
      </c>
      <c r="AZ214" s="13" t="s">
        <v>68</v>
      </c>
      <c r="BA214" s="13" t="s">
        <v>69</v>
      </c>
      <c r="BB214" s="13" t="s">
        <v>68</v>
      </c>
      <c r="BC214" s="13" t="s">
        <v>69</v>
      </c>
      <c r="BD214" s="13" t="s">
        <v>68</v>
      </c>
      <c r="BE214" s="13" t="str">
        <f t="shared" si="259"/>
        <v>3 fois par semaine</v>
      </c>
      <c r="BF214" s="14" t="s">
        <v>69</v>
      </c>
      <c r="BG214" s="14" t="s">
        <v>68</v>
      </c>
      <c r="BH214" s="14" t="s">
        <v>69</v>
      </c>
      <c r="BI214" s="14" t="s">
        <v>68</v>
      </c>
      <c r="BJ214" s="14" t="s">
        <v>69</v>
      </c>
      <c r="BK214" s="14" t="s">
        <v>68</v>
      </c>
      <c r="BL214" s="14" t="str">
        <f t="shared" si="260"/>
        <v>3 fois par semaine</v>
      </c>
      <c r="BM214" s="13" t="s">
        <v>69</v>
      </c>
      <c r="BN214" s="13" t="s">
        <v>68</v>
      </c>
      <c r="BO214" s="13" t="s">
        <v>69</v>
      </c>
      <c r="BP214" s="13" t="s">
        <v>68</v>
      </c>
      <c r="BQ214" s="13" t="s">
        <v>69</v>
      </c>
      <c r="BR214" s="13" t="s">
        <v>68</v>
      </c>
      <c r="BS214" s="13" t="str">
        <f t="shared" si="261"/>
        <v>3 fois par semaine</v>
      </c>
      <c r="BT214" s="14" t="s">
        <v>68</v>
      </c>
      <c r="BU214" s="14" t="s">
        <v>68</v>
      </c>
      <c r="BV214" s="14" t="s">
        <v>68</v>
      </c>
      <c r="BW214" s="14" t="s">
        <v>68</v>
      </c>
      <c r="BX214" s="14" t="s">
        <v>68</v>
      </c>
      <c r="BY214" s="14" t="s">
        <v>68</v>
      </c>
      <c r="BZ214" s="14" t="str">
        <f t="shared" si="262"/>
        <v>-</v>
      </c>
      <c r="CA214" s="13" t="s">
        <v>69</v>
      </c>
      <c r="CB214" s="13" t="s">
        <v>68</v>
      </c>
      <c r="CC214" s="13" t="s">
        <v>68</v>
      </c>
      <c r="CD214" s="13" t="s">
        <v>68</v>
      </c>
      <c r="CE214" s="13" t="s">
        <v>68</v>
      </c>
      <c r="CF214" s="13" t="s">
        <v>68</v>
      </c>
      <c r="CG214" s="44" t="str">
        <f t="shared" si="301"/>
        <v>1 fois par mois</v>
      </c>
      <c r="CH214" s="14" t="s">
        <v>68</v>
      </c>
      <c r="CI214" s="14" t="s">
        <v>68</v>
      </c>
      <c r="CJ214" s="14" t="s">
        <v>68</v>
      </c>
      <c r="CK214" s="14" t="s">
        <v>68</v>
      </c>
      <c r="CL214" s="14" t="s">
        <v>68</v>
      </c>
      <c r="CM214" s="14" t="s">
        <v>68</v>
      </c>
      <c r="CN214" s="44" t="str">
        <f t="shared" si="264"/>
        <v>-</v>
      </c>
      <c r="CO214" s="13" t="s">
        <v>68</v>
      </c>
      <c r="CP214" s="13" t="s">
        <v>68</v>
      </c>
      <c r="CQ214" s="13" t="s">
        <v>68</v>
      </c>
      <c r="CR214" s="13" t="s">
        <v>68</v>
      </c>
      <c r="CS214" s="13" t="s">
        <v>68</v>
      </c>
      <c r="CT214" s="13" t="s">
        <v>68</v>
      </c>
      <c r="CU214" s="13" t="str">
        <f t="shared" si="295"/>
        <v>-</v>
      </c>
      <c r="CV214" s="14" t="s">
        <v>68</v>
      </c>
      <c r="CW214" s="14" t="s">
        <v>68</v>
      </c>
      <c r="CX214" s="14" t="s">
        <v>68</v>
      </c>
      <c r="CY214" s="14" t="s">
        <v>68</v>
      </c>
      <c r="CZ214" s="14" t="s">
        <v>68</v>
      </c>
      <c r="DA214" s="14" t="s">
        <v>68</v>
      </c>
      <c r="DB214" s="14" t="str">
        <f t="shared" si="265"/>
        <v>-</v>
      </c>
      <c r="DC214" s="13" t="s">
        <v>68</v>
      </c>
      <c r="DD214" s="13" t="s">
        <v>68</v>
      </c>
      <c r="DE214" s="13" t="s">
        <v>68</v>
      </c>
      <c r="DF214" s="13" t="s">
        <v>68</v>
      </c>
      <c r="DG214" s="13" t="s">
        <v>68</v>
      </c>
      <c r="DH214" s="13" t="s">
        <v>68</v>
      </c>
      <c r="DI214" s="13" t="str">
        <f t="shared" si="296"/>
        <v>-</v>
      </c>
      <c r="DJ214" s="14" t="s">
        <v>69</v>
      </c>
      <c r="DK214" s="14" t="s">
        <v>68</v>
      </c>
      <c r="DL214" s="14" t="s">
        <v>69</v>
      </c>
      <c r="DM214" s="14" t="s">
        <v>68</v>
      </c>
      <c r="DN214" s="14" t="s">
        <v>69</v>
      </c>
      <c r="DO214" s="14" t="s">
        <v>68</v>
      </c>
      <c r="DP214" s="44" t="str">
        <f t="shared" si="266"/>
        <v>3 fois par semaine</v>
      </c>
      <c r="DQ214" s="13" t="s">
        <v>69</v>
      </c>
      <c r="DR214" s="13" t="s">
        <v>68</v>
      </c>
      <c r="DS214" s="13" t="s">
        <v>69</v>
      </c>
      <c r="DT214" s="13" t="s">
        <v>68</v>
      </c>
      <c r="DU214" s="13" t="s">
        <v>69</v>
      </c>
      <c r="DV214" s="13" t="s">
        <v>68</v>
      </c>
      <c r="DW214" s="13" t="str">
        <f t="shared" si="267"/>
        <v>3 fois par semaine</v>
      </c>
      <c r="DX214" s="14" t="s">
        <v>69</v>
      </c>
      <c r="DY214" s="14" t="s">
        <v>68</v>
      </c>
      <c r="DZ214" s="14" t="s">
        <v>69</v>
      </c>
      <c r="EA214" s="14" t="s">
        <v>68</v>
      </c>
      <c r="EB214" s="14" t="s">
        <v>69</v>
      </c>
      <c r="EC214" s="14" t="s">
        <v>68</v>
      </c>
      <c r="ED214" s="14" t="str">
        <f t="shared" si="268"/>
        <v>3 fois par semaine</v>
      </c>
      <c r="EE214" s="13" t="s">
        <v>69</v>
      </c>
      <c r="EF214" s="13" t="s">
        <v>68</v>
      </c>
      <c r="EG214" s="13" t="s">
        <v>69</v>
      </c>
      <c r="EH214" s="13" t="s">
        <v>68</v>
      </c>
      <c r="EI214" s="13" t="s">
        <v>69</v>
      </c>
      <c r="EJ214" s="13" t="s">
        <v>68</v>
      </c>
      <c r="EK214" s="13" t="str">
        <f t="shared" si="269"/>
        <v>3 fois par semaine</v>
      </c>
      <c r="EL214" s="14" t="s">
        <v>69</v>
      </c>
      <c r="EM214" s="14" t="s">
        <v>68</v>
      </c>
      <c r="EN214" s="14" t="s">
        <v>68</v>
      </c>
      <c r="EO214" s="14" t="s">
        <v>68</v>
      </c>
      <c r="EP214" s="14" t="s">
        <v>68</v>
      </c>
      <c r="EQ214" s="14" t="s">
        <v>68</v>
      </c>
      <c r="ER214" s="44" t="str">
        <f t="shared" si="288"/>
        <v>1 fois par mois</v>
      </c>
      <c r="ES214" s="13" t="s">
        <v>69</v>
      </c>
      <c r="ET214" s="13" t="s">
        <v>68</v>
      </c>
      <c r="EU214" s="13" t="s">
        <v>68</v>
      </c>
      <c r="EV214" s="13" t="s">
        <v>68</v>
      </c>
      <c r="EW214" s="13" t="s">
        <v>68</v>
      </c>
      <c r="EX214" s="13" t="s">
        <v>68</v>
      </c>
      <c r="EY214" s="44" t="str">
        <f t="shared" ref="EY214" si="302">IF(COUNTIF(ES214:EX214,"X")&gt;0,COUNTIF(ES214:EX214,"X")&amp;" fois par mois","-")</f>
        <v>1 fois par mois</v>
      </c>
      <c r="EZ214" s="14" t="s">
        <v>68</v>
      </c>
      <c r="FA214" s="14" t="s">
        <v>68</v>
      </c>
      <c r="FB214" s="14" t="s">
        <v>68</v>
      </c>
      <c r="FC214" s="14" t="s">
        <v>68</v>
      </c>
      <c r="FD214" s="14" t="s">
        <v>68</v>
      </c>
      <c r="FE214" s="14" t="s">
        <v>68</v>
      </c>
      <c r="FF214" s="44" t="str">
        <f t="shared" si="285"/>
        <v>-</v>
      </c>
      <c r="FG214" s="13" t="s">
        <v>68</v>
      </c>
      <c r="FH214" s="13" t="s">
        <v>68</v>
      </c>
      <c r="FI214" s="13" t="s">
        <v>68</v>
      </c>
      <c r="FJ214" s="13" t="s">
        <v>68</v>
      </c>
      <c r="FK214" s="13" t="s">
        <v>68</v>
      </c>
      <c r="FL214" s="13" t="s">
        <v>68</v>
      </c>
      <c r="FM214" s="13" t="str">
        <f>IF(COUNTIF(FG214:FL214,"X")&gt;0,COUNTIF(FG214:FL214,"X")&amp;" fois par mois","-")</f>
        <v>-</v>
      </c>
      <c r="FN214" s="14" t="s">
        <v>69</v>
      </c>
      <c r="FO214" s="14" t="s">
        <v>68</v>
      </c>
      <c r="FP214" s="14" t="s">
        <v>69</v>
      </c>
      <c r="FQ214" s="14" t="s">
        <v>68</v>
      </c>
      <c r="FR214" s="14" t="s">
        <v>69</v>
      </c>
      <c r="FS214" s="14" t="s">
        <v>68</v>
      </c>
      <c r="FT214" s="44" t="str">
        <f t="shared" si="273"/>
        <v>3 fois par semaine</v>
      </c>
      <c r="FU214" s="13" t="s">
        <v>69</v>
      </c>
      <c r="FV214" s="13" t="s">
        <v>68</v>
      </c>
      <c r="FW214" s="13" t="s">
        <v>68</v>
      </c>
      <c r="FX214" s="13" t="s">
        <v>68</v>
      </c>
      <c r="FY214" s="13" t="s">
        <v>68</v>
      </c>
      <c r="FZ214" s="13" t="s">
        <v>68</v>
      </c>
      <c r="GA214" s="44" t="str">
        <f t="shared" si="274"/>
        <v>1 fois par semaine</v>
      </c>
      <c r="GB214" s="14" t="s">
        <v>69</v>
      </c>
      <c r="GC214" s="14" t="s">
        <v>68</v>
      </c>
      <c r="GD214" s="14" t="s">
        <v>68</v>
      </c>
      <c r="GE214" s="14" t="s">
        <v>68</v>
      </c>
      <c r="GF214" s="14" t="s">
        <v>68</v>
      </c>
      <c r="GG214" s="14" t="s">
        <v>68</v>
      </c>
      <c r="GH214" s="14" t="str">
        <f t="shared" si="275"/>
        <v>1 fois par semaine</v>
      </c>
      <c r="GI214" s="13" t="s">
        <v>68</v>
      </c>
      <c r="GJ214" s="13" t="s">
        <v>68</v>
      </c>
      <c r="GK214" s="13" t="s">
        <v>68</v>
      </c>
      <c r="GL214" s="13" t="s">
        <v>68</v>
      </c>
      <c r="GM214" s="13" t="s">
        <v>68</v>
      </c>
      <c r="GN214" s="13" t="s">
        <v>68</v>
      </c>
      <c r="GO214" s="13" t="str">
        <f t="shared" si="286"/>
        <v>-</v>
      </c>
      <c r="GP214" s="14" t="s">
        <v>68</v>
      </c>
      <c r="GQ214" s="14" t="s">
        <v>68</v>
      </c>
      <c r="GR214" s="14" t="s">
        <v>68</v>
      </c>
      <c r="GS214" s="14" t="s">
        <v>68</v>
      </c>
      <c r="GT214" s="14" t="s">
        <v>68</v>
      </c>
      <c r="GU214" s="14" t="s">
        <v>68</v>
      </c>
      <c r="GV214" s="14" t="str">
        <f t="shared" si="282"/>
        <v>-</v>
      </c>
      <c r="GW214" s="13" t="s">
        <v>68</v>
      </c>
      <c r="GX214" s="13" t="s">
        <v>68</v>
      </c>
      <c r="GY214" s="13" t="s">
        <v>68</v>
      </c>
      <c r="GZ214" s="13" t="s">
        <v>68</v>
      </c>
      <c r="HA214" s="13" t="s">
        <v>68</v>
      </c>
      <c r="HB214" s="13" t="s">
        <v>68</v>
      </c>
      <c r="HC214" s="44" t="str">
        <f t="shared" si="300"/>
        <v>-</v>
      </c>
      <c r="HD214" s="14" t="s">
        <v>68</v>
      </c>
      <c r="HE214" s="14" t="s">
        <v>68</v>
      </c>
      <c r="HF214" s="14" t="s">
        <v>68</v>
      </c>
      <c r="HG214" s="14" t="s">
        <v>68</v>
      </c>
      <c r="HH214" s="14" t="s">
        <v>68</v>
      </c>
      <c r="HI214" s="14" t="s">
        <v>68</v>
      </c>
      <c r="HJ214" s="44" t="str">
        <f t="shared" si="299"/>
        <v>-</v>
      </c>
      <c r="HK214" s="13" t="s">
        <v>68</v>
      </c>
      <c r="HL214" s="13" t="s">
        <v>68</v>
      </c>
      <c r="HM214" s="13" t="s">
        <v>68</v>
      </c>
      <c r="HN214" s="13" t="s">
        <v>68</v>
      </c>
      <c r="HO214" s="13" t="s">
        <v>68</v>
      </c>
      <c r="HP214" s="13" t="s">
        <v>68</v>
      </c>
      <c r="HQ214" s="44" t="str">
        <f t="shared" si="287"/>
        <v>-</v>
      </c>
      <c r="HR214" s="14" t="s">
        <v>68</v>
      </c>
      <c r="HS214" s="14" t="s">
        <v>68</v>
      </c>
      <c r="HT214" s="14" t="s">
        <v>68</v>
      </c>
      <c r="HU214" s="14" t="s">
        <v>68</v>
      </c>
      <c r="HV214" s="14" t="s">
        <v>68</v>
      </c>
      <c r="HW214" s="14" t="s">
        <v>68</v>
      </c>
      <c r="HX214" s="14" t="str">
        <f t="shared" si="283"/>
        <v>-</v>
      </c>
    </row>
    <row r="215" spans="1:232" ht="27.95" customHeight="1" x14ac:dyDescent="0.2">
      <c r="A215" s="16">
        <v>8301</v>
      </c>
      <c r="B215" s="9" t="s">
        <v>79</v>
      </c>
      <c r="C215" s="51" t="s">
        <v>1908</v>
      </c>
      <c r="D215" s="11" t="s">
        <v>96</v>
      </c>
      <c r="E215" s="11" t="s">
        <v>341</v>
      </c>
      <c r="F215" s="11">
        <v>75018</v>
      </c>
      <c r="G215" s="11" t="s">
        <v>29</v>
      </c>
      <c r="H215" s="12">
        <v>25</v>
      </c>
      <c r="I215" s="13" t="s">
        <v>69</v>
      </c>
      <c r="J215" s="13" t="s">
        <v>68</v>
      </c>
      <c r="K215" s="13" t="s">
        <v>69</v>
      </c>
      <c r="L215" s="13" t="s">
        <v>68</v>
      </c>
      <c r="M215" s="13" t="s">
        <v>69</v>
      </c>
      <c r="N215" s="13" t="s">
        <v>68</v>
      </c>
      <c r="O215" s="13" t="str">
        <f t="shared" si="253"/>
        <v>3 fois par semaine</v>
      </c>
      <c r="P215" s="14" t="s">
        <v>69</v>
      </c>
      <c r="Q215" s="14" t="s">
        <v>68</v>
      </c>
      <c r="R215" s="14" t="s">
        <v>69</v>
      </c>
      <c r="S215" s="14" t="s">
        <v>68</v>
      </c>
      <c r="T215" s="14" t="s">
        <v>69</v>
      </c>
      <c r="U215" s="14" t="s">
        <v>68</v>
      </c>
      <c r="V215" s="44" t="str">
        <f t="shared" si="254"/>
        <v>3 fois par semaine</v>
      </c>
      <c r="W215" s="13" t="s">
        <v>69</v>
      </c>
      <c r="X215" s="13" t="s">
        <v>68</v>
      </c>
      <c r="Y215" s="13" t="s">
        <v>69</v>
      </c>
      <c r="Z215" s="13" t="s">
        <v>68</v>
      </c>
      <c r="AA215" s="13" t="s">
        <v>69</v>
      </c>
      <c r="AB215" s="13" t="s">
        <v>68</v>
      </c>
      <c r="AC215" s="13" t="str">
        <f t="shared" si="255"/>
        <v>3 fois par semaine</v>
      </c>
      <c r="AD215" s="14" t="s">
        <v>69</v>
      </c>
      <c r="AE215" s="14" t="s">
        <v>68</v>
      </c>
      <c r="AF215" s="14" t="s">
        <v>69</v>
      </c>
      <c r="AG215" s="14" t="s">
        <v>68</v>
      </c>
      <c r="AH215" s="14" t="s">
        <v>69</v>
      </c>
      <c r="AI215" s="14" t="s">
        <v>68</v>
      </c>
      <c r="AJ215" s="44" t="str">
        <f t="shared" si="256"/>
        <v>3 fois par semaine</v>
      </c>
      <c r="AK215" s="13" t="s">
        <v>69</v>
      </c>
      <c r="AL215" s="13" t="s">
        <v>68</v>
      </c>
      <c r="AM215" s="13" t="s">
        <v>69</v>
      </c>
      <c r="AN215" s="13" t="s">
        <v>68</v>
      </c>
      <c r="AO215" s="13" t="s">
        <v>69</v>
      </c>
      <c r="AP215" s="13" t="s">
        <v>68</v>
      </c>
      <c r="AQ215" s="13" t="str">
        <f t="shared" si="257"/>
        <v>3 fois par semaine</v>
      </c>
      <c r="AR215" s="14" t="s">
        <v>69</v>
      </c>
      <c r="AS215" s="14" t="s">
        <v>68</v>
      </c>
      <c r="AT215" s="14" t="s">
        <v>69</v>
      </c>
      <c r="AU215" s="14" t="s">
        <v>68</v>
      </c>
      <c r="AV215" s="14" t="s">
        <v>69</v>
      </c>
      <c r="AW215" s="14" t="s">
        <v>68</v>
      </c>
      <c r="AX215" s="14" t="str">
        <f t="shared" si="258"/>
        <v>3 fois par semaine</v>
      </c>
      <c r="AY215" s="13" t="s">
        <v>69</v>
      </c>
      <c r="AZ215" s="13" t="s">
        <v>68</v>
      </c>
      <c r="BA215" s="13" t="s">
        <v>69</v>
      </c>
      <c r="BB215" s="13" t="s">
        <v>68</v>
      </c>
      <c r="BC215" s="13" t="s">
        <v>69</v>
      </c>
      <c r="BD215" s="13" t="s">
        <v>68</v>
      </c>
      <c r="BE215" s="13" t="str">
        <f t="shared" si="259"/>
        <v>3 fois par semaine</v>
      </c>
      <c r="BF215" s="14" t="s">
        <v>69</v>
      </c>
      <c r="BG215" s="14" t="s">
        <v>68</v>
      </c>
      <c r="BH215" s="14" t="s">
        <v>69</v>
      </c>
      <c r="BI215" s="14" t="s">
        <v>68</v>
      </c>
      <c r="BJ215" s="14" t="s">
        <v>69</v>
      </c>
      <c r="BK215" s="14" t="s">
        <v>68</v>
      </c>
      <c r="BL215" s="14" t="str">
        <f t="shared" si="260"/>
        <v>3 fois par semaine</v>
      </c>
      <c r="BM215" s="13" t="s">
        <v>69</v>
      </c>
      <c r="BN215" s="13" t="s">
        <v>68</v>
      </c>
      <c r="BO215" s="13" t="s">
        <v>69</v>
      </c>
      <c r="BP215" s="13" t="s">
        <v>68</v>
      </c>
      <c r="BQ215" s="13" t="s">
        <v>69</v>
      </c>
      <c r="BR215" s="13" t="s">
        <v>68</v>
      </c>
      <c r="BS215" s="13" t="str">
        <f t="shared" si="261"/>
        <v>3 fois par semaine</v>
      </c>
      <c r="BT215" s="14" t="s">
        <v>68</v>
      </c>
      <c r="BU215" s="14" t="s">
        <v>68</v>
      </c>
      <c r="BV215" s="14" t="s">
        <v>68</v>
      </c>
      <c r="BW215" s="14" t="s">
        <v>68</v>
      </c>
      <c r="BX215" s="14" t="s">
        <v>68</v>
      </c>
      <c r="BY215" s="14" t="s">
        <v>68</v>
      </c>
      <c r="BZ215" s="14" t="str">
        <f t="shared" si="262"/>
        <v>-</v>
      </c>
      <c r="CA215" s="13" t="s">
        <v>68</v>
      </c>
      <c r="CB215" s="13" t="s">
        <v>68</v>
      </c>
      <c r="CC215" s="13" t="s">
        <v>68</v>
      </c>
      <c r="CD215" s="13" t="s">
        <v>68</v>
      </c>
      <c r="CE215" s="13" t="s">
        <v>68</v>
      </c>
      <c r="CF215" s="13" t="s">
        <v>68</v>
      </c>
      <c r="CG215" s="44" t="str">
        <f t="shared" si="301"/>
        <v>-</v>
      </c>
      <c r="CH215" s="14" t="s">
        <v>68</v>
      </c>
      <c r="CI215" s="14" t="s">
        <v>68</v>
      </c>
      <c r="CJ215" s="14" t="s">
        <v>68</v>
      </c>
      <c r="CK215" s="14" t="s">
        <v>68</v>
      </c>
      <c r="CL215" s="14" t="s">
        <v>69</v>
      </c>
      <c r="CM215" s="14" t="s">
        <v>68</v>
      </c>
      <c r="CN215" s="44" t="str">
        <f t="shared" si="264"/>
        <v>1 fois par semaine</v>
      </c>
      <c r="CO215" s="13" t="s">
        <v>68</v>
      </c>
      <c r="CP215" s="13" t="s">
        <v>68</v>
      </c>
      <c r="CQ215" s="13" t="s">
        <v>68</v>
      </c>
      <c r="CR215" s="13" t="s">
        <v>68</v>
      </c>
      <c r="CS215" s="13" t="s">
        <v>69</v>
      </c>
      <c r="CT215" s="13" t="s">
        <v>68</v>
      </c>
      <c r="CU215" s="13" t="str">
        <f t="shared" si="295"/>
        <v>1 fois par semaine</v>
      </c>
      <c r="CV215" s="14" t="s">
        <v>68</v>
      </c>
      <c r="CW215" s="14" t="s">
        <v>68</v>
      </c>
      <c r="CX215" s="14" t="s">
        <v>68</v>
      </c>
      <c r="CY215" s="14" t="s">
        <v>68</v>
      </c>
      <c r="CZ215" s="14" t="s">
        <v>69</v>
      </c>
      <c r="DA215" s="14" t="s">
        <v>68</v>
      </c>
      <c r="DB215" s="14" t="str">
        <f t="shared" si="265"/>
        <v>1 fois par semaine</v>
      </c>
      <c r="DC215" s="13" t="s">
        <v>68</v>
      </c>
      <c r="DD215" s="13" t="s">
        <v>68</v>
      </c>
      <c r="DE215" s="13" t="s">
        <v>68</v>
      </c>
      <c r="DF215" s="13" t="s">
        <v>68</v>
      </c>
      <c r="DG215" s="13" t="s">
        <v>69</v>
      </c>
      <c r="DH215" s="13" t="s">
        <v>68</v>
      </c>
      <c r="DI215" s="13" t="str">
        <f t="shared" si="296"/>
        <v>1 fois par semaine</v>
      </c>
      <c r="DJ215" s="14" t="s">
        <v>68</v>
      </c>
      <c r="DK215" s="14" t="s">
        <v>68</v>
      </c>
      <c r="DL215" s="14" t="s">
        <v>68</v>
      </c>
      <c r="DM215" s="14" t="s">
        <v>68</v>
      </c>
      <c r="DN215" s="14" t="s">
        <v>68</v>
      </c>
      <c r="DO215" s="14" t="s">
        <v>68</v>
      </c>
      <c r="DP215" s="44" t="str">
        <f t="shared" si="266"/>
        <v>-</v>
      </c>
      <c r="DQ215" s="13" t="s">
        <v>68</v>
      </c>
      <c r="DR215" s="13" t="s">
        <v>68</v>
      </c>
      <c r="DS215" s="13" t="s">
        <v>68</v>
      </c>
      <c r="DT215" s="13" t="s">
        <v>68</v>
      </c>
      <c r="DU215" s="13" t="s">
        <v>68</v>
      </c>
      <c r="DV215" s="13" t="s">
        <v>68</v>
      </c>
      <c r="DW215" s="13" t="str">
        <f t="shared" si="267"/>
        <v>-</v>
      </c>
      <c r="DX215" s="14" t="s">
        <v>68</v>
      </c>
      <c r="DY215" s="14" t="s">
        <v>68</v>
      </c>
      <c r="DZ215" s="14" t="s">
        <v>68</v>
      </c>
      <c r="EA215" s="14" t="s">
        <v>68</v>
      </c>
      <c r="EB215" s="14" t="s">
        <v>68</v>
      </c>
      <c r="EC215" s="14" t="s">
        <v>68</v>
      </c>
      <c r="ED215" s="14" t="str">
        <f t="shared" si="268"/>
        <v>-</v>
      </c>
      <c r="EE215" s="13" t="s">
        <v>68</v>
      </c>
      <c r="EF215" s="13" t="s">
        <v>68</v>
      </c>
      <c r="EG215" s="13" t="s">
        <v>68</v>
      </c>
      <c r="EH215" s="13" t="s">
        <v>68</v>
      </c>
      <c r="EI215" s="13" t="s">
        <v>68</v>
      </c>
      <c r="EJ215" s="13" t="s">
        <v>68</v>
      </c>
      <c r="EK215" s="13" t="str">
        <f t="shared" si="269"/>
        <v>-</v>
      </c>
      <c r="EL215" s="14" t="s">
        <v>68</v>
      </c>
      <c r="EM215" s="14" t="s">
        <v>68</v>
      </c>
      <c r="EN215" s="14" t="s">
        <v>68</v>
      </c>
      <c r="EO215" s="14" t="s">
        <v>68</v>
      </c>
      <c r="EP215" s="14" t="s">
        <v>68</v>
      </c>
      <c r="EQ215" s="14" t="s">
        <v>68</v>
      </c>
      <c r="ER215" s="44" t="str">
        <f>IF(COUNTIF(EL215:EQ215,"X")&gt;0,COUNTIF(EL215:EQ215,"X")&amp;" fois par mois","-")</f>
        <v>-</v>
      </c>
      <c r="ES215" s="13" t="s">
        <v>68</v>
      </c>
      <c r="ET215" s="13" t="s">
        <v>68</v>
      </c>
      <c r="EU215" s="13" t="s">
        <v>68</v>
      </c>
      <c r="EV215" s="13" t="s">
        <v>68</v>
      </c>
      <c r="EW215" s="13" t="s">
        <v>68</v>
      </c>
      <c r="EX215" s="13" t="s">
        <v>68</v>
      </c>
      <c r="EY215" s="44" t="str">
        <f>IF(COUNTIF(ES215:EX215,"X")&gt;0,COUNTIF(ES215:EX215,"X")&amp;" fois par mois","-")</f>
        <v>-</v>
      </c>
      <c r="EZ215" s="14" t="s">
        <v>68</v>
      </c>
      <c r="FA215" s="14" t="s">
        <v>68</v>
      </c>
      <c r="FB215" s="14" t="s">
        <v>68</v>
      </c>
      <c r="FC215" s="14" t="s">
        <v>68</v>
      </c>
      <c r="FD215" s="14" t="s">
        <v>69</v>
      </c>
      <c r="FE215" s="14" t="s">
        <v>68</v>
      </c>
      <c r="FF215" s="44" t="str">
        <f t="shared" si="285"/>
        <v>1 fois par semaine</v>
      </c>
      <c r="FG215" s="13" t="s">
        <v>68</v>
      </c>
      <c r="FH215" s="13" t="s">
        <v>68</v>
      </c>
      <c r="FI215" s="13" t="s">
        <v>68</v>
      </c>
      <c r="FJ215" s="13" t="s">
        <v>68</v>
      </c>
      <c r="FK215" s="13" t="s">
        <v>69</v>
      </c>
      <c r="FL215" s="13" t="s">
        <v>68</v>
      </c>
      <c r="FM215" s="13" t="str">
        <f t="shared" ref="FM215:FM216" si="303">IF(COUNTIF(FG215:FL215,"X")&gt;0,COUNTIF(FG215:FL215,"X")&amp;" fois par mois","-")</f>
        <v>1 fois par mois</v>
      </c>
      <c r="FN215" s="14" t="s">
        <v>69</v>
      </c>
      <c r="FO215" s="14" t="s">
        <v>69</v>
      </c>
      <c r="FP215" s="14" t="s">
        <v>69</v>
      </c>
      <c r="FQ215" s="14" t="s">
        <v>69</v>
      </c>
      <c r="FR215" s="14" t="s">
        <v>69</v>
      </c>
      <c r="FS215" s="14" t="s">
        <v>68</v>
      </c>
      <c r="FT215" s="44" t="str">
        <f t="shared" si="273"/>
        <v>5 fois par semaine</v>
      </c>
      <c r="FU215" s="13" t="s">
        <v>69</v>
      </c>
      <c r="FV215" s="13" t="s">
        <v>68</v>
      </c>
      <c r="FW215" s="13" t="s">
        <v>68</v>
      </c>
      <c r="FX215" s="13" t="s">
        <v>68</v>
      </c>
      <c r="FY215" s="13" t="s">
        <v>68</v>
      </c>
      <c r="FZ215" s="13" t="s">
        <v>68</v>
      </c>
      <c r="GA215" s="44" t="str">
        <f t="shared" si="274"/>
        <v>1 fois par semaine</v>
      </c>
      <c r="GB215" s="14" t="s">
        <v>69</v>
      </c>
      <c r="GC215" s="14" t="s">
        <v>68</v>
      </c>
      <c r="GD215" s="14" t="s">
        <v>68</v>
      </c>
      <c r="GE215" s="14" t="s">
        <v>68</v>
      </c>
      <c r="GF215" s="14" t="s">
        <v>68</v>
      </c>
      <c r="GG215" s="14" t="s">
        <v>68</v>
      </c>
      <c r="GH215" s="14" t="str">
        <f t="shared" si="275"/>
        <v>1 fois par semaine</v>
      </c>
      <c r="GI215" s="13" t="s">
        <v>68</v>
      </c>
      <c r="GJ215" s="13" t="s">
        <v>68</v>
      </c>
      <c r="GK215" s="13" t="s">
        <v>68</v>
      </c>
      <c r="GL215" s="13" t="s">
        <v>68</v>
      </c>
      <c r="GM215" s="13" t="s">
        <v>68</v>
      </c>
      <c r="GN215" s="13" t="s">
        <v>68</v>
      </c>
      <c r="GO215" s="13" t="str">
        <f t="shared" si="286"/>
        <v>-</v>
      </c>
      <c r="GP215" s="14" t="s">
        <v>68</v>
      </c>
      <c r="GQ215" s="14" t="s">
        <v>68</v>
      </c>
      <c r="GR215" s="14" t="s">
        <v>68</v>
      </c>
      <c r="GS215" s="14" t="s">
        <v>68</v>
      </c>
      <c r="GT215" s="14" t="s">
        <v>68</v>
      </c>
      <c r="GU215" s="14" t="s">
        <v>68</v>
      </c>
      <c r="GV215" s="14" t="str">
        <f t="shared" si="282"/>
        <v>-</v>
      </c>
      <c r="GW215" s="13" t="s">
        <v>69</v>
      </c>
      <c r="GX215" s="13" t="s">
        <v>68</v>
      </c>
      <c r="GY215" s="13" t="s">
        <v>68</v>
      </c>
      <c r="GZ215" s="13" t="s">
        <v>68</v>
      </c>
      <c r="HA215" s="13" t="s">
        <v>68</v>
      </c>
      <c r="HB215" s="13" t="s">
        <v>68</v>
      </c>
      <c r="HC215" s="44" t="str">
        <f>IF(COUNTIF(GW215:HB215,"X")&gt;0,COUNTIF(GW215:HB215,"X")&amp;" fois par mois","-")</f>
        <v>1 fois par mois</v>
      </c>
      <c r="HD215" s="14" t="s">
        <v>69</v>
      </c>
      <c r="HE215" s="14" t="s">
        <v>68</v>
      </c>
      <c r="HF215" s="14" t="s">
        <v>68</v>
      </c>
      <c r="HG215" s="14" t="s">
        <v>68</v>
      </c>
      <c r="HH215" s="14" t="s">
        <v>68</v>
      </c>
      <c r="HI215" s="14" t="s">
        <v>68</v>
      </c>
      <c r="HJ215" s="44" t="str">
        <f t="shared" si="299"/>
        <v>1 fois par semestre</v>
      </c>
      <c r="HK215" s="13" t="s">
        <v>68</v>
      </c>
      <c r="HL215" s="13" t="s">
        <v>68</v>
      </c>
      <c r="HM215" s="13" t="s">
        <v>68</v>
      </c>
      <c r="HN215" s="13" t="s">
        <v>68</v>
      </c>
      <c r="HO215" s="13" t="s">
        <v>68</v>
      </c>
      <c r="HP215" s="13" t="s">
        <v>68</v>
      </c>
      <c r="HQ215" s="44" t="str">
        <f t="shared" si="287"/>
        <v>-</v>
      </c>
      <c r="HR215" s="14" t="s">
        <v>68</v>
      </c>
      <c r="HS215" s="14" t="s">
        <v>68</v>
      </c>
      <c r="HT215" s="14" t="s">
        <v>68</v>
      </c>
      <c r="HU215" s="14" t="s">
        <v>68</v>
      </c>
      <c r="HV215" s="14" t="s">
        <v>68</v>
      </c>
      <c r="HW215" s="14" t="s">
        <v>68</v>
      </c>
      <c r="HX215" s="14" t="str">
        <f t="shared" si="283"/>
        <v>-</v>
      </c>
    </row>
    <row r="216" spans="1:232" ht="27.95" customHeight="1" x14ac:dyDescent="0.2">
      <c r="A216" s="16">
        <v>8304</v>
      </c>
      <c r="B216" s="9" t="s">
        <v>79</v>
      </c>
      <c r="C216" s="51" t="s">
        <v>1908</v>
      </c>
      <c r="D216" s="11" t="s">
        <v>96</v>
      </c>
      <c r="E216" s="11" t="s">
        <v>343</v>
      </c>
      <c r="F216" s="11">
        <v>75018</v>
      </c>
      <c r="G216" s="11" t="s">
        <v>29</v>
      </c>
      <c r="H216" s="12">
        <v>15</v>
      </c>
      <c r="I216" s="13" t="s">
        <v>69</v>
      </c>
      <c r="J216" s="13" t="s">
        <v>68</v>
      </c>
      <c r="K216" s="13" t="s">
        <v>69</v>
      </c>
      <c r="L216" s="13" t="s">
        <v>68</v>
      </c>
      <c r="M216" s="13" t="s">
        <v>69</v>
      </c>
      <c r="N216" s="13" t="s">
        <v>68</v>
      </c>
      <c r="O216" s="13" t="str">
        <f t="shared" ref="O216:O257" si="304">IF(COUNTIF(I216:N216,"X")&gt;0,COUNTIF(I216:N216,"X")&amp;" fois par semaine","-")</f>
        <v>3 fois par semaine</v>
      </c>
      <c r="P216" s="14" t="s">
        <v>69</v>
      </c>
      <c r="Q216" s="14" t="s">
        <v>68</v>
      </c>
      <c r="R216" s="14" t="s">
        <v>69</v>
      </c>
      <c r="S216" s="14" t="s">
        <v>68</v>
      </c>
      <c r="T216" s="14" t="s">
        <v>69</v>
      </c>
      <c r="U216" s="14" t="s">
        <v>68</v>
      </c>
      <c r="V216" s="44" t="str">
        <f t="shared" ref="V216:V257" si="305">IF(COUNTIF(P216:U216,"X")&gt;0,COUNTIF(P216:U216,"X")&amp;" fois par semaine","-")</f>
        <v>3 fois par semaine</v>
      </c>
      <c r="W216" s="13" t="s">
        <v>69</v>
      </c>
      <c r="X216" s="13" t="s">
        <v>68</v>
      </c>
      <c r="Y216" s="13" t="s">
        <v>69</v>
      </c>
      <c r="Z216" s="13" t="s">
        <v>68</v>
      </c>
      <c r="AA216" s="13" t="s">
        <v>69</v>
      </c>
      <c r="AB216" s="13" t="s">
        <v>68</v>
      </c>
      <c r="AC216" s="13" t="str">
        <f t="shared" ref="AC216:AC257" si="306">IF(COUNTIF(W216:AB216,"X")&gt;0,COUNTIF(W216:AB216,"X")&amp;" fois par semaine","-")</f>
        <v>3 fois par semaine</v>
      </c>
      <c r="AD216" s="14" t="s">
        <v>69</v>
      </c>
      <c r="AE216" s="14" t="s">
        <v>68</v>
      </c>
      <c r="AF216" s="14" t="s">
        <v>69</v>
      </c>
      <c r="AG216" s="14" t="s">
        <v>68</v>
      </c>
      <c r="AH216" s="14" t="s">
        <v>69</v>
      </c>
      <c r="AI216" s="14" t="s">
        <v>68</v>
      </c>
      <c r="AJ216" s="44" t="str">
        <f t="shared" ref="AJ216:AJ257" si="307">IF(COUNTIF(AD216:AI216,"X")&gt;0,COUNTIF(AD216:AI216,"X")&amp;" fois par semaine","-")</f>
        <v>3 fois par semaine</v>
      </c>
      <c r="AK216" s="13" t="s">
        <v>69</v>
      </c>
      <c r="AL216" s="13" t="s">
        <v>68</v>
      </c>
      <c r="AM216" s="13" t="s">
        <v>69</v>
      </c>
      <c r="AN216" s="13" t="s">
        <v>68</v>
      </c>
      <c r="AO216" s="13" t="s">
        <v>69</v>
      </c>
      <c r="AP216" s="13" t="s">
        <v>68</v>
      </c>
      <c r="AQ216" s="13" t="str">
        <f t="shared" ref="AQ216:AQ257" si="308">IF(COUNTIF(AK216:AP216,"X")&gt;0,COUNTIF(AK216:AP216,"X")&amp;" fois par semaine","-")</f>
        <v>3 fois par semaine</v>
      </c>
      <c r="AR216" s="14" t="s">
        <v>69</v>
      </c>
      <c r="AS216" s="14" t="s">
        <v>68</v>
      </c>
      <c r="AT216" s="14" t="s">
        <v>69</v>
      </c>
      <c r="AU216" s="14" t="s">
        <v>68</v>
      </c>
      <c r="AV216" s="14" t="s">
        <v>69</v>
      </c>
      <c r="AW216" s="14" t="s">
        <v>68</v>
      </c>
      <c r="AX216" s="14" t="str">
        <f t="shared" ref="AX216:AX257" si="309">IF(COUNTIF(AR216:AW216,"X")&gt;0,COUNTIF(AR216:AW216,"X")&amp;" fois par semaine","-")</f>
        <v>3 fois par semaine</v>
      </c>
      <c r="AY216" s="13" t="s">
        <v>69</v>
      </c>
      <c r="AZ216" s="13" t="s">
        <v>68</v>
      </c>
      <c r="BA216" s="13" t="s">
        <v>69</v>
      </c>
      <c r="BB216" s="13" t="s">
        <v>68</v>
      </c>
      <c r="BC216" s="13" t="s">
        <v>69</v>
      </c>
      <c r="BD216" s="13" t="s">
        <v>68</v>
      </c>
      <c r="BE216" s="13" t="str">
        <f t="shared" ref="BE216:BE257" si="310">IF(COUNTIF(AY216:BD216,"X")&gt;0,COUNTIF(AY216:BD216,"X")&amp;" fois par semaine","-")</f>
        <v>3 fois par semaine</v>
      </c>
      <c r="BF216" s="14" t="s">
        <v>69</v>
      </c>
      <c r="BG216" s="14" t="s">
        <v>68</v>
      </c>
      <c r="BH216" s="14" t="s">
        <v>69</v>
      </c>
      <c r="BI216" s="14" t="s">
        <v>68</v>
      </c>
      <c r="BJ216" s="14" t="s">
        <v>69</v>
      </c>
      <c r="BK216" s="14" t="s">
        <v>68</v>
      </c>
      <c r="BL216" s="14" t="str">
        <f t="shared" ref="BL216:BL257" si="311">IF(COUNTIF(BF216:BK216,"X")&gt;0,COUNTIF(BF216:BK216,"X")&amp;" fois par semaine","-")</f>
        <v>3 fois par semaine</v>
      </c>
      <c r="BM216" s="13" t="s">
        <v>69</v>
      </c>
      <c r="BN216" s="13" t="s">
        <v>68</v>
      </c>
      <c r="BO216" s="13" t="s">
        <v>69</v>
      </c>
      <c r="BP216" s="13" t="s">
        <v>68</v>
      </c>
      <c r="BQ216" s="13" t="s">
        <v>69</v>
      </c>
      <c r="BR216" s="13" t="s">
        <v>68</v>
      </c>
      <c r="BS216" s="13" t="str">
        <f t="shared" ref="BS216:BS257" si="312">IF(COUNTIF(BM216:BR216,"X")&gt;0,COUNTIF(BM216:BR216,"X")&amp;" fois par semaine","-")</f>
        <v>3 fois par semaine</v>
      </c>
      <c r="BT216" s="14" t="s">
        <v>68</v>
      </c>
      <c r="BU216" s="14" t="s">
        <v>68</v>
      </c>
      <c r="BV216" s="14" t="s">
        <v>68</v>
      </c>
      <c r="BW216" s="14" t="s">
        <v>68</v>
      </c>
      <c r="BX216" s="14" t="s">
        <v>68</v>
      </c>
      <c r="BY216" s="14" t="s">
        <v>68</v>
      </c>
      <c r="BZ216" s="14" t="str">
        <f t="shared" ref="BZ216:BZ257" si="313">IF(COUNTIF(BT216:BY216,"X")&gt;0,COUNTIF(BT216:BY216,"X")&amp;" fois par semaine","-")</f>
        <v>-</v>
      </c>
      <c r="CA216" s="13" t="s">
        <v>69</v>
      </c>
      <c r="CB216" s="13" t="s">
        <v>68</v>
      </c>
      <c r="CC216" s="13" t="s">
        <v>68</v>
      </c>
      <c r="CD216" s="13" t="s">
        <v>68</v>
      </c>
      <c r="CE216" s="13" t="s">
        <v>68</v>
      </c>
      <c r="CF216" s="13" t="s">
        <v>68</v>
      </c>
      <c r="CG216" s="44" t="str">
        <f t="shared" si="301"/>
        <v>1 fois par mois</v>
      </c>
      <c r="CH216" s="14" t="s">
        <v>69</v>
      </c>
      <c r="CI216" s="14" t="s">
        <v>68</v>
      </c>
      <c r="CJ216" s="14" t="s">
        <v>68</v>
      </c>
      <c r="CK216" s="14" t="s">
        <v>68</v>
      </c>
      <c r="CL216" s="14" t="s">
        <v>68</v>
      </c>
      <c r="CM216" s="14" t="s">
        <v>68</v>
      </c>
      <c r="CN216" s="44" t="str">
        <f t="shared" ref="CN216:CN257" si="314">IF(COUNTIF(CH216:CM216,"X")&gt;0,COUNTIF(CH216:CM216,"X")&amp;" fois par semaine","-")</f>
        <v>1 fois par semaine</v>
      </c>
      <c r="CO216" s="13" t="s">
        <v>69</v>
      </c>
      <c r="CP216" s="13" t="s">
        <v>68</v>
      </c>
      <c r="CQ216" s="13" t="s">
        <v>68</v>
      </c>
      <c r="CR216" s="13" t="s">
        <v>68</v>
      </c>
      <c r="CS216" s="13" t="s">
        <v>68</v>
      </c>
      <c r="CT216" s="13" t="s">
        <v>68</v>
      </c>
      <c r="CU216" s="13" t="str">
        <f t="shared" si="295"/>
        <v>1 fois par semaine</v>
      </c>
      <c r="CV216" s="14" t="s">
        <v>69</v>
      </c>
      <c r="CW216" s="14" t="s">
        <v>68</v>
      </c>
      <c r="CX216" s="14" t="s">
        <v>68</v>
      </c>
      <c r="CY216" s="14" t="s">
        <v>68</v>
      </c>
      <c r="CZ216" s="14" t="s">
        <v>68</v>
      </c>
      <c r="DA216" s="14" t="s">
        <v>68</v>
      </c>
      <c r="DB216" s="14" t="str">
        <f t="shared" si="265"/>
        <v>1 fois par semaine</v>
      </c>
      <c r="DC216" s="13" t="s">
        <v>69</v>
      </c>
      <c r="DD216" s="13" t="s">
        <v>68</v>
      </c>
      <c r="DE216" s="13" t="s">
        <v>68</v>
      </c>
      <c r="DF216" s="13" t="s">
        <v>68</v>
      </c>
      <c r="DG216" s="13" t="s">
        <v>68</v>
      </c>
      <c r="DH216" s="13" t="s">
        <v>68</v>
      </c>
      <c r="DI216" s="13" t="str">
        <f t="shared" si="296"/>
        <v>1 fois par semaine</v>
      </c>
      <c r="DJ216" s="14" t="s">
        <v>69</v>
      </c>
      <c r="DK216" s="14" t="s">
        <v>68</v>
      </c>
      <c r="DL216" s="14" t="s">
        <v>68</v>
      </c>
      <c r="DM216" s="14" t="s">
        <v>68</v>
      </c>
      <c r="DN216" s="14" t="s">
        <v>68</v>
      </c>
      <c r="DO216" s="14" t="s">
        <v>68</v>
      </c>
      <c r="DP216" s="44" t="str">
        <f t="shared" si="266"/>
        <v>1 fois par semaine</v>
      </c>
      <c r="DQ216" s="13" t="s">
        <v>69</v>
      </c>
      <c r="DR216" s="13" t="s">
        <v>68</v>
      </c>
      <c r="DS216" s="13" t="s">
        <v>68</v>
      </c>
      <c r="DT216" s="13" t="s">
        <v>68</v>
      </c>
      <c r="DU216" s="13" t="s">
        <v>68</v>
      </c>
      <c r="DV216" s="13" t="s">
        <v>68</v>
      </c>
      <c r="DW216" s="13" t="str">
        <f t="shared" si="267"/>
        <v>1 fois par semaine</v>
      </c>
      <c r="DX216" s="14" t="s">
        <v>69</v>
      </c>
      <c r="DY216" s="14" t="s">
        <v>68</v>
      </c>
      <c r="DZ216" s="14" t="s">
        <v>68</v>
      </c>
      <c r="EA216" s="14" t="s">
        <v>68</v>
      </c>
      <c r="EB216" s="14" t="s">
        <v>68</v>
      </c>
      <c r="EC216" s="14" t="s">
        <v>68</v>
      </c>
      <c r="ED216" s="14" t="str">
        <f t="shared" si="268"/>
        <v>1 fois par semaine</v>
      </c>
      <c r="EE216" s="13" t="s">
        <v>69</v>
      </c>
      <c r="EF216" s="13" t="s">
        <v>68</v>
      </c>
      <c r="EG216" s="13" t="s">
        <v>68</v>
      </c>
      <c r="EH216" s="13" t="s">
        <v>68</v>
      </c>
      <c r="EI216" s="13" t="s">
        <v>68</v>
      </c>
      <c r="EJ216" s="13" t="s">
        <v>68</v>
      </c>
      <c r="EK216" s="13" t="str">
        <f t="shared" si="269"/>
        <v>1 fois par semaine</v>
      </c>
      <c r="EL216" s="14" t="s">
        <v>69</v>
      </c>
      <c r="EM216" s="14" t="s">
        <v>68</v>
      </c>
      <c r="EN216" s="14" t="s">
        <v>68</v>
      </c>
      <c r="EO216" s="14" t="s">
        <v>68</v>
      </c>
      <c r="EP216" s="14" t="s">
        <v>68</v>
      </c>
      <c r="EQ216" s="14" t="s">
        <v>68</v>
      </c>
      <c r="ER216" s="44" t="str">
        <f t="shared" ref="ER216" si="315">IF(COUNTIF(EL216:EQ216,"X")&gt;0,COUNTIF(EL216:EQ216,"X")&amp;" fois par mois","-")</f>
        <v>1 fois par mois</v>
      </c>
      <c r="ES216" s="13" t="s">
        <v>69</v>
      </c>
      <c r="ET216" s="13" t="s">
        <v>68</v>
      </c>
      <c r="EU216" s="13" t="s">
        <v>68</v>
      </c>
      <c r="EV216" s="13" t="s">
        <v>68</v>
      </c>
      <c r="EW216" s="13" t="s">
        <v>68</v>
      </c>
      <c r="EX216" s="13" t="s">
        <v>68</v>
      </c>
      <c r="EY216" s="44" t="str">
        <f t="shared" ref="EY216" si="316">IF(COUNTIF(ES216:EX216,"X")&gt;0,COUNTIF(ES216:EX216,"X")&amp;" fois par mois","-")</f>
        <v>1 fois par mois</v>
      </c>
      <c r="EZ216" s="14" t="s">
        <v>69</v>
      </c>
      <c r="FA216" s="14" t="s">
        <v>68</v>
      </c>
      <c r="FB216" s="14" t="s">
        <v>68</v>
      </c>
      <c r="FC216" s="14" t="s">
        <v>68</v>
      </c>
      <c r="FD216" s="14" t="s">
        <v>68</v>
      </c>
      <c r="FE216" s="14" t="s">
        <v>68</v>
      </c>
      <c r="FF216" s="44" t="str">
        <f>IF(COUNTIF(EZ216:FE216,"X")&gt;0,COUNTIF(EZ216:FE216,"X")&amp;" fois par mois","-")</f>
        <v>1 fois par mois</v>
      </c>
      <c r="FG216" s="13" t="s">
        <v>69</v>
      </c>
      <c r="FH216" s="13" t="s">
        <v>68</v>
      </c>
      <c r="FI216" s="13" t="s">
        <v>68</v>
      </c>
      <c r="FJ216" s="13" t="s">
        <v>68</v>
      </c>
      <c r="FK216" s="13" t="s">
        <v>68</v>
      </c>
      <c r="FL216" s="13" t="s">
        <v>68</v>
      </c>
      <c r="FM216" s="13" t="str">
        <f t="shared" si="303"/>
        <v>1 fois par mois</v>
      </c>
      <c r="FN216" s="14" t="s">
        <v>69</v>
      </c>
      <c r="FO216" s="14" t="s">
        <v>68</v>
      </c>
      <c r="FP216" s="14" t="s">
        <v>69</v>
      </c>
      <c r="FQ216" s="14" t="s">
        <v>68</v>
      </c>
      <c r="FR216" s="14" t="s">
        <v>69</v>
      </c>
      <c r="FS216" s="14" t="s">
        <v>68</v>
      </c>
      <c r="FT216" s="44" t="str">
        <f t="shared" ref="FT216:FT256" si="317">IF(COUNTIF(FN216:FS216,"X")&gt;0,COUNTIF(FN216:FS216,"X")&amp;" fois par semaine","-")</f>
        <v>3 fois par semaine</v>
      </c>
      <c r="FU216" s="13" t="s">
        <v>69</v>
      </c>
      <c r="FV216" s="13" t="s">
        <v>68</v>
      </c>
      <c r="FW216" s="13" t="s">
        <v>68</v>
      </c>
      <c r="FX216" s="13" t="s">
        <v>68</v>
      </c>
      <c r="FY216" s="13" t="s">
        <v>68</v>
      </c>
      <c r="FZ216" s="13" t="s">
        <v>68</v>
      </c>
      <c r="GA216" s="44" t="str">
        <f t="shared" ref="GA216:GA257" si="318">IF(COUNTIF(FU216:FZ216,"X")&gt;0,COUNTIF(FU216:FZ216,"X")&amp;" fois par semaine","-")</f>
        <v>1 fois par semaine</v>
      </c>
      <c r="GB216" s="14" t="s">
        <v>69</v>
      </c>
      <c r="GC216" s="14" t="s">
        <v>68</v>
      </c>
      <c r="GD216" s="14" t="s">
        <v>68</v>
      </c>
      <c r="GE216" s="14" t="s">
        <v>68</v>
      </c>
      <c r="GF216" s="14" t="s">
        <v>68</v>
      </c>
      <c r="GG216" s="14" t="s">
        <v>68</v>
      </c>
      <c r="GH216" s="14" t="str">
        <f t="shared" ref="GH216:GH257" si="319">IF(COUNTIF(GB216:GG216,"X")&gt;0,COUNTIF(GB216:GG216,"X")&amp;" fois par semaine","-")</f>
        <v>1 fois par semaine</v>
      </c>
      <c r="GI216" s="13" t="s">
        <v>68</v>
      </c>
      <c r="GJ216" s="13" t="s">
        <v>68</v>
      </c>
      <c r="GK216" s="13" t="s">
        <v>68</v>
      </c>
      <c r="GL216" s="13" t="s">
        <v>68</v>
      </c>
      <c r="GM216" s="13" t="s">
        <v>68</v>
      </c>
      <c r="GN216" s="13" t="s">
        <v>68</v>
      </c>
      <c r="GO216" s="13" t="str">
        <f t="shared" si="286"/>
        <v>-</v>
      </c>
      <c r="GP216" s="14" t="s">
        <v>68</v>
      </c>
      <c r="GQ216" s="14" t="s">
        <v>68</v>
      </c>
      <c r="GR216" s="14" t="s">
        <v>68</v>
      </c>
      <c r="GS216" s="14" t="s">
        <v>68</v>
      </c>
      <c r="GT216" s="14" t="s">
        <v>68</v>
      </c>
      <c r="GU216" s="14" t="s">
        <v>68</v>
      </c>
      <c r="GV216" s="14" t="str">
        <f t="shared" si="282"/>
        <v>-</v>
      </c>
      <c r="GW216" s="13" t="s">
        <v>69</v>
      </c>
      <c r="GX216" s="13" t="s">
        <v>68</v>
      </c>
      <c r="GY216" s="13" t="s">
        <v>68</v>
      </c>
      <c r="GZ216" s="13" t="s">
        <v>68</v>
      </c>
      <c r="HA216" s="13" t="s">
        <v>68</v>
      </c>
      <c r="HB216" s="13" t="s">
        <v>68</v>
      </c>
      <c r="HC216" s="44" t="str">
        <f>IF(COUNTIF(GW216:HB216,"X")&gt;0,COUNTIF(GW216:HB216,"X")&amp;" fois par mois","-")</f>
        <v>1 fois par mois</v>
      </c>
      <c r="HD216" s="14" t="s">
        <v>69</v>
      </c>
      <c r="HE216" s="14" t="s">
        <v>68</v>
      </c>
      <c r="HF216" s="14" t="s">
        <v>68</v>
      </c>
      <c r="HG216" s="14" t="s">
        <v>68</v>
      </c>
      <c r="HH216" s="14" t="s">
        <v>68</v>
      </c>
      <c r="HI216" s="14" t="s">
        <v>68</v>
      </c>
      <c r="HJ216" s="44" t="str">
        <f t="shared" si="299"/>
        <v>1 fois par semestre</v>
      </c>
      <c r="HK216" s="13" t="s">
        <v>68</v>
      </c>
      <c r="HL216" s="13" t="s">
        <v>68</v>
      </c>
      <c r="HM216" s="13" t="s">
        <v>68</v>
      </c>
      <c r="HN216" s="13" t="s">
        <v>68</v>
      </c>
      <c r="HO216" s="13" t="s">
        <v>68</v>
      </c>
      <c r="HP216" s="13" t="s">
        <v>68</v>
      </c>
      <c r="HQ216" s="44" t="str">
        <f t="shared" si="287"/>
        <v>-</v>
      </c>
      <c r="HR216" s="14" t="s">
        <v>68</v>
      </c>
      <c r="HS216" s="14" t="s">
        <v>68</v>
      </c>
      <c r="HT216" s="14" t="s">
        <v>68</v>
      </c>
      <c r="HU216" s="14" t="s">
        <v>68</v>
      </c>
      <c r="HV216" s="14" t="s">
        <v>68</v>
      </c>
      <c r="HW216" s="14" t="s">
        <v>68</v>
      </c>
      <c r="HX216" s="14" t="str">
        <f t="shared" si="283"/>
        <v>-</v>
      </c>
    </row>
    <row r="217" spans="1:232" ht="27.95" customHeight="1" x14ac:dyDescent="0.2">
      <c r="A217" s="16">
        <v>8305</v>
      </c>
      <c r="B217" s="9" t="s">
        <v>79</v>
      </c>
      <c r="C217" s="51" t="s">
        <v>1908</v>
      </c>
      <c r="D217" s="11" t="s">
        <v>96</v>
      </c>
      <c r="E217" s="11" t="s">
        <v>344</v>
      </c>
      <c r="F217" s="11">
        <v>75019</v>
      </c>
      <c r="G217" s="11" t="s">
        <v>29</v>
      </c>
      <c r="H217" s="12">
        <v>13</v>
      </c>
      <c r="I217" s="13" t="s">
        <v>68</v>
      </c>
      <c r="J217" s="13" t="s">
        <v>68</v>
      </c>
      <c r="K217" s="13" t="s">
        <v>68</v>
      </c>
      <c r="L217" s="13" t="s">
        <v>68</v>
      </c>
      <c r="M217" s="13" t="s">
        <v>68</v>
      </c>
      <c r="N217" s="13" t="s">
        <v>68</v>
      </c>
      <c r="O217" s="13" t="str">
        <f t="shared" si="304"/>
        <v>-</v>
      </c>
      <c r="P217" s="14" t="s">
        <v>68</v>
      </c>
      <c r="Q217" s="14" t="s">
        <v>68</v>
      </c>
      <c r="R217" s="14" t="s">
        <v>68</v>
      </c>
      <c r="S217" s="14" t="s">
        <v>68</v>
      </c>
      <c r="T217" s="14" t="s">
        <v>68</v>
      </c>
      <c r="U217" s="14" t="s">
        <v>68</v>
      </c>
      <c r="V217" s="44" t="str">
        <f t="shared" si="305"/>
        <v>-</v>
      </c>
      <c r="W217" s="13" t="s">
        <v>68</v>
      </c>
      <c r="X217" s="13" t="s">
        <v>68</v>
      </c>
      <c r="Y217" s="13" t="s">
        <v>68</v>
      </c>
      <c r="Z217" s="13" t="s">
        <v>68</v>
      </c>
      <c r="AA217" s="13" t="s">
        <v>68</v>
      </c>
      <c r="AB217" s="13" t="s">
        <v>68</v>
      </c>
      <c r="AC217" s="13" t="str">
        <f t="shared" si="306"/>
        <v>-</v>
      </c>
      <c r="AD217" s="14" t="s">
        <v>68</v>
      </c>
      <c r="AE217" s="14" t="s">
        <v>68</v>
      </c>
      <c r="AF217" s="14" t="s">
        <v>68</v>
      </c>
      <c r="AG217" s="14" t="s">
        <v>68</v>
      </c>
      <c r="AH217" s="14" t="s">
        <v>68</v>
      </c>
      <c r="AI217" s="14" t="s">
        <v>68</v>
      </c>
      <c r="AJ217" s="44" t="str">
        <f t="shared" si="307"/>
        <v>-</v>
      </c>
      <c r="AK217" s="13" t="s">
        <v>68</v>
      </c>
      <c r="AL217" s="13" t="s">
        <v>68</v>
      </c>
      <c r="AM217" s="13" t="s">
        <v>68</v>
      </c>
      <c r="AN217" s="13" t="s">
        <v>68</v>
      </c>
      <c r="AO217" s="13" t="s">
        <v>68</v>
      </c>
      <c r="AP217" s="13" t="s">
        <v>68</v>
      </c>
      <c r="AQ217" s="13" t="str">
        <f t="shared" si="308"/>
        <v>-</v>
      </c>
      <c r="AR217" s="14" t="s">
        <v>68</v>
      </c>
      <c r="AS217" s="14" t="s">
        <v>68</v>
      </c>
      <c r="AT217" s="14" t="s">
        <v>68</v>
      </c>
      <c r="AU217" s="14" t="s">
        <v>68</v>
      </c>
      <c r="AV217" s="14" t="s">
        <v>68</v>
      </c>
      <c r="AW217" s="14" t="s">
        <v>68</v>
      </c>
      <c r="AX217" s="14" t="str">
        <f t="shared" si="309"/>
        <v>-</v>
      </c>
      <c r="AY217" s="13" t="s">
        <v>68</v>
      </c>
      <c r="AZ217" s="13" t="s">
        <v>68</v>
      </c>
      <c r="BA217" s="13" t="s">
        <v>68</v>
      </c>
      <c r="BB217" s="13" t="s">
        <v>68</v>
      </c>
      <c r="BC217" s="13" t="s">
        <v>68</v>
      </c>
      <c r="BD217" s="13" t="s">
        <v>68</v>
      </c>
      <c r="BE217" s="13" t="str">
        <f t="shared" si="310"/>
        <v>-</v>
      </c>
      <c r="BF217" s="14" t="s">
        <v>68</v>
      </c>
      <c r="BG217" s="14" t="s">
        <v>68</v>
      </c>
      <c r="BH217" s="14" t="s">
        <v>68</v>
      </c>
      <c r="BI217" s="14" t="s">
        <v>68</v>
      </c>
      <c r="BJ217" s="14" t="s">
        <v>68</v>
      </c>
      <c r="BK217" s="14" t="s">
        <v>68</v>
      </c>
      <c r="BL217" s="14" t="str">
        <f t="shared" si="311"/>
        <v>-</v>
      </c>
      <c r="BM217" s="13" t="s">
        <v>68</v>
      </c>
      <c r="BN217" s="13" t="s">
        <v>68</v>
      </c>
      <c r="BO217" s="13" t="s">
        <v>68</v>
      </c>
      <c r="BP217" s="13" t="s">
        <v>68</v>
      </c>
      <c r="BQ217" s="13" t="s">
        <v>68</v>
      </c>
      <c r="BR217" s="13" t="s">
        <v>68</v>
      </c>
      <c r="BS217" s="13" t="str">
        <f t="shared" si="312"/>
        <v>-</v>
      </c>
      <c r="BT217" s="14" t="s">
        <v>68</v>
      </c>
      <c r="BU217" s="14" t="s">
        <v>68</v>
      </c>
      <c r="BV217" s="14" t="s">
        <v>68</v>
      </c>
      <c r="BW217" s="14" t="s">
        <v>68</v>
      </c>
      <c r="BX217" s="14" t="s">
        <v>68</v>
      </c>
      <c r="BY217" s="14" t="s">
        <v>68</v>
      </c>
      <c r="BZ217" s="14" t="str">
        <f t="shared" si="313"/>
        <v>-</v>
      </c>
      <c r="CA217" s="13" t="s">
        <v>68</v>
      </c>
      <c r="CB217" s="13" t="s">
        <v>68</v>
      </c>
      <c r="CC217" s="13" t="s">
        <v>68</v>
      </c>
      <c r="CD217" s="13" t="s">
        <v>68</v>
      </c>
      <c r="CE217" s="13" t="s">
        <v>68</v>
      </c>
      <c r="CF217" s="13" t="s">
        <v>68</v>
      </c>
      <c r="CG217" s="44" t="str">
        <f t="shared" si="301"/>
        <v>-</v>
      </c>
      <c r="CH217" s="14" t="s">
        <v>68</v>
      </c>
      <c r="CI217" s="14" t="s">
        <v>68</v>
      </c>
      <c r="CJ217" s="14" t="s">
        <v>68</v>
      </c>
      <c r="CK217" s="14" t="s">
        <v>68</v>
      </c>
      <c r="CL217" s="14" t="s">
        <v>68</v>
      </c>
      <c r="CM217" s="14" t="s">
        <v>68</v>
      </c>
      <c r="CN217" s="44" t="str">
        <f t="shared" si="314"/>
        <v>-</v>
      </c>
      <c r="CO217" s="13" t="s">
        <v>68</v>
      </c>
      <c r="CP217" s="13" t="s">
        <v>68</v>
      </c>
      <c r="CQ217" s="13" t="s">
        <v>68</v>
      </c>
      <c r="CR217" s="13" t="s">
        <v>68</v>
      </c>
      <c r="CS217" s="13" t="s">
        <v>68</v>
      </c>
      <c r="CT217" s="13" t="s">
        <v>68</v>
      </c>
      <c r="CU217" s="13" t="str">
        <f t="shared" si="295"/>
        <v>-</v>
      </c>
      <c r="CV217" s="14" t="s">
        <v>68</v>
      </c>
      <c r="CW217" s="14" t="s">
        <v>68</v>
      </c>
      <c r="CX217" s="14" t="s">
        <v>68</v>
      </c>
      <c r="CY217" s="14" t="s">
        <v>68</v>
      </c>
      <c r="CZ217" s="14" t="s">
        <v>68</v>
      </c>
      <c r="DA217" s="14" t="s">
        <v>68</v>
      </c>
      <c r="DB217" s="14" t="str">
        <f t="shared" ref="DB217:DB257" si="320">IF(COUNTIF(CV217:DA217,"X")&gt;0,COUNTIF(CV217:DA217,"X")&amp;" fois par semaine","-")</f>
        <v>-</v>
      </c>
      <c r="DC217" s="13" t="s">
        <v>68</v>
      </c>
      <c r="DD217" s="13" t="s">
        <v>68</v>
      </c>
      <c r="DE217" s="13" t="s">
        <v>68</v>
      </c>
      <c r="DF217" s="13" t="s">
        <v>68</v>
      </c>
      <c r="DG217" s="13" t="s">
        <v>68</v>
      </c>
      <c r="DH217" s="13" t="s">
        <v>68</v>
      </c>
      <c r="DI217" s="13" t="str">
        <f t="shared" si="296"/>
        <v>-</v>
      </c>
      <c r="DJ217" s="14" t="s">
        <v>68</v>
      </c>
      <c r="DK217" s="14" t="s">
        <v>68</v>
      </c>
      <c r="DL217" s="14" t="s">
        <v>68</v>
      </c>
      <c r="DM217" s="14" t="s">
        <v>68</v>
      </c>
      <c r="DN217" s="14" t="s">
        <v>68</v>
      </c>
      <c r="DO217" s="14" t="s">
        <v>68</v>
      </c>
      <c r="DP217" s="44" t="str">
        <f t="shared" ref="DP217:DP257" si="321">IF(COUNTIF(DJ217:DO217,"X")&gt;0,COUNTIF(DJ217:DO217,"X")&amp;" fois par semaine","-")</f>
        <v>-</v>
      </c>
      <c r="DQ217" s="13" t="s">
        <v>68</v>
      </c>
      <c r="DR217" s="13" t="s">
        <v>68</v>
      </c>
      <c r="DS217" s="13" t="s">
        <v>68</v>
      </c>
      <c r="DT217" s="13" t="s">
        <v>68</v>
      </c>
      <c r="DU217" s="13" t="s">
        <v>68</v>
      </c>
      <c r="DV217" s="13" t="s">
        <v>68</v>
      </c>
      <c r="DW217" s="13" t="str">
        <f t="shared" ref="DW217:DW257" si="322">IF(COUNTIF(DQ217:DV217,"X")&gt;0,COUNTIF(DQ217:DV217,"X")&amp;" fois par semaine","-")</f>
        <v>-</v>
      </c>
      <c r="DX217" s="14" t="s">
        <v>68</v>
      </c>
      <c r="DY217" s="14" t="s">
        <v>68</v>
      </c>
      <c r="DZ217" s="14" t="s">
        <v>68</v>
      </c>
      <c r="EA217" s="14" t="s">
        <v>68</v>
      </c>
      <c r="EB217" s="14" t="s">
        <v>68</v>
      </c>
      <c r="EC217" s="14" t="s">
        <v>68</v>
      </c>
      <c r="ED217" s="14" t="str">
        <f t="shared" ref="ED217:ED257" si="323">IF(COUNTIF(DX217:EC217,"X")&gt;0,COUNTIF(DX217:EC217,"X")&amp;" fois par semaine","-")</f>
        <v>-</v>
      </c>
      <c r="EE217" s="13" t="s">
        <v>68</v>
      </c>
      <c r="EF217" s="13" t="s">
        <v>68</v>
      </c>
      <c r="EG217" s="13" t="s">
        <v>68</v>
      </c>
      <c r="EH217" s="13" t="s">
        <v>68</v>
      </c>
      <c r="EI217" s="13" t="s">
        <v>68</v>
      </c>
      <c r="EJ217" s="13" t="s">
        <v>68</v>
      </c>
      <c r="EK217" s="13" t="str">
        <f t="shared" ref="EK217:EK257" si="324">IF(COUNTIF(EE217:EJ217,"X")&gt;0,COUNTIF(EE217:EJ217,"X")&amp;" fois par semaine","-")</f>
        <v>-</v>
      </c>
      <c r="EL217" s="14" t="s">
        <v>68</v>
      </c>
      <c r="EM217" s="14" t="s">
        <v>68</v>
      </c>
      <c r="EN217" s="14" t="s">
        <v>68</v>
      </c>
      <c r="EO217" s="14" t="s">
        <v>68</v>
      </c>
      <c r="EP217" s="14" t="s">
        <v>68</v>
      </c>
      <c r="EQ217" s="14" t="s">
        <v>68</v>
      </c>
      <c r="ER217" s="44" t="str">
        <f>IF(COUNTIF(EL217:EQ217,"X")&gt;0,COUNTIF(EL217:EQ217,"X")&amp;" fois par mois","-")</f>
        <v>-</v>
      </c>
      <c r="ES217" s="13" t="s">
        <v>68</v>
      </c>
      <c r="ET217" s="13" t="s">
        <v>68</v>
      </c>
      <c r="EU217" s="13" t="s">
        <v>68</v>
      </c>
      <c r="EV217" s="13" t="s">
        <v>68</v>
      </c>
      <c r="EW217" s="13" t="s">
        <v>68</v>
      </c>
      <c r="EX217" s="13" t="s">
        <v>68</v>
      </c>
      <c r="EY217" s="44" t="str">
        <f>IF(COUNTIF(ES217:EX217,"X")&gt;0,COUNTIF(ES217:EX217,"X")&amp;" fois par mois","-")</f>
        <v>-</v>
      </c>
      <c r="EZ217" s="14" t="s">
        <v>68</v>
      </c>
      <c r="FA217" s="14" t="s">
        <v>68</v>
      </c>
      <c r="FB217" s="14" t="s">
        <v>68</v>
      </c>
      <c r="FC217" s="14" t="s">
        <v>68</v>
      </c>
      <c r="FD217" s="14" t="s">
        <v>68</v>
      </c>
      <c r="FE217" s="14" t="s">
        <v>68</v>
      </c>
      <c r="FF217" s="44" t="str">
        <f t="shared" ref="FF217:FF221" si="325">IF(COUNTIF(EZ217:FE217,"X")&gt;0,COUNTIF(EZ217:FE217,"X")&amp;" fois par semaine","-")</f>
        <v>-</v>
      </c>
      <c r="FG217" s="13" t="s">
        <v>68</v>
      </c>
      <c r="FH217" s="13" t="s">
        <v>68</v>
      </c>
      <c r="FI217" s="13" t="s">
        <v>68</v>
      </c>
      <c r="FJ217" s="13" t="s">
        <v>68</v>
      </c>
      <c r="FK217" s="13" t="s">
        <v>68</v>
      </c>
      <c r="FL217" s="13" t="s">
        <v>68</v>
      </c>
      <c r="FM217" s="13" t="str">
        <f>IF(COUNTIF(FG217:FL217,"X")&gt;0,COUNTIF(FG217:FL217,"X")&amp;" fois par mois","-")</f>
        <v>-</v>
      </c>
      <c r="FN217" s="14" t="s">
        <v>69</v>
      </c>
      <c r="FO217" s="14" t="s">
        <v>69</v>
      </c>
      <c r="FP217" s="14" t="s">
        <v>69</v>
      </c>
      <c r="FQ217" s="14" t="s">
        <v>69</v>
      </c>
      <c r="FR217" s="14" t="s">
        <v>69</v>
      </c>
      <c r="FS217" s="14" t="s">
        <v>68</v>
      </c>
      <c r="FT217" s="44" t="str">
        <f t="shared" si="317"/>
        <v>5 fois par semaine</v>
      </c>
      <c r="FU217" s="13" t="s">
        <v>69</v>
      </c>
      <c r="FV217" s="13" t="s">
        <v>68</v>
      </c>
      <c r="FW217" s="13" t="s">
        <v>68</v>
      </c>
      <c r="FX217" s="13" t="s">
        <v>68</v>
      </c>
      <c r="FY217" s="13" t="s">
        <v>68</v>
      </c>
      <c r="FZ217" s="13" t="s">
        <v>68</v>
      </c>
      <c r="GA217" s="44" t="str">
        <f t="shared" si="318"/>
        <v>1 fois par semaine</v>
      </c>
      <c r="GB217" s="14" t="s">
        <v>69</v>
      </c>
      <c r="GC217" s="14" t="s">
        <v>68</v>
      </c>
      <c r="GD217" s="14" t="s">
        <v>68</v>
      </c>
      <c r="GE217" s="14" t="s">
        <v>68</v>
      </c>
      <c r="GF217" s="14" t="s">
        <v>68</v>
      </c>
      <c r="GG217" s="14" t="s">
        <v>68</v>
      </c>
      <c r="GH217" s="14" t="str">
        <f t="shared" si="319"/>
        <v>1 fois par semaine</v>
      </c>
      <c r="GI217" s="13" t="s">
        <v>68</v>
      </c>
      <c r="GJ217" s="13" t="s">
        <v>68</v>
      </c>
      <c r="GK217" s="13" t="s">
        <v>68</v>
      </c>
      <c r="GL217" s="13" t="s">
        <v>68</v>
      </c>
      <c r="GM217" s="13" t="s">
        <v>68</v>
      </c>
      <c r="GN217" s="13" t="s">
        <v>68</v>
      </c>
      <c r="GO217" s="13" t="str">
        <f t="shared" si="286"/>
        <v>-</v>
      </c>
      <c r="GP217" s="14" t="s">
        <v>68</v>
      </c>
      <c r="GQ217" s="14" t="s">
        <v>68</v>
      </c>
      <c r="GR217" s="14" t="s">
        <v>68</v>
      </c>
      <c r="GS217" s="14" t="s">
        <v>68</v>
      </c>
      <c r="GT217" s="14" t="s">
        <v>68</v>
      </c>
      <c r="GU217" s="14" t="s">
        <v>68</v>
      </c>
      <c r="GV217" s="14" t="str">
        <f t="shared" si="282"/>
        <v>-</v>
      </c>
      <c r="GW217" s="13" t="s">
        <v>68</v>
      </c>
      <c r="GX217" s="13" t="s">
        <v>68</v>
      </c>
      <c r="GY217" s="13" t="s">
        <v>68</v>
      </c>
      <c r="GZ217" s="13" t="s">
        <v>68</v>
      </c>
      <c r="HA217" s="13" t="s">
        <v>68</v>
      </c>
      <c r="HB217" s="13" t="s">
        <v>68</v>
      </c>
      <c r="HC217" s="44" t="str">
        <f t="shared" ref="HC217:HC223" si="326">IF(COUNTIF(GW217:HB217,"X")&gt;0,COUNTIF(GW217:HB217,"X")&amp;" fois par semaine","-")</f>
        <v>-</v>
      </c>
      <c r="HD217" s="14" t="s">
        <v>68</v>
      </c>
      <c r="HE217" s="14" t="s">
        <v>68</v>
      </c>
      <c r="HF217" s="14" t="s">
        <v>68</v>
      </c>
      <c r="HG217" s="14" t="s">
        <v>68</v>
      </c>
      <c r="HH217" s="14" t="s">
        <v>68</v>
      </c>
      <c r="HI217" s="14" t="s">
        <v>68</v>
      </c>
      <c r="HJ217" s="44" t="str">
        <f t="shared" si="299"/>
        <v>-</v>
      </c>
      <c r="HK217" s="13" t="s">
        <v>68</v>
      </c>
      <c r="HL217" s="13" t="s">
        <v>68</v>
      </c>
      <c r="HM217" s="13" t="s">
        <v>68</v>
      </c>
      <c r="HN217" s="13" t="s">
        <v>68</v>
      </c>
      <c r="HO217" s="13" t="s">
        <v>68</v>
      </c>
      <c r="HP217" s="13" t="s">
        <v>68</v>
      </c>
      <c r="HQ217" s="44" t="str">
        <f t="shared" si="287"/>
        <v>-</v>
      </c>
      <c r="HR217" s="14" t="s">
        <v>68</v>
      </c>
      <c r="HS217" s="14" t="s">
        <v>68</v>
      </c>
      <c r="HT217" s="14" t="s">
        <v>68</v>
      </c>
      <c r="HU217" s="14" t="s">
        <v>68</v>
      </c>
      <c r="HV217" s="14" t="s">
        <v>68</v>
      </c>
      <c r="HW217" s="14" t="s">
        <v>68</v>
      </c>
      <c r="HX217" s="14" t="str">
        <f t="shared" si="283"/>
        <v>-</v>
      </c>
    </row>
    <row r="218" spans="1:232" ht="27.95" customHeight="1" x14ac:dyDescent="0.2">
      <c r="A218" s="16">
        <v>8307</v>
      </c>
      <c r="B218" s="9" t="s">
        <v>79</v>
      </c>
      <c r="C218" s="51" t="s">
        <v>1908</v>
      </c>
      <c r="D218" s="11" t="s">
        <v>96</v>
      </c>
      <c r="E218" s="11" t="s">
        <v>345</v>
      </c>
      <c r="F218" s="11">
        <v>75019</v>
      </c>
      <c r="G218" s="11" t="s">
        <v>29</v>
      </c>
      <c r="H218" s="12">
        <v>37</v>
      </c>
      <c r="I218" s="13" t="s">
        <v>69</v>
      </c>
      <c r="J218" s="13" t="s">
        <v>69</v>
      </c>
      <c r="K218" s="13" t="s">
        <v>69</v>
      </c>
      <c r="L218" s="13" t="s">
        <v>69</v>
      </c>
      <c r="M218" s="13" t="s">
        <v>69</v>
      </c>
      <c r="N218" s="13" t="s">
        <v>68</v>
      </c>
      <c r="O218" s="13" t="str">
        <f t="shared" si="304"/>
        <v>5 fois par semaine</v>
      </c>
      <c r="P218" s="14" t="s">
        <v>69</v>
      </c>
      <c r="Q218" s="14" t="s">
        <v>69</v>
      </c>
      <c r="R218" s="14" t="s">
        <v>69</v>
      </c>
      <c r="S218" s="14" t="s">
        <v>69</v>
      </c>
      <c r="T218" s="14" t="s">
        <v>69</v>
      </c>
      <c r="U218" s="14" t="s">
        <v>68</v>
      </c>
      <c r="V218" s="44" t="str">
        <f t="shared" si="305"/>
        <v>5 fois par semaine</v>
      </c>
      <c r="W218" s="13" t="s">
        <v>69</v>
      </c>
      <c r="X218" s="13" t="s">
        <v>69</v>
      </c>
      <c r="Y218" s="13" t="s">
        <v>69</v>
      </c>
      <c r="Z218" s="13" t="s">
        <v>69</v>
      </c>
      <c r="AA218" s="13" t="s">
        <v>69</v>
      </c>
      <c r="AB218" s="13" t="s">
        <v>68</v>
      </c>
      <c r="AC218" s="13" t="str">
        <f t="shared" si="306"/>
        <v>5 fois par semaine</v>
      </c>
      <c r="AD218" s="14" t="s">
        <v>69</v>
      </c>
      <c r="AE218" s="14" t="s">
        <v>69</v>
      </c>
      <c r="AF218" s="14" t="s">
        <v>69</v>
      </c>
      <c r="AG218" s="14" t="s">
        <v>69</v>
      </c>
      <c r="AH218" s="14" t="s">
        <v>69</v>
      </c>
      <c r="AI218" s="14" t="s">
        <v>68</v>
      </c>
      <c r="AJ218" s="44" t="str">
        <f t="shared" si="307"/>
        <v>5 fois par semaine</v>
      </c>
      <c r="AK218" s="13" t="s">
        <v>69</v>
      </c>
      <c r="AL218" s="13" t="s">
        <v>69</v>
      </c>
      <c r="AM218" s="13" t="s">
        <v>69</v>
      </c>
      <c r="AN218" s="13" t="s">
        <v>69</v>
      </c>
      <c r="AO218" s="13" t="s">
        <v>69</v>
      </c>
      <c r="AP218" s="13" t="s">
        <v>68</v>
      </c>
      <c r="AQ218" s="13" t="str">
        <f t="shared" si="308"/>
        <v>5 fois par semaine</v>
      </c>
      <c r="AR218" s="14" t="s">
        <v>69</v>
      </c>
      <c r="AS218" s="14" t="s">
        <v>69</v>
      </c>
      <c r="AT218" s="14" t="s">
        <v>69</v>
      </c>
      <c r="AU218" s="14" t="s">
        <v>69</v>
      </c>
      <c r="AV218" s="14" t="s">
        <v>69</v>
      </c>
      <c r="AW218" s="14" t="s">
        <v>68</v>
      </c>
      <c r="AX218" s="14" t="str">
        <f t="shared" si="309"/>
        <v>5 fois par semaine</v>
      </c>
      <c r="AY218" s="13" t="s">
        <v>69</v>
      </c>
      <c r="AZ218" s="13" t="s">
        <v>69</v>
      </c>
      <c r="BA218" s="13" t="s">
        <v>69</v>
      </c>
      <c r="BB218" s="13" t="s">
        <v>69</v>
      </c>
      <c r="BC218" s="13" t="s">
        <v>69</v>
      </c>
      <c r="BD218" s="13" t="s">
        <v>68</v>
      </c>
      <c r="BE218" s="13" t="str">
        <f t="shared" si="310"/>
        <v>5 fois par semaine</v>
      </c>
      <c r="BF218" s="14" t="s">
        <v>69</v>
      </c>
      <c r="BG218" s="14" t="s">
        <v>69</v>
      </c>
      <c r="BH218" s="14" t="s">
        <v>69</v>
      </c>
      <c r="BI218" s="14" t="s">
        <v>69</v>
      </c>
      <c r="BJ218" s="14" t="s">
        <v>69</v>
      </c>
      <c r="BK218" s="14" t="s">
        <v>68</v>
      </c>
      <c r="BL218" s="14" t="str">
        <f t="shared" si="311"/>
        <v>5 fois par semaine</v>
      </c>
      <c r="BM218" s="13" t="s">
        <v>69</v>
      </c>
      <c r="BN218" s="13" t="s">
        <v>69</v>
      </c>
      <c r="BO218" s="13" t="s">
        <v>69</v>
      </c>
      <c r="BP218" s="13" t="s">
        <v>69</v>
      </c>
      <c r="BQ218" s="13" t="s">
        <v>69</v>
      </c>
      <c r="BR218" s="13" t="s">
        <v>68</v>
      </c>
      <c r="BS218" s="13" t="str">
        <f t="shared" si="312"/>
        <v>5 fois par semaine</v>
      </c>
      <c r="BT218" s="14" t="s">
        <v>68</v>
      </c>
      <c r="BU218" s="14" t="s">
        <v>68</v>
      </c>
      <c r="BV218" s="14" t="s">
        <v>68</v>
      </c>
      <c r="BW218" s="14" t="s">
        <v>68</v>
      </c>
      <c r="BX218" s="14" t="s">
        <v>68</v>
      </c>
      <c r="BY218" s="14" t="s">
        <v>68</v>
      </c>
      <c r="BZ218" s="14" t="str">
        <f t="shared" si="313"/>
        <v>-</v>
      </c>
      <c r="CA218" s="13" t="s">
        <v>69</v>
      </c>
      <c r="CB218" s="13" t="s">
        <v>68</v>
      </c>
      <c r="CC218" s="13" t="s">
        <v>68</v>
      </c>
      <c r="CD218" s="13" t="s">
        <v>68</v>
      </c>
      <c r="CE218" s="13" t="s">
        <v>68</v>
      </c>
      <c r="CF218" s="13" t="s">
        <v>68</v>
      </c>
      <c r="CG218" s="44" t="str">
        <f t="shared" si="301"/>
        <v>1 fois par mois</v>
      </c>
      <c r="CH218" s="14" t="s">
        <v>69</v>
      </c>
      <c r="CI218" s="14" t="s">
        <v>68</v>
      </c>
      <c r="CJ218" s="14" t="s">
        <v>68</v>
      </c>
      <c r="CK218" s="14" t="s">
        <v>68</v>
      </c>
      <c r="CL218" s="14" t="s">
        <v>68</v>
      </c>
      <c r="CM218" s="14" t="s">
        <v>68</v>
      </c>
      <c r="CN218" s="44" t="str">
        <f t="shared" si="314"/>
        <v>1 fois par semaine</v>
      </c>
      <c r="CO218" s="13" t="s">
        <v>69</v>
      </c>
      <c r="CP218" s="13" t="s">
        <v>68</v>
      </c>
      <c r="CQ218" s="13" t="s">
        <v>68</v>
      </c>
      <c r="CR218" s="13" t="s">
        <v>68</v>
      </c>
      <c r="CS218" s="13" t="s">
        <v>68</v>
      </c>
      <c r="CT218" s="13" t="s">
        <v>68</v>
      </c>
      <c r="CU218" s="13" t="str">
        <f t="shared" si="295"/>
        <v>1 fois par semaine</v>
      </c>
      <c r="CV218" s="14" t="s">
        <v>69</v>
      </c>
      <c r="CW218" s="14" t="s">
        <v>68</v>
      </c>
      <c r="CX218" s="14" t="s">
        <v>68</v>
      </c>
      <c r="CY218" s="14" t="s">
        <v>68</v>
      </c>
      <c r="CZ218" s="14" t="s">
        <v>68</v>
      </c>
      <c r="DA218" s="14" t="s">
        <v>68</v>
      </c>
      <c r="DB218" s="14" t="str">
        <f t="shared" si="320"/>
        <v>1 fois par semaine</v>
      </c>
      <c r="DC218" s="13" t="s">
        <v>69</v>
      </c>
      <c r="DD218" s="13" t="s">
        <v>68</v>
      </c>
      <c r="DE218" s="13" t="s">
        <v>68</v>
      </c>
      <c r="DF218" s="13" t="s">
        <v>68</v>
      </c>
      <c r="DG218" s="13" t="s">
        <v>68</v>
      </c>
      <c r="DH218" s="13" t="s">
        <v>68</v>
      </c>
      <c r="DI218" s="13" t="str">
        <f t="shared" si="296"/>
        <v>1 fois par semaine</v>
      </c>
      <c r="DJ218" s="14" t="s">
        <v>69</v>
      </c>
      <c r="DK218" s="14" t="s">
        <v>69</v>
      </c>
      <c r="DL218" s="14" t="s">
        <v>69</v>
      </c>
      <c r="DM218" s="14" t="s">
        <v>69</v>
      </c>
      <c r="DN218" s="14" t="s">
        <v>69</v>
      </c>
      <c r="DO218" s="14" t="s">
        <v>68</v>
      </c>
      <c r="DP218" s="44" t="str">
        <f t="shared" si="321"/>
        <v>5 fois par semaine</v>
      </c>
      <c r="DQ218" s="13" t="s">
        <v>69</v>
      </c>
      <c r="DR218" s="13" t="s">
        <v>69</v>
      </c>
      <c r="DS218" s="13" t="s">
        <v>69</v>
      </c>
      <c r="DT218" s="13" t="s">
        <v>69</v>
      </c>
      <c r="DU218" s="13" t="s">
        <v>69</v>
      </c>
      <c r="DV218" s="13" t="s">
        <v>68</v>
      </c>
      <c r="DW218" s="13" t="str">
        <f t="shared" si="322"/>
        <v>5 fois par semaine</v>
      </c>
      <c r="DX218" s="14" t="s">
        <v>69</v>
      </c>
      <c r="DY218" s="14" t="s">
        <v>69</v>
      </c>
      <c r="DZ218" s="14" t="s">
        <v>69</v>
      </c>
      <c r="EA218" s="14" t="s">
        <v>69</v>
      </c>
      <c r="EB218" s="14" t="s">
        <v>69</v>
      </c>
      <c r="EC218" s="14" t="s">
        <v>68</v>
      </c>
      <c r="ED218" s="14" t="str">
        <f t="shared" si="323"/>
        <v>5 fois par semaine</v>
      </c>
      <c r="EE218" s="13" t="s">
        <v>69</v>
      </c>
      <c r="EF218" s="13" t="s">
        <v>69</v>
      </c>
      <c r="EG218" s="13" t="s">
        <v>69</v>
      </c>
      <c r="EH218" s="13" t="s">
        <v>69</v>
      </c>
      <c r="EI218" s="13" t="s">
        <v>69</v>
      </c>
      <c r="EJ218" s="13" t="s">
        <v>68</v>
      </c>
      <c r="EK218" s="13" t="str">
        <f t="shared" si="324"/>
        <v>5 fois par semaine</v>
      </c>
      <c r="EL218" s="14" t="s">
        <v>69</v>
      </c>
      <c r="EM218" s="14" t="s">
        <v>68</v>
      </c>
      <c r="EN218" s="14" t="s">
        <v>68</v>
      </c>
      <c r="EO218" s="14" t="s">
        <v>68</v>
      </c>
      <c r="EP218" s="14" t="s">
        <v>68</v>
      </c>
      <c r="EQ218" s="14" t="s">
        <v>68</v>
      </c>
      <c r="ER218" s="44" t="str">
        <f t="shared" ref="ER218:ER220" si="327">IF(COUNTIF(EL218:EQ218,"X")&gt;0,COUNTIF(EL218:EQ218,"X")&amp;" fois par mois","-")</f>
        <v>1 fois par mois</v>
      </c>
      <c r="ES218" s="13" t="s">
        <v>69</v>
      </c>
      <c r="ET218" s="13" t="s">
        <v>68</v>
      </c>
      <c r="EU218" s="13" t="s">
        <v>68</v>
      </c>
      <c r="EV218" s="13" t="s">
        <v>68</v>
      </c>
      <c r="EW218" s="13" t="s">
        <v>68</v>
      </c>
      <c r="EX218" s="13" t="s">
        <v>68</v>
      </c>
      <c r="EY218" s="44" t="str">
        <f t="shared" ref="EY218:EY219" si="328">IF(COUNTIF(ES218:EX218,"X")&gt;0,COUNTIF(ES218:EX218,"X")&amp;" fois par mois","-")</f>
        <v>1 fois par mois</v>
      </c>
      <c r="EZ218" s="14" t="s">
        <v>69</v>
      </c>
      <c r="FA218" s="14" t="s">
        <v>68</v>
      </c>
      <c r="FB218" s="14" t="s">
        <v>68</v>
      </c>
      <c r="FC218" s="14" t="s">
        <v>68</v>
      </c>
      <c r="FD218" s="14" t="s">
        <v>68</v>
      </c>
      <c r="FE218" s="14" t="s">
        <v>68</v>
      </c>
      <c r="FF218" s="44" t="str">
        <f t="shared" si="325"/>
        <v>1 fois par semaine</v>
      </c>
      <c r="FG218" s="13" t="s">
        <v>69</v>
      </c>
      <c r="FH218" s="13" t="s">
        <v>68</v>
      </c>
      <c r="FI218" s="13" t="s">
        <v>68</v>
      </c>
      <c r="FJ218" s="13" t="s">
        <v>68</v>
      </c>
      <c r="FK218" s="13" t="s">
        <v>68</v>
      </c>
      <c r="FL218" s="13" t="s">
        <v>68</v>
      </c>
      <c r="FM218" s="13" t="str">
        <f t="shared" ref="FM218" si="329">IF(COUNTIF(FG218:FL218,"X")&gt;0,COUNTIF(FG218:FL218,"X")&amp;" fois par mois","-")</f>
        <v>1 fois par mois</v>
      </c>
      <c r="FN218" s="14" t="s">
        <v>69</v>
      </c>
      <c r="FO218" s="14" t="s">
        <v>69</v>
      </c>
      <c r="FP218" s="14" t="s">
        <v>69</v>
      </c>
      <c r="FQ218" s="14" t="s">
        <v>69</v>
      </c>
      <c r="FR218" s="14" t="s">
        <v>69</v>
      </c>
      <c r="FS218" s="14" t="s">
        <v>68</v>
      </c>
      <c r="FT218" s="44" t="str">
        <f t="shared" si="317"/>
        <v>5 fois par semaine</v>
      </c>
      <c r="FU218" s="13" t="s">
        <v>69</v>
      </c>
      <c r="FV218" s="13" t="s">
        <v>68</v>
      </c>
      <c r="FW218" s="13" t="s">
        <v>68</v>
      </c>
      <c r="FX218" s="13" t="s">
        <v>68</v>
      </c>
      <c r="FY218" s="13" t="s">
        <v>68</v>
      </c>
      <c r="FZ218" s="13" t="s">
        <v>68</v>
      </c>
      <c r="GA218" s="44" t="str">
        <f t="shared" si="318"/>
        <v>1 fois par semaine</v>
      </c>
      <c r="GB218" s="14" t="s">
        <v>69</v>
      </c>
      <c r="GC218" s="14" t="s">
        <v>68</v>
      </c>
      <c r="GD218" s="14" t="s">
        <v>68</v>
      </c>
      <c r="GE218" s="14" t="s">
        <v>68</v>
      </c>
      <c r="GF218" s="14" t="s">
        <v>68</v>
      </c>
      <c r="GG218" s="14" t="s">
        <v>68</v>
      </c>
      <c r="GH218" s="14" t="str">
        <f t="shared" si="319"/>
        <v>1 fois par semaine</v>
      </c>
      <c r="GI218" s="13" t="s">
        <v>68</v>
      </c>
      <c r="GJ218" s="13" t="s">
        <v>68</v>
      </c>
      <c r="GK218" s="13" t="s">
        <v>68</v>
      </c>
      <c r="GL218" s="13" t="s">
        <v>68</v>
      </c>
      <c r="GM218" s="13" t="s">
        <v>68</v>
      </c>
      <c r="GN218" s="13" t="s">
        <v>68</v>
      </c>
      <c r="GO218" s="13" t="str">
        <f t="shared" si="286"/>
        <v>-</v>
      </c>
      <c r="GP218" s="14" t="s">
        <v>68</v>
      </c>
      <c r="GQ218" s="14" t="s">
        <v>68</v>
      </c>
      <c r="GR218" s="14" t="s">
        <v>68</v>
      </c>
      <c r="GS218" s="14" t="s">
        <v>68</v>
      </c>
      <c r="GT218" s="14" t="s">
        <v>68</v>
      </c>
      <c r="GU218" s="14" t="s">
        <v>68</v>
      </c>
      <c r="GV218" s="14" t="str">
        <f t="shared" si="282"/>
        <v>-</v>
      </c>
      <c r="GW218" s="13" t="s">
        <v>68</v>
      </c>
      <c r="GX218" s="13" t="s">
        <v>68</v>
      </c>
      <c r="GY218" s="13" t="s">
        <v>68</v>
      </c>
      <c r="GZ218" s="13" t="s">
        <v>68</v>
      </c>
      <c r="HA218" s="13" t="s">
        <v>68</v>
      </c>
      <c r="HB218" s="13" t="s">
        <v>68</v>
      </c>
      <c r="HC218" s="44" t="str">
        <f t="shared" si="326"/>
        <v>-</v>
      </c>
      <c r="HD218" s="14" t="s">
        <v>68</v>
      </c>
      <c r="HE218" s="14" t="s">
        <v>68</v>
      </c>
      <c r="HF218" s="14" t="s">
        <v>68</v>
      </c>
      <c r="HG218" s="14" t="s">
        <v>68</v>
      </c>
      <c r="HH218" s="14" t="s">
        <v>68</v>
      </c>
      <c r="HI218" s="14" t="s">
        <v>68</v>
      </c>
      <c r="HJ218" s="44" t="str">
        <f t="shared" si="299"/>
        <v>-</v>
      </c>
      <c r="HK218" s="13" t="s">
        <v>68</v>
      </c>
      <c r="HL218" s="13" t="s">
        <v>68</v>
      </c>
      <c r="HM218" s="13" t="s">
        <v>68</v>
      </c>
      <c r="HN218" s="13" t="s">
        <v>68</v>
      </c>
      <c r="HO218" s="13" t="s">
        <v>68</v>
      </c>
      <c r="HP218" s="13" t="s">
        <v>68</v>
      </c>
      <c r="HQ218" s="44" t="str">
        <f t="shared" si="287"/>
        <v>-</v>
      </c>
      <c r="HR218" s="14" t="s">
        <v>68</v>
      </c>
      <c r="HS218" s="14" t="s">
        <v>68</v>
      </c>
      <c r="HT218" s="14" t="s">
        <v>68</v>
      </c>
      <c r="HU218" s="14" t="s">
        <v>68</v>
      </c>
      <c r="HV218" s="14" t="s">
        <v>68</v>
      </c>
      <c r="HW218" s="14" t="s">
        <v>68</v>
      </c>
      <c r="HX218" s="14" t="str">
        <f t="shared" si="283"/>
        <v>-</v>
      </c>
    </row>
    <row r="219" spans="1:232" ht="27.95" customHeight="1" x14ac:dyDescent="0.2">
      <c r="A219" s="16">
        <v>8308</v>
      </c>
      <c r="B219" s="9" t="s">
        <v>79</v>
      </c>
      <c r="C219" s="51" t="s">
        <v>1908</v>
      </c>
      <c r="D219" s="11" t="s">
        <v>96</v>
      </c>
      <c r="E219" s="11" t="s">
        <v>346</v>
      </c>
      <c r="F219" s="11">
        <v>75018</v>
      </c>
      <c r="G219" s="11" t="s">
        <v>29</v>
      </c>
      <c r="H219" s="12">
        <v>24</v>
      </c>
      <c r="I219" s="13" t="s">
        <v>69</v>
      </c>
      <c r="J219" s="13" t="s">
        <v>69</v>
      </c>
      <c r="K219" s="13" t="s">
        <v>69</v>
      </c>
      <c r="L219" s="13" t="s">
        <v>69</v>
      </c>
      <c r="M219" s="13" t="s">
        <v>69</v>
      </c>
      <c r="N219" s="13" t="s">
        <v>68</v>
      </c>
      <c r="O219" s="13" t="str">
        <f t="shared" si="304"/>
        <v>5 fois par semaine</v>
      </c>
      <c r="P219" s="14" t="s">
        <v>69</v>
      </c>
      <c r="Q219" s="14" t="s">
        <v>69</v>
      </c>
      <c r="R219" s="14" t="s">
        <v>69</v>
      </c>
      <c r="S219" s="14" t="s">
        <v>69</v>
      </c>
      <c r="T219" s="14" t="s">
        <v>69</v>
      </c>
      <c r="U219" s="14" t="s">
        <v>68</v>
      </c>
      <c r="V219" s="44" t="str">
        <f t="shared" si="305"/>
        <v>5 fois par semaine</v>
      </c>
      <c r="W219" s="13" t="s">
        <v>69</v>
      </c>
      <c r="X219" s="13" t="s">
        <v>69</v>
      </c>
      <c r="Y219" s="13" t="s">
        <v>69</v>
      </c>
      <c r="Z219" s="13" t="s">
        <v>69</v>
      </c>
      <c r="AA219" s="13" t="s">
        <v>69</v>
      </c>
      <c r="AB219" s="13" t="s">
        <v>68</v>
      </c>
      <c r="AC219" s="13" t="str">
        <f t="shared" si="306"/>
        <v>5 fois par semaine</v>
      </c>
      <c r="AD219" s="14" t="s">
        <v>69</v>
      </c>
      <c r="AE219" s="14" t="s">
        <v>69</v>
      </c>
      <c r="AF219" s="14" t="s">
        <v>69</v>
      </c>
      <c r="AG219" s="14" t="s">
        <v>69</v>
      </c>
      <c r="AH219" s="14" t="s">
        <v>69</v>
      </c>
      <c r="AI219" s="14" t="s">
        <v>68</v>
      </c>
      <c r="AJ219" s="44" t="str">
        <f t="shared" si="307"/>
        <v>5 fois par semaine</v>
      </c>
      <c r="AK219" s="13" t="s">
        <v>69</v>
      </c>
      <c r="AL219" s="13" t="s">
        <v>69</v>
      </c>
      <c r="AM219" s="13" t="s">
        <v>69</v>
      </c>
      <c r="AN219" s="13" t="s">
        <v>69</v>
      </c>
      <c r="AO219" s="13" t="s">
        <v>69</v>
      </c>
      <c r="AP219" s="13" t="s">
        <v>68</v>
      </c>
      <c r="AQ219" s="13" t="str">
        <f t="shared" si="308"/>
        <v>5 fois par semaine</v>
      </c>
      <c r="AR219" s="14" t="s">
        <v>69</v>
      </c>
      <c r="AS219" s="14" t="s">
        <v>69</v>
      </c>
      <c r="AT219" s="14" t="s">
        <v>69</v>
      </c>
      <c r="AU219" s="14" t="s">
        <v>69</v>
      </c>
      <c r="AV219" s="14" t="s">
        <v>69</v>
      </c>
      <c r="AW219" s="14" t="s">
        <v>68</v>
      </c>
      <c r="AX219" s="14" t="str">
        <f t="shared" si="309"/>
        <v>5 fois par semaine</v>
      </c>
      <c r="AY219" s="13" t="s">
        <v>69</v>
      </c>
      <c r="AZ219" s="13" t="s">
        <v>69</v>
      </c>
      <c r="BA219" s="13" t="s">
        <v>69</v>
      </c>
      <c r="BB219" s="13" t="s">
        <v>69</v>
      </c>
      <c r="BC219" s="13" t="s">
        <v>69</v>
      </c>
      <c r="BD219" s="13" t="s">
        <v>68</v>
      </c>
      <c r="BE219" s="13" t="str">
        <f t="shared" si="310"/>
        <v>5 fois par semaine</v>
      </c>
      <c r="BF219" s="14" t="s">
        <v>69</v>
      </c>
      <c r="BG219" s="14" t="s">
        <v>69</v>
      </c>
      <c r="BH219" s="14" t="s">
        <v>69</v>
      </c>
      <c r="BI219" s="14" t="s">
        <v>69</v>
      </c>
      <c r="BJ219" s="14" t="s">
        <v>69</v>
      </c>
      <c r="BK219" s="14" t="s">
        <v>68</v>
      </c>
      <c r="BL219" s="14" t="str">
        <f t="shared" si="311"/>
        <v>5 fois par semaine</v>
      </c>
      <c r="BM219" s="13" t="s">
        <v>69</v>
      </c>
      <c r="BN219" s="13" t="s">
        <v>69</v>
      </c>
      <c r="BO219" s="13" t="s">
        <v>69</v>
      </c>
      <c r="BP219" s="13" t="s">
        <v>69</v>
      </c>
      <c r="BQ219" s="13" t="s">
        <v>69</v>
      </c>
      <c r="BR219" s="13" t="s">
        <v>68</v>
      </c>
      <c r="BS219" s="13" t="str">
        <f t="shared" si="312"/>
        <v>5 fois par semaine</v>
      </c>
      <c r="BT219" s="14" t="s">
        <v>68</v>
      </c>
      <c r="BU219" s="14" t="s">
        <v>68</v>
      </c>
      <c r="BV219" s="14" t="s">
        <v>68</v>
      </c>
      <c r="BW219" s="14" t="s">
        <v>68</v>
      </c>
      <c r="BX219" s="14" t="s">
        <v>68</v>
      </c>
      <c r="BY219" s="14" t="s">
        <v>68</v>
      </c>
      <c r="BZ219" s="14" t="str">
        <f t="shared" si="313"/>
        <v>-</v>
      </c>
      <c r="CA219" s="13" t="s">
        <v>69</v>
      </c>
      <c r="CB219" s="13" t="s">
        <v>68</v>
      </c>
      <c r="CC219" s="13" t="s">
        <v>68</v>
      </c>
      <c r="CD219" s="13" t="s">
        <v>68</v>
      </c>
      <c r="CE219" s="13" t="s">
        <v>68</v>
      </c>
      <c r="CF219" s="13" t="s">
        <v>68</v>
      </c>
      <c r="CG219" s="44" t="str">
        <f t="shared" si="301"/>
        <v>1 fois par mois</v>
      </c>
      <c r="CH219" s="14" t="s">
        <v>68</v>
      </c>
      <c r="CI219" s="14" t="s">
        <v>68</v>
      </c>
      <c r="CJ219" s="14" t="s">
        <v>68</v>
      </c>
      <c r="CK219" s="14" t="s">
        <v>68</v>
      </c>
      <c r="CL219" s="14" t="s">
        <v>68</v>
      </c>
      <c r="CM219" s="14" t="s">
        <v>68</v>
      </c>
      <c r="CN219" s="44" t="str">
        <f t="shared" si="314"/>
        <v>-</v>
      </c>
      <c r="CO219" s="13" t="s">
        <v>68</v>
      </c>
      <c r="CP219" s="13" t="s">
        <v>68</v>
      </c>
      <c r="CQ219" s="13" t="s">
        <v>68</v>
      </c>
      <c r="CR219" s="13" t="s">
        <v>68</v>
      </c>
      <c r="CS219" s="13" t="s">
        <v>68</v>
      </c>
      <c r="CT219" s="13" t="s">
        <v>68</v>
      </c>
      <c r="CU219" s="13" t="str">
        <f t="shared" si="295"/>
        <v>-</v>
      </c>
      <c r="CV219" s="14" t="s">
        <v>68</v>
      </c>
      <c r="CW219" s="14" t="s">
        <v>68</v>
      </c>
      <c r="CX219" s="14" t="s">
        <v>68</v>
      </c>
      <c r="CY219" s="14" t="s">
        <v>68</v>
      </c>
      <c r="CZ219" s="14" t="s">
        <v>68</v>
      </c>
      <c r="DA219" s="14" t="s">
        <v>68</v>
      </c>
      <c r="DB219" s="14" t="str">
        <f t="shared" si="320"/>
        <v>-</v>
      </c>
      <c r="DC219" s="13" t="s">
        <v>68</v>
      </c>
      <c r="DD219" s="13" t="s">
        <v>68</v>
      </c>
      <c r="DE219" s="13" t="s">
        <v>68</v>
      </c>
      <c r="DF219" s="13" t="s">
        <v>68</v>
      </c>
      <c r="DG219" s="13" t="s">
        <v>68</v>
      </c>
      <c r="DH219" s="13" t="s">
        <v>68</v>
      </c>
      <c r="DI219" s="13" t="str">
        <f t="shared" si="296"/>
        <v>-</v>
      </c>
      <c r="DJ219" s="14" t="s">
        <v>69</v>
      </c>
      <c r="DK219" s="14" t="s">
        <v>69</v>
      </c>
      <c r="DL219" s="14" t="s">
        <v>69</v>
      </c>
      <c r="DM219" s="14" t="s">
        <v>69</v>
      </c>
      <c r="DN219" s="14" t="s">
        <v>69</v>
      </c>
      <c r="DO219" s="14" t="s">
        <v>68</v>
      </c>
      <c r="DP219" s="44" t="str">
        <f t="shared" si="321"/>
        <v>5 fois par semaine</v>
      </c>
      <c r="DQ219" s="13" t="s">
        <v>69</v>
      </c>
      <c r="DR219" s="13" t="s">
        <v>69</v>
      </c>
      <c r="DS219" s="13" t="s">
        <v>69</v>
      </c>
      <c r="DT219" s="13" t="s">
        <v>69</v>
      </c>
      <c r="DU219" s="13" t="s">
        <v>69</v>
      </c>
      <c r="DV219" s="13" t="s">
        <v>68</v>
      </c>
      <c r="DW219" s="13" t="str">
        <f t="shared" si="322"/>
        <v>5 fois par semaine</v>
      </c>
      <c r="DX219" s="14" t="s">
        <v>69</v>
      </c>
      <c r="DY219" s="14" t="s">
        <v>69</v>
      </c>
      <c r="DZ219" s="14" t="s">
        <v>69</v>
      </c>
      <c r="EA219" s="14" t="s">
        <v>69</v>
      </c>
      <c r="EB219" s="14" t="s">
        <v>69</v>
      </c>
      <c r="EC219" s="14" t="s">
        <v>68</v>
      </c>
      <c r="ED219" s="14" t="str">
        <f t="shared" si="323"/>
        <v>5 fois par semaine</v>
      </c>
      <c r="EE219" s="13" t="s">
        <v>69</v>
      </c>
      <c r="EF219" s="13" t="s">
        <v>69</v>
      </c>
      <c r="EG219" s="13" t="s">
        <v>69</v>
      </c>
      <c r="EH219" s="13" t="s">
        <v>69</v>
      </c>
      <c r="EI219" s="13" t="s">
        <v>69</v>
      </c>
      <c r="EJ219" s="13" t="s">
        <v>68</v>
      </c>
      <c r="EK219" s="13" t="str">
        <f t="shared" si="324"/>
        <v>5 fois par semaine</v>
      </c>
      <c r="EL219" s="14" t="s">
        <v>69</v>
      </c>
      <c r="EM219" s="14" t="s">
        <v>68</v>
      </c>
      <c r="EN219" s="14" t="s">
        <v>68</v>
      </c>
      <c r="EO219" s="14" t="s">
        <v>68</v>
      </c>
      <c r="EP219" s="14" t="s">
        <v>68</v>
      </c>
      <c r="EQ219" s="14" t="s">
        <v>68</v>
      </c>
      <c r="ER219" s="44" t="str">
        <f t="shared" si="327"/>
        <v>1 fois par mois</v>
      </c>
      <c r="ES219" s="13" t="s">
        <v>69</v>
      </c>
      <c r="ET219" s="13" t="s">
        <v>68</v>
      </c>
      <c r="EU219" s="13" t="s">
        <v>68</v>
      </c>
      <c r="EV219" s="13" t="s">
        <v>68</v>
      </c>
      <c r="EW219" s="13" t="s">
        <v>68</v>
      </c>
      <c r="EX219" s="13" t="s">
        <v>68</v>
      </c>
      <c r="EY219" s="44" t="str">
        <f t="shared" si="328"/>
        <v>1 fois par mois</v>
      </c>
      <c r="EZ219" s="14" t="s">
        <v>68</v>
      </c>
      <c r="FA219" s="14" t="s">
        <v>68</v>
      </c>
      <c r="FB219" s="14" t="s">
        <v>68</v>
      </c>
      <c r="FC219" s="14" t="s">
        <v>68</v>
      </c>
      <c r="FD219" s="14" t="s">
        <v>68</v>
      </c>
      <c r="FE219" s="14" t="s">
        <v>68</v>
      </c>
      <c r="FF219" s="44" t="str">
        <f t="shared" si="325"/>
        <v>-</v>
      </c>
      <c r="FG219" s="13" t="s">
        <v>68</v>
      </c>
      <c r="FH219" s="13" t="s">
        <v>68</v>
      </c>
      <c r="FI219" s="13" t="s">
        <v>68</v>
      </c>
      <c r="FJ219" s="13" t="s">
        <v>68</v>
      </c>
      <c r="FK219" s="13" t="s">
        <v>68</v>
      </c>
      <c r="FL219" s="13" t="s">
        <v>68</v>
      </c>
      <c r="FM219" s="13" t="str">
        <f>IF(COUNTIF(FG219:FL219,"X")&gt;0,COUNTIF(FG219:FL219,"X")&amp;" fois par mois","-")</f>
        <v>-</v>
      </c>
      <c r="FN219" s="14" t="s">
        <v>69</v>
      </c>
      <c r="FO219" s="14" t="s">
        <v>69</v>
      </c>
      <c r="FP219" s="14" t="s">
        <v>69</v>
      </c>
      <c r="FQ219" s="14" t="s">
        <v>69</v>
      </c>
      <c r="FR219" s="14" t="s">
        <v>69</v>
      </c>
      <c r="FS219" s="14" t="s">
        <v>68</v>
      </c>
      <c r="FT219" s="44" t="str">
        <f t="shared" si="317"/>
        <v>5 fois par semaine</v>
      </c>
      <c r="FU219" s="13" t="s">
        <v>69</v>
      </c>
      <c r="FV219" s="13" t="s">
        <v>68</v>
      </c>
      <c r="FW219" s="13" t="s">
        <v>68</v>
      </c>
      <c r="FX219" s="13" t="s">
        <v>68</v>
      </c>
      <c r="FY219" s="13" t="s">
        <v>68</v>
      </c>
      <c r="FZ219" s="13" t="s">
        <v>68</v>
      </c>
      <c r="GA219" s="44" t="str">
        <f t="shared" si="318"/>
        <v>1 fois par semaine</v>
      </c>
      <c r="GB219" s="14" t="s">
        <v>69</v>
      </c>
      <c r="GC219" s="14" t="s">
        <v>68</v>
      </c>
      <c r="GD219" s="14" t="s">
        <v>68</v>
      </c>
      <c r="GE219" s="14" t="s">
        <v>68</v>
      </c>
      <c r="GF219" s="14" t="s">
        <v>68</v>
      </c>
      <c r="GG219" s="14" t="s">
        <v>68</v>
      </c>
      <c r="GH219" s="14" t="str">
        <f t="shared" si="319"/>
        <v>1 fois par semaine</v>
      </c>
      <c r="GI219" s="13" t="s">
        <v>68</v>
      </c>
      <c r="GJ219" s="13" t="s">
        <v>68</v>
      </c>
      <c r="GK219" s="13" t="s">
        <v>68</v>
      </c>
      <c r="GL219" s="13" t="s">
        <v>68</v>
      </c>
      <c r="GM219" s="13" t="s">
        <v>68</v>
      </c>
      <c r="GN219" s="13" t="s">
        <v>68</v>
      </c>
      <c r="GO219" s="13" t="str">
        <f t="shared" si="286"/>
        <v>-</v>
      </c>
      <c r="GP219" s="14" t="s">
        <v>68</v>
      </c>
      <c r="GQ219" s="14" t="s">
        <v>68</v>
      </c>
      <c r="GR219" s="14" t="s">
        <v>68</v>
      </c>
      <c r="GS219" s="14" t="s">
        <v>68</v>
      </c>
      <c r="GT219" s="14" t="s">
        <v>68</v>
      </c>
      <c r="GU219" s="14" t="s">
        <v>68</v>
      </c>
      <c r="GV219" s="14" t="str">
        <f t="shared" si="282"/>
        <v>-</v>
      </c>
      <c r="GW219" s="13" t="s">
        <v>68</v>
      </c>
      <c r="GX219" s="13" t="s">
        <v>68</v>
      </c>
      <c r="GY219" s="13" t="s">
        <v>68</v>
      </c>
      <c r="GZ219" s="13" t="s">
        <v>68</v>
      </c>
      <c r="HA219" s="13" t="s">
        <v>68</v>
      </c>
      <c r="HB219" s="13" t="s">
        <v>68</v>
      </c>
      <c r="HC219" s="44" t="str">
        <f t="shared" si="326"/>
        <v>-</v>
      </c>
      <c r="HD219" s="14" t="s">
        <v>68</v>
      </c>
      <c r="HE219" s="14" t="s">
        <v>68</v>
      </c>
      <c r="HF219" s="14" t="s">
        <v>68</v>
      </c>
      <c r="HG219" s="14" t="s">
        <v>68</v>
      </c>
      <c r="HH219" s="14" t="s">
        <v>68</v>
      </c>
      <c r="HI219" s="14" t="s">
        <v>68</v>
      </c>
      <c r="HJ219" s="44" t="str">
        <f t="shared" si="299"/>
        <v>-</v>
      </c>
      <c r="HK219" s="13" t="s">
        <v>68</v>
      </c>
      <c r="HL219" s="13" t="s">
        <v>68</v>
      </c>
      <c r="HM219" s="13" t="s">
        <v>68</v>
      </c>
      <c r="HN219" s="13" t="s">
        <v>68</v>
      </c>
      <c r="HO219" s="13" t="s">
        <v>68</v>
      </c>
      <c r="HP219" s="13" t="s">
        <v>68</v>
      </c>
      <c r="HQ219" s="44" t="str">
        <f t="shared" si="287"/>
        <v>-</v>
      </c>
      <c r="HR219" s="14" t="s">
        <v>68</v>
      </c>
      <c r="HS219" s="14" t="s">
        <v>68</v>
      </c>
      <c r="HT219" s="14" t="s">
        <v>68</v>
      </c>
      <c r="HU219" s="14" t="s">
        <v>68</v>
      </c>
      <c r="HV219" s="14" t="s">
        <v>68</v>
      </c>
      <c r="HW219" s="14" t="s">
        <v>68</v>
      </c>
      <c r="HX219" s="14" t="str">
        <f t="shared" si="283"/>
        <v>-</v>
      </c>
    </row>
    <row r="220" spans="1:232" ht="27.95" customHeight="1" x14ac:dyDescent="0.2">
      <c r="A220" s="16">
        <v>8311</v>
      </c>
      <c r="B220" s="9" t="s">
        <v>79</v>
      </c>
      <c r="C220" s="51" t="s">
        <v>1908</v>
      </c>
      <c r="D220" s="11" t="s">
        <v>96</v>
      </c>
      <c r="E220" s="23" t="s">
        <v>348</v>
      </c>
      <c r="F220" s="11">
        <v>75019</v>
      </c>
      <c r="G220" s="11" t="s">
        <v>29</v>
      </c>
      <c r="H220" s="12">
        <v>18</v>
      </c>
      <c r="I220" s="13" t="s">
        <v>69</v>
      </c>
      <c r="J220" s="13" t="s">
        <v>68</v>
      </c>
      <c r="K220" s="13" t="s">
        <v>69</v>
      </c>
      <c r="L220" s="13" t="s">
        <v>68</v>
      </c>
      <c r="M220" s="13" t="s">
        <v>69</v>
      </c>
      <c r="N220" s="13" t="s">
        <v>68</v>
      </c>
      <c r="O220" s="13" t="str">
        <f t="shared" si="304"/>
        <v>3 fois par semaine</v>
      </c>
      <c r="P220" s="14" t="s">
        <v>69</v>
      </c>
      <c r="Q220" s="14" t="s">
        <v>68</v>
      </c>
      <c r="R220" s="14" t="s">
        <v>69</v>
      </c>
      <c r="S220" s="14" t="s">
        <v>68</v>
      </c>
      <c r="T220" s="14" t="s">
        <v>69</v>
      </c>
      <c r="U220" s="14" t="s">
        <v>68</v>
      </c>
      <c r="V220" s="44" t="str">
        <f t="shared" si="305"/>
        <v>3 fois par semaine</v>
      </c>
      <c r="W220" s="13" t="s">
        <v>69</v>
      </c>
      <c r="X220" s="13" t="s">
        <v>68</v>
      </c>
      <c r="Y220" s="13" t="s">
        <v>69</v>
      </c>
      <c r="Z220" s="13" t="s">
        <v>68</v>
      </c>
      <c r="AA220" s="13" t="s">
        <v>69</v>
      </c>
      <c r="AB220" s="13" t="s">
        <v>68</v>
      </c>
      <c r="AC220" s="13" t="str">
        <f t="shared" si="306"/>
        <v>3 fois par semaine</v>
      </c>
      <c r="AD220" s="14" t="s">
        <v>69</v>
      </c>
      <c r="AE220" s="14" t="s">
        <v>68</v>
      </c>
      <c r="AF220" s="14" t="s">
        <v>69</v>
      </c>
      <c r="AG220" s="14" t="s">
        <v>68</v>
      </c>
      <c r="AH220" s="14" t="s">
        <v>69</v>
      </c>
      <c r="AI220" s="14" t="s">
        <v>68</v>
      </c>
      <c r="AJ220" s="44" t="str">
        <f t="shared" si="307"/>
        <v>3 fois par semaine</v>
      </c>
      <c r="AK220" s="13" t="s">
        <v>69</v>
      </c>
      <c r="AL220" s="13" t="s">
        <v>68</v>
      </c>
      <c r="AM220" s="13" t="s">
        <v>69</v>
      </c>
      <c r="AN220" s="13" t="s">
        <v>68</v>
      </c>
      <c r="AO220" s="13" t="s">
        <v>69</v>
      </c>
      <c r="AP220" s="13" t="s">
        <v>68</v>
      </c>
      <c r="AQ220" s="13" t="str">
        <f t="shared" si="308"/>
        <v>3 fois par semaine</v>
      </c>
      <c r="AR220" s="14" t="s">
        <v>69</v>
      </c>
      <c r="AS220" s="14" t="s">
        <v>68</v>
      </c>
      <c r="AT220" s="14" t="s">
        <v>69</v>
      </c>
      <c r="AU220" s="14" t="s">
        <v>68</v>
      </c>
      <c r="AV220" s="14" t="s">
        <v>69</v>
      </c>
      <c r="AW220" s="14" t="s">
        <v>68</v>
      </c>
      <c r="AX220" s="14" t="str">
        <f t="shared" si="309"/>
        <v>3 fois par semaine</v>
      </c>
      <c r="AY220" s="13" t="s">
        <v>69</v>
      </c>
      <c r="AZ220" s="13" t="s">
        <v>68</v>
      </c>
      <c r="BA220" s="13" t="s">
        <v>69</v>
      </c>
      <c r="BB220" s="13" t="s">
        <v>68</v>
      </c>
      <c r="BC220" s="13" t="s">
        <v>69</v>
      </c>
      <c r="BD220" s="13" t="s">
        <v>68</v>
      </c>
      <c r="BE220" s="13" t="str">
        <f t="shared" si="310"/>
        <v>3 fois par semaine</v>
      </c>
      <c r="BF220" s="14" t="s">
        <v>69</v>
      </c>
      <c r="BG220" s="14" t="s">
        <v>68</v>
      </c>
      <c r="BH220" s="14" t="s">
        <v>69</v>
      </c>
      <c r="BI220" s="14" t="s">
        <v>68</v>
      </c>
      <c r="BJ220" s="14" t="s">
        <v>69</v>
      </c>
      <c r="BK220" s="14" t="s">
        <v>68</v>
      </c>
      <c r="BL220" s="14" t="str">
        <f t="shared" si="311"/>
        <v>3 fois par semaine</v>
      </c>
      <c r="BM220" s="13" t="s">
        <v>69</v>
      </c>
      <c r="BN220" s="13" t="s">
        <v>68</v>
      </c>
      <c r="BO220" s="13" t="s">
        <v>69</v>
      </c>
      <c r="BP220" s="13" t="s">
        <v>68</v>
      </c>
      <c r="BQ220" s="13" t="s">
        <v>69</v>
      </c>
      <c r="BR220" s="13" t="s">
        <v>68</v>
      </c>
      <c r="BS220" s="13" t="str">
        <f t="shared" si="312"/>
        <v>3 fois par semaine</v>
      </c>
      <c r="BT220" s="14" t="s">
        <v>68</v>
      </c>
      <c r="BU220" s="14" t="s">
        <v>68</v>
      </c>
      <c r="BV220" s="14" t="s">
        <v>68</v>
      </c>
      <c r="BW220" s="14" t="s">
        <v>68</v>
      </c>
      <c r="BX220" s="14" t="s">
        <v>68</v>
      </c>
      <c r="BY220" s="14" t="s">
        <v>68</v>
      </c>
      <c r="BZ220" s="14" t="str">
        <f t="shared" si="313"/>
        <v>-</v>
      </c>
      <c r="CA220" s="13" t="s">
        <v>69</v>
      </c>
      <c r="CB220" s="13" t="s">
        <v>68</v>
      </c>
      <c r="CC220" s="13" t="s">
        <v>68</v>
      </c>
      <c r="CD220" s="13" t="s">
        <v>68</v>
      </c>
      <c r="CE220" s="13" t="s">
        <v>68</v>
      </c>
      <c r="CF220" s="13" t="s">
        <v>68</v>
      </c>
      <c r="CG220" s="44" t="str">
        <f t="shared" si="301"/>
        <v>1 fois par mois</v>
      </c>
      <c r="CH220" s="14" t="s">
        <v>69</v>
      </c>
      <c r="CI220" s="14" t="s">
        <v>68</v>
      </c>
      <c r="CJ220" s="14" t="s">
        <v>68</v>
      </c>
      <c r="CK220" s="14" t="s">
        <v>68</v>
      </c>
      <c r="CL220" s="14" t="s">
        <v>68</v>
      </c>
      <c r="CM220" s="14" t="s">
        <v>68</v>
      </c>
      <c r="CN220" s="44" t="str">
        <f t="shared" si="314"/>
        <v>1 fois par semaine</v>
      </c>
      <c r="CO220" s="13" t="s">
        <v>69</v>
      </c>
      <c r="CP220" s="13" t="s">
        <v>68</v>
      </c>
      <c r="CQ220" s="13" t="s">
        <v>68</v>
      </c>
      <c r="CR220" s="13" t="s">
        <v>68</v>
      </c>
      <c r="CS220" s="13" t="s">
        <v>68</v>
      </c>
      <c r="CT220" s="13" t="s">
        <v>68</v>
      </c>
      <c r="CU220" s="13" t="str">
        <f t="shared" si="295"/>
        <v>1 fois par semaine</v>
      </c>
      <c r="CV220" s="14" t="s">
        <v>69</v>
      </c>
      <c r="CW220" s="14" t="s">
        <v>68</v>
      </c>
      <c r="CX220" s="14" t="s">
        <v>68</v>
      </c>
      <c r="CY220" s="14" t="s">
        <v>68</v>
      </c>
      <c r="CZ220" s="14" t="s">
        <v>68</v>
      </c>
      <c r="DA220" s="14" t="s">
        <v>68</v>
      </c>
      <c r="DB220" s="14" t="str">
        <f t="shared" si="320"/>
        <v>1 fois par semaine</v>
      </c>
      <c r="DC220" s="13" t="s">
        <v>69</v>
      </c>
      <c r="DD220" s="13" t="s">
        <v>68</v>
      </c>
      <c r="DE220" s="13" t="s">
        <v>68</v>
      </c>
      <c r="DF220" s="13" t="s">
        <v>68</v>
      </c>
      <c r="DG220" s="13" t="s">
        <v>68</v>
      </c>
      <c r="DH220" s="13" t="s">
        <v>68</v>
      </c>
      <c r="DI220" s="13" t="str">
        <f t="shared" si="296"/>
        <v>1 fois par semaine</v>
      </c>
      <c r="DJ220" s="14" t="s">
        <v>68</v>
      </c>
      <c r="DK220" s="14" t="s">
        <v>68</v>
      </c>
      <c r="DL220" s="14" t="s">
        <v>68</v>
      </c>
      <c r="DM220" s="14" t="s">
        <v>68</v>
      </c>
      <c r="DN220" s="14" t="s">
        <v>68</v>
      </c>
      <c r="DO220" s="14" t="s">
        <v>68</v>
      </c>
      <c r="DP220" s="44" t="str">
        <f t="shared" si="321"/>
        <v>-</v>
      </c>
      <c r="DQ220" s="13" t="s">
        <v>68</v>
      </c>
      <c r="DR220" s="13" t="s">
        <v>68</v>
      </c>
      <c r="DS220" s="13" t="s">
        <v>68</v>
      </c>
      <c r="DT220" s="13" t="s">
        <v>68</v>
      </c>
      <c r="DU220" s="13" t="s">
        <v>68</v>
      </c>
      <c r="DV220" s="13" t="s">
        <v>68</v>
      </c>
      <c r="DW220" s="13" t="str">
        <f t="shared" si="322"/>
        <v>-</v>
      </c>
      <c r="DX220" s="14" t="s">
        <v>68</v>
      </c>
      <c r="DY220" s="14" t="s">
        <v>68</v>
      </c>
      <c r="DZ220" s="14" t="s">
        <v>68</v>
      </c>
      <c r="EA220" s="14" t="s">
        <v>68</v>
      </c>
      <c r="EB220" s="14" t="s">
        <v>68</v>
      </c>
      <c r="EC220" s="14" t="s">
        <v>68</v>
      </c>
      <c r="ED220" s="14" t="str">
        <f t="shared" si="323"/>
        <v>-</v>
      </c>
      <c r="EE220" s="13" t="s">
        <v>68</v>
      </c>
      <c r="EF220" s="13" t="s">
        <v>68</v>
      </c>
      <c r="EG220" s="13" t="s">
        <v>68</v>
      </c>
      <c r="EH220" s="13" t="s">
        <v>68</v>
      </c>
      <c r="EI220" s="13" t="s">
        <v>68</v>
      </c>
      <c r="EJ220" s="13" t="s">
        <v>68</v>
      </c>
      <c r="EK220" s="13" t="str">
        <f t="shared" si="324"/>
        <v>-</v>
      </c>
      <c r="EL220" s="14" t="s">
        <v>69</v>
      </c>
      <c r="EM220" s="14" t="s">
        <v>68</v>
      </c>
      <c r="EN220" s="14" t="s">
        <v>68</v>
      </c>
      <c r="EO220" s="14" t="s">
        <v>68</v>
      </c>
      <c r="EP220" s="14" t="s">
        <v>68</v>
      </c>
      <c r="EQ220" s="14" t="s">
        <v>68</v>
      </c>
      <c r="ER220" s="44" t="str">
        <f t="shared" si="327"/>
        <v>1 fois par mois</v>
      </c>
      <c r="ES220" s="13" t="s">
        <v>69</v>
      </c>
      <c r="ET220" s="13" t="s">
        <v>68</v>
      </c>
      <c r="EU220" s="13" t="s">
        <v>68</v>
      </c>
      <c r="EV220" s="13" t="s">
        <v>68</v>
      </c>
      <c r="EW220" s="13" t="s">
        <v>68</v>
      </c>
      <c r="EX220" s="13" t="s">
        <v>68</v>
      </c>
      <c r="EY220" s="44" t="str">
        <f t="shared" ref="EY220" si="330">IF(COUNTIF(ES220:EX220,"X")&gt;0,COUNTIF(ES220:EX220,"X")&amp;" fois par mois","-")</f>
        <v>1 fois par mois</v>
      </c>
      <c r="EZ220" s="14" t="s">
        <v>69</v>
      </c>
      <c r="FA220" s="14" t="s">
        <v>68</v>
      </c>
      <c r="FB220" s="14" t="s">
        <v>68</v>
      </c>
      <c r="FC220" s="14" t="s">
        <v>68</v>
      </c>
      <c r="FD220" s="14" t="s">
        <v>68</v>
      </c>
      <c r="FE220" s="14" t="s">
        <v>68</v>
      </c>
      <c r="FF220" s="44" t="str">
        <f t="shared" si="325"/>
        <v>1 fois par semaine</v>
      </c>
      <c r="FG220" s="13" t="s">
        <v>69</v>
      </c>
      <c r="FH220" s="13" t="s">
        <v>68</v>
      </c>
      <c r="FI220" s="13" t="s">
        <v>68</v>
      </c>
      <c r="FJ220" s="13" t="s">
        <v>68</v>
      </c>
      <c r="FK220" s="13" t="s">
        <v>68</v>
      </c>
      <c r="FL220" s="13" t="s">
        <v>68</v>
      </c>
      <c r="FM220" s="13" t="str">
        <f t="shared" ref="FM220" si="331">IF(COUNTIF(FG220:FL220,"X")&gt;0,COUNTIF(FG220:FL220,"X")&amp;" fois par mois","-")</f>
        <v>1 fois par mois</v>
      </c>
      <c r="FN220" s="14" t="s">
        <v>69</v>
      </c>
      <c r="FO220" s="14" t="s">
        <v>68</v>
      </c>
      <c r="FP220" s="14" t="s">
        <v>69</v>
      </c>
      <c r="FQ220" s="14" t="s">
        <v>68</v>
      </c>
      <c r="FR220" s="14" t="s">
        <v>69</v>
      </c>
      <c r="FS220" s="14" t="s">
        <v>68</v>
      </c>
      <c r="FT220" s="44" t="str">
        <f t="shared" si="317"/>
        <v>3 fois par semaine</v>
      </c>
      <c r="FU220" s="13" t="s">
        <v>69</v>
      </c>
      <c r="FV220" s="13" t="s">
        <v>68</v>
      </c>
      <c r="FW220" s="13" t="s">
        <v>68</v>
      </c>
      <c r="FX220" s="13" t="s">
        <v>68</v>
      </c>
      <c r="FY220" s="13" t="s">
        <v>68</v>
      </c>
      <c r="FZ220" s="13" t="s">
        <v>68</v>
      </c>
      <c r="GA220" s="44" t="str">
        <f t="shared" si="318"/>
        <v>1 fois par semaine</v>
      </c>
      <c r="GB220" s="14" t="s">
        <v>69</v>
      </c>
      <c r="GC220" s="14" t="s">
        <v>68</v>
      </c>
      <c r="GD220" s="14" t="s">
        <v>68</v>
      </c>
      <c r="GE220" s="14" t="s">
        <v>68</v>
      </c>
      <c r="GF220" s="14" t="s">
        <v>68</v>
      </c>
      <c r="GG220" s="14" t="s">
        <v>68</v>
      </c>
      <c r="GH220" s="14" t="str">
        <f t="shared" si="319"/>
        <v>1 fois par semaine</v>
      </c>
      <c r="GI220" s="13" t="s">
        <v>68</v>
      </c>
      <c r="GJ220" s="13" t="s">
        <v>68</v>
      </c>
      <c r="GK220" s="13" t="s">
        <v>68</v>
      </c>
      <c r="GL220" s="13" t="s">
        <v>68</v>
      </c>
      <c r="GM220" s="13" t="s">
        <v>68</v>
      </c>
      <c r="GN220" s="13" t="s">
        <v>68</v>
      </c>
      <c r="GO220" s="13" t="str">
        <f t="shared" si="286"/>
        <v>-</v>
      </c>
      <c r="GP220" s="14" t="s">
        <v>68</v>
      </c>
      <c r="GQ220" s="14" t="s">
        <v>68</v>
      </c>
      <c r="GR220" s="14" t="s">
        <v>68</v>
      </c>
      <c r="GS220" s="14" t="s">
        <v>68</v>
      </c>
      <c r="GT220" s="14" t="s">
        <v>68</v>
      </c>
      <c r="GU220" s="14" t="s">
        <v>68</v>
      </c>
      <c r="GV220" s="14" t="str">
        <f t="shared" si="282"/>
        <v>-</v>
      </c>
      <c r="GW220" s="13" t="s">
        <v>68</v>
      </c>
      <c r="GX220" s="13" t="s">
        <v>68</v>
      </c>
      <c r="GY220" s="13" t="s">
        <v>68</v>
      </c>
      <c r="GZ220" s="13" t="s">
        <v>68</v>
      </c>
      <c r="HA220" s="13" t="s">
        <v>68</v>
      </c>
      <c r="HB220" s="13" t="s">
        <v>68</v>
      </c>
      <c r="HC220" s="44" t="str">
        <f t="shared" si="326"/>
        <v>-</v>
      </c>
      <c r="HD220" s="14" t="s">
        <v>68</v>
      </c>
      <c r="HE220" s="14" t="s">
        <v>68</v>
      </c>
      <c r="HF220" s="14" t="s">
        <v>68</v>
      </c>
      <c r="HG220" s="14" t="s">
        <v>68</v>
      </c>
      <c r="HH220" s="14" t="s">
        <v>68</v>
      </c>
      <c r="HI220" s="14" t="s">
        <v>68</v>
      </c>
      <c r="HJ220" s="44" t="str">
        <f t="shared" si="299"/>
        <v>-</v>
      </c>
      <c r="HK220" s="13" t="s">
        <v>68</v>
      </c>
      <c r="HL220" s="13" t="s">
        <v>68</v>
      </c>
      <c r="HM220" s="13" t="s">
        <v>68</v>
      </c>
      <c r="HN220" s="13" t="s">
        <v>68</v>
      </c>
      <c r="HO220" s="13" t="s">
        <v>68</v>
      </c>
      <c r="HP220" s="13" t="s">
        <v>68</v>
      </c>
      <c r="HQ220" s="44" t="str">
        <f t="shared" si="287"/>
        <v>-</v>
      </c>
      <c r="HR220" s="14" t="s">
        <v>68</v>
      </c>
      <c r="HS220" s="14" t="s">
        <v>68</v>
      </c>
      <c r="HT220" s="14" t="s">
        <v>68</v>
      </c>
      <c r="HU220" s="14" t="s">
        <v>68</v>
      </c>
      <c r="HV220" s="14" t="s">
        <v>68</v>
      </c>
      <c r="HW220" s="14" t="s">
        <v>68</v>
      </c>
      <c r="HX220" s="14" t="str">
        <f t="shared" si="283"/>
        <v>-</v>
      </c>
    </row>
    <row r="221" spans="1:232" ht="27.95" customHeight="1" x14ac:dyDescent="0.2">
      <c r="A221" s="16">
        <v>8312</v>
      </c>
      <c r="B221" s="9" t="s">
        <v>79</v>
      </c>
      <c r="C221" s="51" t="s">
        <v>1908</v>
      </c>
      <c r="D221" s="11" t="s">
        <v>96</v>
      </c>
      <c r="E221" s="11" t="s">
        <v>349</v>
      </c>
      <c r="F221" s="11">
        <v>75019</v>
      </c>
      <c r="G221" s="11" t="s">
        <v>29</v>
      </c>
      <c r="H221" s="12">
        <v>3</v>
      </c>
      <c r="I221" s="13" t="s">
        <v>68</v>
      </c>
      <c r="J221" s="13" t="s">
        <v>68</v>
      </c>
      <c r="K221" s="13" t="s">
        <v>68</v>
      </c>
      <c r="L221" s="13" t="s">
        <v>68</v>
      </c>
      <c r="M221" s="13" t="s">
        <v>68</v>
      </c>
      <c r="N221" s="13" t="s">
        <v>68</v>
      </c>
      <c r="O221" s="13" t="str">
        <f t="shared" si="304"/>
        <v>-</v>
      </c>
      <c r="P221" s="14" t="s">
        <v>68</v>
      </c>
      <c r="Q221" s="14" t="s">
        <v>68</v>
      </c>
      <c r="R221" s="14" t="s">
        <v>68</v>
      </c>
      <c r="S221" s="14" t="s">
        <v>68</v>
      </c>
      <c r="T221" s="14" t="s">
        <v>68</v>
      </c>
      <c r="U221" s="14" t="s">
        <v>68</v>
      </c>
      <c r="V221" s="44" t="str">
        <f t="shared" si="305"/>
        <v>-</v>
      </c>
      <c r="W221" s="13" t="s">
        <v>68</v>
      </c>
      <c r="X221" s="13" t="s">
        <v>68</v>
      </c>
      <c r="Y221" s="13" t="s">
        <v>68</v>
      </c>
      <c r="Z221" s="13" t="s">
        <v>68</v>
      </c>
      <c r="AA221" s="13" t="s">
        <v>68</v>
      </c>
      <c r="AB221" s="13" t="s">
        <v>68</v>
      </c>
      <c r="AC221" s="13" t="str">
        <f t="shared" si="306"/>
        <v>-</v>
      </c>
      <c r="AD221" s="14" t="s">
        <v>68</v>
      </c>
      <c r="AE221" s="14" t="s">
        <v>68</v>
      </c>
      <c r="AF221" s="14" t="s">
        <v>68</v>
      </c>
      <c r="AG221" s="14" t="s">
        <v>68</v>
      </c>
      <c r="AH221" s="14" t="s">
        <v>68</v>
      </c>
      <c r="AI221" s="14" t="s">
        <v>68</v>
      </c>
      <c r="AJ221" s="44" t="str">
        <f t="shared" si="307"/>
        <v>-</v>
      </c>
      <c r="AK221" s="13" t="s">
        <v>68</v>
      </c>
      <c r="AL221" s="13" t="s">
        <v>68</v>
      </c>
      <c r="AM221" s="13" t="s">
        <v>68</v>
      </c>
      <c r="AN221" s="13" t="s">
        <v>68</v>
      </c>
      <c r="AO221" s="13" t="s">
        <v>68</v>
      </c>
      <c r="AP221" s="13" t="s">
        <v>68</v>
      </c>
      <c r="AQ221" s="13" t="str">
        <f t="shared" si="308"/>
        <v>-</v>
      </c>
      <c r="AR221" s="14" t="s">
        <v>68</v>
      </c>
      <c r="AS221" s="14" t="s">
        <v>68</v>
      </c>
      <c r="AT221" s="14" t="s">
        <v>68</v>
      </c>
      <c r="AU221" s="14" t="s">
        <v>68</v>
      </c>
      <c r="AV221" s="14" t="s">
        <v>68</v>
      </c>
      <c r="AW221" s="14" t="s">
        <v>68</v>
      </c>
      <c r="AX221" s="14" t="str">
        <f t="shared" si="309"/>
        <v>-</v>
      </c>
      <c r="AY221" s="13" t="s">
        <v>68</v>
      </c>
      <c r="AZ221" s="13" t="s">
        <v>68</v>
      </c>
      <c r="BA221" s="13" t="s">
        <v>68</v>
      </c>
      <c r="BB221" s="13" t="s">
        <v>68</v>
      </c>
      <c r="BC221" s="13" t="s">
        <v>68</v>
      </c>
      <c r="BD221" s="13" t="s">
        <v>68</v>
      </c>
      <c r="BE221" s="13" t="str">
        <f t="shared" si="310"/>
        <v>-</v>
      </c>
      <c r="BF221" s="14" t="s">
        <v>68</v>
      </c>
      <c r="BG221" s="14" t="s">
        <v>68</v>
      </c>
      <c r="BH221" s="14" t="s">
        <v>68</v>
      </c>
      <c r="BI221" s="14" t="s">
        <v>68</v>
      </c>
      <c r="BJ221" s="14" t="s">
        <v>68</v>
      </c>
      <c r="BK221" s="14" t="s">
        <v>68</v>
      </c>
      <c r="BL221" s="14" t="str">
        <f t="shared" si="311"/>
        <v>-</v>
      </c>
      <c r="BM221" s="13" t="s">
        <v>68</v>
      </c>
      <c r="BN221" s="13" t="s">
        <v>68</v>
      </c>
      <c r="BO221" s="13" t="s">
        <v>68</v>
      </c>
      <c r="BP221" s="13" t="s">
        <v>68</v>
      </c>
      <c r="BQ221" s="13" t="s">
        <v>68</v>
      </c>
      <c r="BR221" s="13" t="s">
        <v>68</v>
      </c>
      <c r="BS221" s="13" t="str">
        <f t="shared" si="312"/>
        <v>-</v>
      </c>
      <c r="BT221" s="14" t="s">
        <v>68</v>
      </c>
      <c r="BU221" s="14" t="s">
        <v>68</v>
      </c>
      <c r="BV221" s="14" t="s">
        <v>68</v>
      </c>
      <c r="BW221" s="14" t="s">
        <v>68</v>
      </c>
      <c r="BX221" s="14" t="s">
        <v>68</v>
      </c>
      <c r="BY221" s="14" t="s">
        <v>68</v>
      </c>
      <c r="BZ221" s="14" t="str">
        <f t="shared" si="313"/>
        <v>-</v>
      </c>
      <c r="CA221" s="13" t="s">
        <v>68</v>
      </c>
      <c r="CB221" s="13" t="s">
        <v>68</v>
      </c>
      <c r="CC221" s="13" t="s">
        <v>68</v>
      </c>
      <c r="CD221" s="13" t="s">
        <v>68</v>
      </c>
      <c r="CE221" s="13" t="s">
        <v>68</v>
      </c>
      <c r="CF221" s="13" t="s">
        <v>68</v>
      </c>
      <c r="CG221" s="44" t="str">
        <f t="shared" si="301"/>
        <v>-</v>
      </c>
      <c r="CH221" s="14" t="s">
        <v>68</v>
      </c>
      <c r="CI221" s="14" t="s">
        <v>68</v>
      </c>
      <c r="CJ221" s="14" t="s">
        <v>68</v>
      </c>
      <c r="CK221" s="14" t="s">
        <v>68</v>
      </c>
      <c r="CL221" s="14" t="s">
        <v>68</v>
      </c>
      <c r="CM221" s="14" t="s">
        <v>68</v>
      </c>
      <c r="CN221" s="44" t="str">
        <f t="shared" si="314"/>
        <v>-</v>
      </c>
      <c r="CO221" s="13" t="s">
        <v>68</v>
      </c>
      <c r="CP221" s="13" t="s">
        <v>68</v>
      </c>
      <c r="CQ221" s="13" t="s">
        <v>68</v>
      </c>
      <c r="CR221" s="13" t="s">
        <v>68</v>
      </c>
      <c r="CS221" s="13" t="s">
        <v>68</v>
      </c>
      <c r="CT221" s="13" t="s">
        <v>68</v>
      </c>
      <c r="CU221" s="13" t="str">
        <f t="shared" si="295"/>
        <v>-</v>
      </c>
      <c r="CV221" s="14" t="s">
        <v>68</v>
      </c>
      <c r="CW221" s="14" t="s">
        <v>68</v>
      </c>
      <c r="CX221" s="14" t="s">
        <v>68</v>
      </c>
      <c r="CY221" s="14" t="s">
        <v>68</v>
      </c>
      <c r="CZ221" s="14" t="s">
        <v>68</v>
      </c>
      <c r="DA221" s="14" t="s">
        <v>68</v>
      </c>
      <c r="DB221" s="14" t="str">
        <f t="shared" si="320"/>
        <v>-</v>
      </c>
      <c r="DC221" s="13" t="s">
        <v>68</v>
      </c>
      <c r="DD221" s="13" t="s">
        <v>68</v>
      </c>
      <c r="DE221" s="13" t="s">
        <v>68</v>
      </c>
      <c r="DF221" s="13" t="s">
        <v>68</v>
      </c>
      <c r="DG221" s="13" t="s">
        <v>68</v>
      </c>
      <c r="DH221" s="13" t="s">
        <v>68</v>
      </c>
      <c r="DI221" s="13" t="str">
        <f t="shared" si="296"/>
        <v>-</v>
      </c>
      <c r="DJ221" s="14" t="s">
        <v>68</v>
      </c>
      <c r="DK221" s="14" t="s">
        <v>68</v>
      </c>
      <c r="DL221" s="14" t="s">
        <v>68</v>
      </c>
      <c r="DM221" s="14" t="s">
        <v>68</v>
      </c>
      <c r="DN221" s="14" t="s">
        <v>68</v>
      </c>
      <c r="DO221" s="14" t="s">
        <v>68</v>
      </c>
      <c r="DP221" s="44" t="str">
        <f t="shared" si="321"/>
        <v>-</v>
      </c>
      <c r="DQ221" s="13" t="s">
        <v>68</v>
      </c>
      <c r="DR221" s="13" t="s">
        <v>68</v>
      </c>
      <c r="DS221" s="13" t="s">
        <v>68</v>
      </c>
      <c r="DT221" s="13" t="s">
        <v>68</v>
      </c>
      <c r="DU221" s="13" t="s">
        <v>68</v>
      </c>
      <c r="DV221" s="13" t="s">
        <v>68</v>
      </c>
      <c r="DW221" s="13" t="str">
        <f t="shared" si="322"/>
        <v>-</v>
      </c>
      <c r="DX221" s="14" t="s">
        <v>68</v>
      </c>
      <c r="DY221" s="14" t="s">
        <v>68</v>
      </c>
      <c r="DZ221" s="14" t="s">
        <v>68</v>
      </c>
      <c r="EA221" s="14" t="s">
        <v>68</v>
      </c>
      <c r="EB221" s="14" t="s">
        <v>68</v>
      </c>
      <c r="EC221" s="14" t="s">
        <v>68</v>
      </c>
      <c r="ED221" s="14" t="str">
        <f t="shared" si="323"/>
        <v>-</v>
      </c>
      <c r="EE221" s="13" t="s">
        <v>68</v>
      </c>
      <c r="EF221" s="13" t="s">
        <v>68</v>
      </c>
      <c r="EG221" s="13" t="s">
        <v>68</v>
      </c>
      <c r="EH221" s="13" t="s">
        <v>68</v>
      </c>
      <c r="EI221" s="13" t="s">
        <v>68</v>
      </c>
      <c r="EJ221" s="13" t="s">
        <v>68</v>
      </c>
      <c r="EK221" s="13" t="str">
        <f t="shared" si="324"/>
        <v>-</v>
      </c>
      <c r="EL221" s="14" t="s">
        <v>68</v>
      </c>
      <c r="EM221" s="14" t="s">
        <v>68</v>
      </c>
      <c r="EN221" s="14" t="s">
        <v>68</v>
      </c>
      <c r="EO221" s="14" t="s">
        <v>68</v>
      </c>
      <c r="EP221" s="14" t="s">
        <v>68</v>
      </c>
      <c r="EQ221" s="14" t="s">
        <v>68</v>
      </c>
      <c r="ER221" s="44" t="str">
        <f>IF(COUNTIF(EL221:EQ221,"X")&gt;0,COUNTIF(EL221:EQ221,"X")&amp;" fois par mois","-")</f>
        <v>-</v>
      </c>
      <c r="ES221" s="13" t="s">
        <v>68</v>
      </c>
      <c r="ET221" s="13" t="s">
        <v>68</v>
      </c>
      <c r="EU221" s="13" t="s">
        <v>68</v>
      </c>
      <c r="EV221" s="13" t="s">
        <v>68</v>
      </c>
      <c r="EW221" s="13" t="s">
        <v>68</v>
      </c>
      <c r="EX221" s="13" t="s">
        <v>68</v>
      </c>
      <c r="EY221" s="44" t="str">
        <f>IF(COUNTIF(ES221:EX221,"X")&gt;0,COUNTIF(ES221:EX221,"X")&amp;" fois par mois","-")</f>
        <v>-</v>
      </c>
      <c r="EZ221" s="14" t="s">
        <v>68</v>
      </c>
      <c r="FA221" s="14" t="s">
        <v>68</v>
      </c>
      <c r="FB221" s="14" t="s">
        <v>68</v>
      </c>
      <c r="FC221" s="14" t="s">
        <v>68</v>
      </c>
      <c r="FD221" s="14" t="s">
        <v>68</v>
      </c>
      <c r="FE221" s="14" t="s">
        <v>68</v>
      </c>
      <c r="FF221" s="44" t="str">
        <f t="shared" si="325"/>
        <v>-</v>
      </c>
      <c r="FG221" s="13" t="s">
        <v>68</v>
      </c>
      <c r="FH221" s="13" t="s">
        <v>68</v>
      </c>
      <c r="FI221" s="13" t="s">
        <v>68</v>
      </c>
      <c r="FJ221" s="13" t="s">
        <v>68</v>
      </c>
      <c r="FK221" s="13" t="s">
        <v>68</v>
      </c>
      <c r="FL221" s="13" t="s">
        <v>68</v>
      </c>
      <c r="FM221" s="13" t="str">
        <f>IF(COUNTIF(FG221:FL221,"X")&gt;0,COUNTIF(FG221:FL221,"X")&amp;" fois par mois","-")</f>
        <v>-</v>
      </c>
      <c r="FN221" s="14" t="s">
        <v>69</v>
      </c>
      <c r="FO221" s="14" t="s">
        <v>68</v>
      </c>
      <c r="FP221" s="14" t="s">
        <v>68</v>
      </c>
      <c r="FQ221" s="14" t="s">
        <v>69</v>
      </c>
      <c r="FR221" s="14" t="s">
        <v>68</v>
      </c>
      <c r="FS221" s="14" t="s">
        <v>68</v>
      </c>
      <c r="FT221" s="44" t="str">
        <f t="shared" si="317"/>
        <v>2 fois par semaine</v>
      </c>
      <c r="FU221" s="13" t="s">
        <v>69</v>
      </c>
      <c r="FV221" s="13" t="s">
        <v>68</v>
      </c>
      <c r="FW221" s="13" t="s">
        <v>68</v>
      </c>
      <c r="FX221" s="13" t="s">
        <v>68</v>
      </c>
      <c r="FY221" s="13" t="s">
        <v>68</v>
      </c>
      <c r="FZ221" s="13" t="s">
        <v>68</v>
      </c>
      <c r="GA221" s="44" t="str">
        <f t="shared" si="318"/>
        <v>1 fois par semaine</v>
      </c>
      <c r="GB221" s="14" t="s">
        <v>69</v>
      </c>
      <c r="GC221" s="14" t="s">
        <v>68</v>
      </c>
      <c r="GD221" s="14" t="s">
        <v>68</v>
      </c>
      <c r="GE221" s="14" t="s">
        <v>68</v>
      </c>
      <c r="GF221" s="14" t="s">
        <v>68</v>
      </c>
      <c r="GG221" s="14" t="s">
        <v>68</v>
      </c>
      <c r="GH221" s="14" t="str">
        <f t="shared" si="319"/>
        <v>1 fois par semaine</v>
      </c>
      <c r="GI221" s="13" t="s">
        <v>68</v>
      </c>
      <c r="GJ221" s="13" t="s">
        <v>68</v>
      </c>
      <c r="GK221" s="13" t="s">
        <v>68</v>
      </c>
      <c r="GL221" s="13" t="s">
        <v>68</v>
      </c>
      <c r="GM221" s="13" t="s">
        <v>68</v>
      </c>
      <c r="GN221" s="13" t="s">
        <v>68</v>
      </c>
      <c r="GO221" s="13" t="str">
        <f t="shared" si="286"/>
        <v>-</v>
      </c>
      <c r="GP221" s="14" t="s">
        <v>68</v>
      </c>
      <c r="GQ221" s="14" t="s">
        <v>68</v>
      </c>
      <c r="GR221" s="14" t="s">
        <v>68</v>
      </c>
      <c r="GS221" s="14" t="s">
        <v>68</v>
      </c>
      <c r="GT221" s="14" t="s">
        <v>68</v>
      </c>
      <c r="GU221" s="14" t="s">
        <v>68</v>
      </c>
      <c r="GV221" s="14" t="str">
        <f t="shared" si="282"/>
        <v>-</v>
      </c>
      <c r="GW221" s="13" t="s">
        <v>68</v>
      </c>
      <c r="GX221" s="13" t="s">
        <v>68</v>
      </c>
      <c r="GY221" s="13" t="s">
        <v>68</v>
      </c>
      <c r="GZ221" s="13" t="s">
        <v>68</v>
      </c>
      <c r="HA221" s="13" t="s">
        <v>68</v>
      </c>
      <c r="HB221" s="13" t="s">
        <v>68</v>
      </c>
      <c r="HC221" s="44" t="str">
        <f t="shared" si="326"/>
        <v>-</v>
      </c>
      <c r="HD221" s="14" t="s">
        <v>68</v>
      </c>
      <c r="HE221" s="14" t="s">
        <v>68</v>
      </c>
      <c r="HF221" s="14" t="s">
        <v>68</v>
      </c>
      <c r="HG221" s="14" t="s">
        <v>68</v>
      </c>
      <c r="HH221" s="14" t="s">
        <v>68</v>
      </c>
      <c r="HI221" s="14" t="s">
        <v>68</v>
      </c>
      <c r="HJ221" s="44" t="str">
        <f t="shared" si="299"/>
        <v>-</v>
      </c>
      <c r="HK221" s="13" t="s">
        <v>68</v>
      </c>
      <c r="HL221" s="13" t="s">
        <v>68</v>
      </c>
      <c r="HM221" s="13" t="s">
        <v>68</v>
      </c>
      <c r="HN221" s="13" t="s">
        <v>68</v>
      </c>
      <c r="HO221" s="13" t="s">
        <v>68</v>
      </c>
      <c r="HP221" s="13" t="s">
        <v>68</v>
      </c>
      <c r="HQ221" s="44" t="str">
        <f t="shared" si="287"/>
        <v>-</v>
      </c>
      <c r="HR221" s="14" t="s">
        <v>68</v>
      </c>
      <c r="HS221" s="14" t="s">
        <v>68</v>
      </c>
      <c r="HT221" s="14" t="s">
        <v>68</v>
      </c>
      <c r="HU221" s="14" t="s">
        <v>68</v>
      </c>
      <c r="HV221" s="14" t="s">
        <v>68</v>
      </c>
      <c r="HW221" s="14" t="s">
        <v>68</v>
      </c>
      <c r="HX221" s="14" t="str">
        <f t="shared" si="283"/>
        <v>-</v>
      </c>
    </row>
    <row r="222" spans="1:232" ht="27.95" customHeight="1" x14ac:dyDescent="0.2">
      <c r="A222" s="16">
        <v>8317</v>
      </c>
      <c r="B222" s="9" t="s">
        <v>79</v>
      </c>
      <c r="C222" s="51" t="s">
        <v>1908</v>
      </c>
      <c r="D222" s="11" t="s">
        <v>96</v>
      </c>
      <c r="E222" s="11" t="s">
        <v>351</v>
      </c>
      <c r="F222" s="11">
        <v>75018</v>
      </c>
      <c r="G222" s="11" t="s">
        <v>29</v>
      </c>
      <c r="H222" s="12">
        <v>13</v>
      </c>
      <c r="I222" s="13" t="s">
        <v>68</v>
      </c>
      <c r="J222" s="13" t="s">
        <v>68</v>
      </c>
      <c r="K222" s="13" t="s">
        <v>68</v>
      </c>
      <c r="L222" s="13" t="s">
        <v>68</v>
      </c>
      <c r="M222" s="13" t="s">
        <v>68</v>
      </c>
      <c r="N222" s="13" t="s">
        <v>68</v>
      </c>
      <c r="O222" s="13" t="str">
        <f t="shared" si="304"/>
        <v>-</v>
      </c>
      <c r="P222" s="14" t="s">
        <v>68</v>
      </c>
      <c r="Q222" s="14" t="s">
        <v>68</v>
      </c>
      <c r="R222" s="14" t="s">
        <v>68</v>
      </c>
      <c r="S222" s="14" t="s">
        <v>68</v>
      </c>
      <c r="T222" s="14" t="s">
        <v>68</v>
      </c>
      <c r="U222" s="14" t="s">
        <v>68</v>
      </c>
      <c r="V222" s="44" t="str">
        <f t="shared" si="305"/>
        <v>-</v>
      </c>
      <c r="W222" s="13" t="s">
        <v>68</v>
      </c>
      <c r="X222" s="13" t="s">
        <v>68</v>
      </c>
      <c r="Y222" s="13" t="s">
        <v>68</v>
      </c>
      <c r="Z222" s="13" t="s">
        <v>68</v>
      </c>
      <c r="AA222" s="13" t="s">
        <v>68</v>
      </c>
      <c r="AB222" s="13" t="s">
        <v>68</v>
      </c>
      <c r="AC222" s="13" t="str">
        <f t="shared" si="306"/>
        <v>-</v>
      </c>
      <c r="AD222" s="14" t="s">
        <v>68</v>
      </c>
      <c r="AE222" s="14" t="s">
        <v>68</v>
      </c>
      <c r="AF222" s="14" t="s">
        <v>68</v>
      </c>
      <c r="AG222" s="14" t="s">
        <v>68</v>
      </c>
      <c r="AH222" s="14" t="s">
        <v>68</v>
      </c>
      <c r="AI222" s="14" t="s">
        <v>68</v>
      </c>
      <c r="AJ222" s="44" t="str">
        <f t="shared" si="307"/>
        <v>-</v>
      </c>
      <c r="AK222" s="13" t="s">
        <v>68</v>
      </c>
      <c r="AL222" s="13" t="s">
        <v>68</v>
      </c>
      <c r="AM222" s="13" t="s">
        <v>68</v>
      </c>
      <c r="AN222" s="13" t="s">
        <v>68</v>
      </c>
      <c r="AO222" s="13" t="s">
        <v>68</v>
      </c>
      <c r="AP222" s="13" t="s">
        <v>68</v>
      </c>
      <c r="AQ222" s="13" t="str">
        <f t="shared" si="308"/>
        <v>-</v>
      </c>
      <c r="AR222" s="14" t="s">
        <v>68</v>
      </c>
      <c r="AS222" s="14" t="s">
        <v>68</v>
      </c>
      <c r="AT222" s="14" t="s">
        <v>68</v>
      </c>
      <c r="AU222" s="14" t="s">
        <v>68</v>
      </c>
      <c r="AV222" s="14" t="s">
        <v>68</v>
      </c>
      <c r="AW222" s="14" t="s">
        <v>68</v>
      </c>
      <c r="AX222" s="14" t="str">
        <f t="shared" si="309"/>
        <v>-</v>
      </c>
      <c r="AY222" s="13" t="s">
        <v>68</v>
      </c>
      <c r="AZ222" s="13" t="s">
        <v>68</v>
      </c>
      <c r="BA222" s="13" t="s">
        <v>68</v>
      </c>
      <c r="BB222" s="13" t="s">
        <v>68</v>
      </c>
      <c r="BC222" s="13" t="s">
        <v>68</v>
      </c>
      <c r="BD222" s="13" t="s">
        <v>68</v>
      </c>
      <c r="BE222" s="13" t="str">
        <f t="shared" si="310"/>
        <v>-</v>
      </c>
      <c r="BF222" s="14" t="s">
        <v>68</v>
      </c>
      <c r="BG222" s="14" t="s">
        <v>68</v>
      </c>
      <c r="BH222" s="14" t="s">
        <v>68</v>
      </c>
      <c r="BI222" s="14" t="s">
        <v>68</v>
      </c>
      <c r="BJ222" s="14" t="s">
        <v>68</v>
      </c>
      <c r="BK222" s="14" t="s">
        <v>68</v>
      </c>
      <c r="BL222" s="14" t="str">
        <f t="shared" si="311"/>
        <v>-</v>
      </c>
      <c r="BM222" s="13" t="s">
        <v>68</v>
      </c>
      <c r="BN222" s="13" t="s">
        <v>68</v>
      </c>
      <c r="BO222" s="13" t="s">
        <v>68</v>
      </c>
      <c r="BP222" s="13" t="s">
        <v>68</v>
      </c>
      <c r="BQ222" s="13" t="s">
        <v>68</v>
      </c>
      <c r="BR222" s="13" t="s">
        <v>68</v>
      </c>
      <c r="BS222" s="13" t="str">
        <f t="shared" si="312"/>
        <v>-</v>
      </c>
      <c r="BT222" s="14" t="s">
        <v>68</v>
      </c>
      <c r="BU222" s="14" t="s">
        <v>68</v>
      </c>
      <c r="BV222" s="14" t="s">
        <v>68</v>
      </c>
      <c r="BW222" s="14" t="s">
        <v>68</v>
      </c>
      <c r="BX222" s="14" t="s">
        <v>68</v>
      </c>
      <c r="BY222" s="14" t="s">
        <v>68</v>
      </c>
      <c r="BZ222" s="14" t="str">
        <f t="shared" si="313"/>
        <v>-</v>
      </c>
      <c r="CA222" s="13" t="s">
        <v>68</v>
      </c>
      <c r="CB222" s="13" t="s">
        <v>68</v>
      </c>
      <c r="CC222" s="13" t="s">
        <v>68</v>
      </c>
      <c r="CD222" s="13" t="s">
        <v>68</v>
      </c>
      <c r="CE222" s="13" t="s">
        <v>68</v>
      </c>
      <c r="CF222" s="13" t="s">
        <v>68</v>
      </c>
      <c r="CG222" s="44" t="str">
        <f t="shared" si="301"/>
        <v>-</v>
      </c>
      <c r="CH222" s="14" t="s">
        <v>68</v>
      </c>
      <c r="CI222" s="14" t="s">
        <v>68</v>
      </c>
      <c r="CJ222" s="14" t="s">
        <v>68</v>
      </c>
      <c r="CK222" s="14" t="s">
        <v>68</v>
      </c>
      <c r="CL222" s="14" t="s">
        <v>68</v>
      </c>
      <c r="CM222" s="14" t="s">
        <v>68</v>
      </c>
      <c r="CN222" s="44" t="str">
        <f t="shared" si="314"/>
        <v>-</v>
      </c>
      <c r="CO222" s="13" t="s">
        <v>68</v>
      </c>
      <c r="CP222" s="13" t="s">
        <v>68</v>
      </c>
      <c r="CQ222" s="13" t="s">
        <v>68</v>
      </c>
      <c r="CR222" s="13" t="s">
        <v>68</v>
      </c>
      <c r="CS222" s="13" t="s">
        <v>68</v>
      </c>
      <c r="CT222" s="13" t="s">
        <v>68</v>
      </c>
      <c r="CU222" s="13" t="str">
        <f t="shared" si="295"/>
        <v>-</v>
      </c>
      <c r="CV222" s="14" t="s">
        <v>68</v>
      </c>
      <c r="CW222" s="14" t="s">
        <v>68</v>
      </c>
      <c r="CX222" s="14" t="s">
        <v>68</v>
      </c>
      <c r="CY222" s="14" t="s">
        <v>68</v>
      </c>
      <c r="CZ222" s="14" t="s">
        <v>68</v>
      </c>
      <c r="DA222" s="14" t="s">
        <v>68</v>
      </c>
      <c r="DB222" s="14" t="str">
        <f t="shared" si="320"/>
        <v>-</v>
      </c>
      <c r="DC222" s="13" t="s">
        <v>68</v>
      </c>
      <c r="DD222" s="13" t="s">
        <v>68</v>
      </c>
      <c r="DE222" s="13" t="s">
        <v>68</v>
      </c>
      <c r="DF222" s="13" t="s">
        <v>68</v>
      </c>
      <c r="DG222" s="13" t="s">
        <v>68</v>
      </c>
      <c r="DH222" s="13" t="s">
        <v>68</v>
      </c>
      <c r="DI222" s="13" t="str">
        <f t="shared" si="296"/>
        <v>-</v>
      </c>
      <c r="DJ222" s="14" t="s">
        <v>68</v>
      </c>
      <c r="DK222" s="14" t="s">
        <v>68</v>
      </c>
      <c r="DL222" s="14" t="s">
        <v>68</v>
      </c>
      <c r="DM222" s="14" t="s">
        <v>68</v>
      </c>
      <c r="DN222" s="14" t="s">
        <v>68</v>
      </c>
      <c r="DO222" s="14" t="s">
        <v>68</v>
      </c>
      <c r="DP222" s="44" t="str">
        <f t="shared" si="321"/>
        <v>-</v>
      </c>
      <c r="DQ222" s="13" t="s">
        <v>68</v>
      </c>
      <c r="DR222" s="13" t="s">
        <v>68</v>
      </c>
      <c r="DS222" s="13" t="s">
        <v>68</v>
      </c>
      <c r="DT222" s="13" t="s">
        <v>68</v>
      </c>
      <c r="DU222" s="13" t="s">
        <v>68</v>
      </c>
      <c r="DV222" s="13" t="s">
        <v>68</v>
      </c>
      <c r="DW222" s="13" t="str">
        <f t="shared" si="322"/>
        <v>-</v>
      </c>
      <c r="DX222" s="14" t="s">
        <v>68</v>
      </c>
      <c r="DY222" s="14" t="s">
        <v>68</v>
      </c>
      <c r="DZ222" s="14" t="s">
        <v>68</v>
      </c>
      <c r="EA222" s="14" t="s">
        <v>68</v>
      </c>
      <c r="EB222" s="14" t="s">
        <v>68</v>
      </c>
      <c r="EC222" s="14" t="s">
        <v>68</v>
      </c>
      <c r="ED222" s="14" t="str">
        <f t="shared" si="323"/>
        <v>-</v>
      </c>
      <c r="EE222" s="13" t="s">
        <v>68</v>
      </c>
      <c r="EF222" s="13" t="s">
        <v>68</v>
      </c>
      <c r="EG222" s="13" t="s">
        <v>68</v>
      </c>
      <c r="EH222" s="13" t="s">
        <v>68</v>
      </c>
      <c r="EI222" s="13" t="s">
        <v>68</v>
      </c>
      <c r="EJ222" s="13" t="s">
        <v>68</v>
      </c>
      <c r="EK222" s="13" t="str">
        <f t="shared" si="324"/>
        <v>-</v>
      </c>
      <c r="EL222" s="14" t="s">
        <v>68</v>
      </c>
      <c r="EM222" s="14" t="s">
        <v>68</v>
      </c>
      <c r="EN222" s="14" t="s">
        <v>68</v>
      </c>
      <c r="EO222" s="14" t="s">
        <v>68</v>
      </c>
      <c r="EP222" s="14" t="s">
        <v>68</v>
      </c>
      <c r="EQ222" s="14" t="s">
        <v>68</v>
      </c>
      <c r="ER222" s="44" t="str">
        <f>IF(COUNTIF(EL222:EQ222,"X")&gt;0,COUNTIF(EL222:EQ222,"X")&amp;" fois par mois","-")</f>
        <v>-</v>
      </c>
      <c r="ES222" s="13" t="s">
        <v>68</v>
      </c>
      <c r="ET222" s="13" t="s">
        <v>68</v>
      </c>
      <c r="EU222" s="13" t="s">
        <v>68</v>
      </c>
      <c r="EV222" s="13" t="s">
        <v>68</v>
      </c>
      <c r="EW222" s="13" t="s">
        <v>68</v>
      </c>
      <c r="EX222" s="13" t="s">
        <v>68</v>
      </c>
      <c r="EY222" s="44" t="str">
        <f>IF(COUNTIF(ES222:EX222,"X")&gt;0,COUNTIF(ES222:EX222,"X")&amp;" fois par mois","-")</f>
        <v>-</v>
      </c>
      <c r="EZ222" s="14" t="s">
        <v>68</v>
      </c>
      <c r="FA222" s="14" t="s">
        <v>68</v>
      </c>
      <c r="FB222" s="14" t="s">
        <v>68</v>
      </c>
      <c r="FC222" s="14" t="s">
        <v>68</v>
      </c>
      <c r="FD222" s="14" t="s">
        <v>68</v>
      </c>
      <c r="FE222" s="14" t="s">
        <v>68</v>
      </c>
      <c r="FF222" s="44" t="str">
        <f t="shared" ref="FF222" si="332">IF(COUNTIF(EZ222:FE222,"X")&gt;0,COUNTIF(EZ222:FE222,"X")&amp;" fois par semaine","-")</f>
        <v>-</v>
      </c>
      <c r="FG222" s="13" t="s">
        <v>68</v>
      </c>
      <c r="FH222" s="13" t="s">
        <v>68</v>
      </c>
      <c r="FI222" s="13" t="s">
        <v>68</v>
      </c>
      <c r="FJ222" s="13" t="s">
        <v>68</v>
      </c>
      <c r="FK222" s="13" t="s">
        <v>68</v>
      </c>
      <c r="FL222" s="13" t="s">
        <v>68</v>
      </c>
      <c r="FM222" s="13" t="str">
        <f>IF(COUNTIF(FG222:FL222,"X")&gt;0,COUNTIF(FG222:FL222,"X")&amp;" fois par mois","-")</f>
        <v>-</v>
      </c>
      <c r="FN222" s="14" t="s">
        <v>69</v>
      </c>
      <c r="FO222" s="14" t="s">
        <v>68</v>
      </c>
      <c r="FP222" s="14" t="s">
        <v>69</v>
      </c>
      <c r="FQ222" s="14" t="s">
        <v>68</v>
      </c>
      <c r="FR222" s="14" t="s">
        <v>69</v>
      </c>
      <c r="FS222" s="14" t="s">
        <v>68</v>
      </c>
      <c r="FT222" s="44" t="str">
        <f t="shared" si="317"/>
        <v>3 fois par semaine</v>
      </c>
      <c r="FU222" s="13" t="s">
        <v>69</v>
      </c>
      <c r="FV222" s="13" t="s">
        <v>68</v>
      </c>
      <c r="FW222" s="13" t="s">
        <v>68</v>
      </c>
      <c r="FX222" s="13" t="s">
        <v>68</v>
      </c>
      <c r="FY222" s="13" t="s">
        <v>68</v>
      </c>
      <c r="FZ222" s="13" t="s">
        <v>68</v>
      </c>
      <c r="GA222" s="44" t="str">
        <f t="shared" si="318"/>
        <v>1 fois par semaine</v>
      </c>
      <c r="GB222" s="14" t="s">
        <v>69</v>
      </c>
      <c r="GC222" s="14" t="s">
        <v>68</v>
      </c>
      <c r="GD222" s="14" t="s">
        <v>68</v>
      </c>
      <c r="GE222" s="14" t="s">
        <v>68</v>
      </c>
      <c r="GF222" s="14" t="s">
        <v>68</v>
      </c>
      <c r="GG222" s="14" t="s">
        <v>68</v>
      </c>
      <c r="GH222" s="14" t="str">
        <f t="shared" si="319"/>
        <v>1 fois par semaine</v>
      </c>
      <c r="GI222" s="13" t="s">
        <v>68</v>
      </c>
      <c r="GJ222" s="13" t="s">
        <v>68</v>
      </c>
      <c r="GK222" s="13" t="s">
        <v>68</v>
      </c>
      <c r="GL222" s="13" t="s">
        <v>68</v>
      </c>
      <c r="GM222" s="13" t="s">
        <v>68</v>
      </c>
      <c r="GN222" s="13" t="s">
        <v>68</v>
      </c>
      <c r="GO222" s="13" t="str">
        <f t="shared" si="286"/>
        <v>-</v>
      </c>
      <c r="GP222" s="14" t="s">
        <v>68</v>
      </c>
      <c r="GQ222" s="14" t="s">
        <v>68</v>
      </c>
      <c r="GR222" s="14" t="s">
        <v>68</v>
      </c>
      <c r="GS222" s="14" t="s">
        <v>68</v>
      </c>
      <c r="GT222" s="14" t="s">
        <v>68</v>
      </c>
      <c r="GU222" s="14" t="s">
        <v>68</v>
      </c>
      <c r="GV222" s="14" t="str">
        <f t="shared" si="282"/>
        <v>-</v>
      </c>
      <c r="GW222" s="13" t="s">
        <v>68</v>
      </c>
      <c r="GX222" s="13" t="s">
        <v>68</v>
      </c>
      <c r="GY222" s="13" t="s">
        <v>68</v>
      </c>
      <c r="GZ222" s="13" t="s">
        <v>68</v>
      </c>
      <c r="HA222" s="13" t="s">
        <v>68</v>
      </c>
      <c r="HB222" s="13" t="s">
        <v>68</v>
      </c>
      <c r="HC222" s="44" t="str">
        <f t="shared" si="326"/>
        <v>-</v>
      </c>
      <c r="HD222" s="14" t="s">
        <v>68</v>
      </c>
      <c r="HE222" s="14" t="s">
        <v>68</v>
      </c>
      <c r="HF222" s="14" t="s">
        <v>68</v>
      </c>
      <c r="HG222" s="14" t="s">
        <v>68</v>
      </c>
      <c r="HH222" s="14" t="s">
        <v>68</v>
      </c>
      <c r="HI222" s="14" t="s">
        <v>68</v>
      </c>
      <c r="HJ222" s="44" t="str">
        <f t="shared" si="299"/>
        <v>-</v>
      </c>
      <c r="HK222" s="13" t="s">
        <v>68</v>
      </c>
      <c r="HL222" s="13" t="s">
        <v>68</v>
      </c>
      <c r="HM222" s="13" t="s">
        <v>68</v>
      </c>
      <c r="HN222" s="13" t="s">
        <v>68</v>
      </c>
      <c r="HO222" s="13" t="s">
        <v>68</v>
      </c>
      <c r="HP222" s="13" t="s">
        <v>68</v>
      </c>
      <c r="HQ222" s="44" t="str">
        <f t="shared" si="287"/>
        <v>-</v>
      </c>
      <c r="HR222" s="14" t="s">
        <v>68</v>
      </c>
      <c r="HS222" s="14" t="s">
        <v>68</v>
      </c>
      <c r="HT222" s="14" t="s">
        <v>68</v>
      </c>
      <c r="HU222" s="14" t="s">
        <v>68</v>
      </c>
      <c r="HV222" s="14" t="s">
        <v>68</v>
      </c>
      <c r="HW222" s="14" t="s">
        <v>68</v>
      </c>
      <c r="HX222" s="14" t="str">
        <f t="shared" si="283"/>
        <v>-</v>
      </c>
    </row>
    <row r="223" spans="1:232" ht="27.95" customHeight="1" x14ac:dyDescent="0.2">
      <c r="A223" s="16">
        <v>8343</v>
      </c>
      <c r="B223" s="9" t="s">
        <v>79</v>
      </c>
      <c r="C223" s="51" t="s">
        <v>1908</v>
      </c>
      <c r="D223" s="11" t="s">
        <v>96</v>
      </c>
      <c r="E223" s="11" t="s">
        <v>355</v>
      </c>
      <c r="F223" s="11">
        <v>75018</v>
      </c>
      <c r="G223" s="11" t="s">
        <v>29</v>
      </c>
      <c r="H223" s="12">
        <v>9</v>
      </c>
      <c r="I223" s="13" t="s">
        <v>69</v>
      </c>
      <c r="J223" s="13" t="s">
        <v>68</v>
      </c>
      <c r="K223" s="13" t="s">
        <v>68</v>
      </c>
      <c r="L223" s="13" t="s">
        <v>69</v>
      </c>
      <c r="M223" s="13" t="s">
        <v>68</v>
      </c>
      <c r="N223" s="13" t="s">
        <v>68</v>
      </c>
      <c r="O223" s="13" t="str">
        <f t="shared" si="304"/>
        <v>2 fois par semaine</v>
      </c>
      <c r="P223" s="14" t="s">
        <v>69</v>
      </c>
      <c r="Q223" s="14" t="s">
        <v>68</v>
      </c>
      <c r="R223" s="14" t="s">
        <v>68</v>
      </c>
      <c r="S223" s="14" t="s">
        <v>69</v>
      </c>
      <c r="T223" s="14" t="s">
        <v>68</v>
      </c>
      <c r="U223" s="14" t="s">
        <v>68</v>
      </c>
      <c r="V223" s="44" t="str">
        <f t="shared" si="305"/>
        <v>2 fois par semaine</v>
      </c>
      <c r="W223" s="13" t="s">
        <v>69</v>
      </c>
      <c r="X223" s="13" t="s">
        <v>68</v>
      </c>
      <c r="Y223" s="13" t="s">
        <v>68</v>
      </c>
      <c r="Z223" s="13" t="s">
        <v>69</v>
      </c>
      <c r="AA223" s="13" t="s">
        <v>68</v>
      </c>
      <c r="AB223" s="13" t="s">
        <v>68</v>
      </c>
      <c r="AC223" s="13" t="str">
        <f t="shared" si="306"/>
        <v>2 fois par semaine</v>
      </c>
      <c r="AD223" s="14" t="s">
        <v>69</v>
      </c>
      <c r="AE223" s="14" t="s">
        <v>68</v>
      </c>
      <c r="AF223" s="14" t="s">
        <v>68</v>
      </c>
      <c r="AG223" s="14" t="s">
        <v>69</v>
      </c>
      <c r="AH223" s="14" t="s">
        <v>68</v>
      </c>
      <c r="AI223" s="14" t="s">
        <v>68</v>
      </c>
      <c r="AJ223" s="44" t="str">
        <f t="shared" si="307"/>
        <v>2 fois par semaine</v>
      </c>
      <c r="AK223" s="13" t="s">
        <v>69</v>
      </c>
      <c r="AL223" s="13" t="s">
        <v>68</v>
      </c>
      <c r="AM223" s="13" t="s">
        <v>68</v>
      </c>
      <c r="AN223" s="13" t="s">
        <v>69</v>
      </c>
      <c r="AO223" s="13" t="s">
        <v>68</v>
      </c>
      <c r="AP223" s="13" t="s">
        <v>68</v>
      </c>
      <c r="AQ223" s="13" t="str">
        <f t="shared" si="308"/>
        <v>2 fois par semaine</v>
      </c>
      <c r="AR223" s="14" t="s">
        <v>69</v>
      </c>
      <c r="AS223" s="14" t="s">
        <v>68</v>
      </c>
      <c r="AT223" s="14" t="s">
        <v>68</v>
      </c>
      <c r="AU223" s="14" t="s">
        <v>69</v>
      </c>
      <c r="AV223" s="14" t="s">
        <v>68</v>
      </c>
      <c r="AW223" s="14" t="s">
        <v>68</v>
      </c>
      <c r="AX223" s="14" t="str">
        <f t="shared" si="309"/>
        <v>2 fois par semaine</v>
      </c>
      <c r="AY223" s="13" t="s">
        <v>69</v>
      </c>
      <c r="AZ223" s="13" t="s">
        <v>68</v>
      </c>
      <c r="BA223" s="13" t="s">
        <v>68</v>
      </c>
      <c r="BB223" s="13" t="s">
        <v>69</v>
      </c>
      <c r="BC223" s="13" t="s">
        <v>68</v>
      </c>
      <c r="BD223" s="13" t="s">
        <v>68</v>
      </c>
      <c r="BE223" s="13" t="str">
        <f t="shared" si="310"/>
        <v>2 fois par semaine</v>
      </c>
      <c r="BF223" s="14" t="s">
        <v>69</v>
      </c>
      <c r="BG223" s="14" t="s">
        <v>68</v>
      </c>
      <c r="BH223" s="14" t="s">
        <v>68</v>
      </c>
      <c r="BI223" s="14" t="s">
        <v>69</v>
      </c>
      <c r="BJ223" s="14" t="s">
        <v>68</v>
      </c>
      <c r="BK223" s="14" t="s">
        <v>68</v>
      </c>
      <c r="BL223" s="14" t="str">
        <f t="shared" si="311"/>
        <v>2 fois par semaine</v>
      </c>
      <c r="BM223" s="13" t="s">
        <v>69</v>
      </c>
      <c r="BN223" s="13" t="s">
        <v>68</v>
      </c>
      <c r="BO223" s="13" t="s">
        <v>68</v>
      </c>
      <c r="BP223" s="13" t="s">
        <v>69</v>
      </c>
      <c r="BQ223" s="13" t="s">
        <v>68</v>
      </c>
      <c r="BR223" s="13" t="s">
        <v>68</v>
      </c>
      <c r="BS223" s="13" t="str">
        <f t="shared" si="312"/>
        <v>2 fois par semaine</v>
      </c>
      <c r="BT223" s="14" t="s">
        <v>68</v>
      </c>
      <c r="BU223" s="14" t="s">
        <v>68</v>
      </c>
      <c r="BV223" s="14" t="s">
        <v>68</v>
      </c>
      <c r="BW223" s="14" t="s">
        <v>68</v>
      </c>
      <c r="BX223" s="14" t="s">
        <v>68</v>
      </c>
      <c r="BY223" s="14" t="s">
        <v>68</v>
      </c>
      <c r="BZ223" s="14" t="str">
        <f t="shared" si="313"/>
        <v>-</v>
      </c>
      <c r="CA223" s="13" t="s">
        <v>69</v>
      </c>
      <c r="CB223" s="13" t="s">
        <v>68</v>
      </c>
      <c r="CC223" s="13" t="s">
        <v>68</v>
      </c>
      <c r="CD223" s="13" t="s">
        <v>68</v>
      </c>
      <c r="CE223" s="13" t="s">
        <v>68</v>
      </c>
      <c r="CF223" s="13" t="s">
        <v>68</v>
      </c>
      <c r="CG223" s="44" t="str">
        <f t="shared" ref="CG223:CG231" si="333">IF(COUNTIF(CA223:CF223,"X")&gt;0,COUNTIF(CA223:CF223,"X")&amp;" fois par mois","-")</f>
        <v>1 fois par mois</v>
      </c>
      <c r="CH223" s="14" t="s">
        <v>69</v>
      </c>
      <c r="CI223" s="14" t="s">
        <v>68</v>
      </c>
      <c r="CJ223" s="14" t="s">
        <v>68</v>
      </c>
      <c r="CK223" s="14" t="s">
        <v>68</v>
      </c>
      <c r="CL223" s="14" t="s">
        <v>68</v>
      </c>
      <c r="CM223" s="14" t="s">
        <v>68</v>
      </c>
      <c r="CN223" s="44" t="str">
        <f t="shared" si="314"/>
        <v>1 fois par semaine</v>
      </c>
      <c r="CO223" s="13" t="s">
        <v>69</v>
      </c>
      <c r="CP223" s="13" t="s">
        <v>68</v>
      </c>
      <c r="CQ223" s="13" t="s">
        <v>68</v>
      </c>
      <c r="CR223" s="13" t="s">
        <v>68</v>
      </c>
      <c r="CS223" s="13" t="s">
        <v>68</v>
      </c>
      <c r="CT223" s="13" t="s">
        <v>68</v>
      </c>
      <c r="CU223" s="13" t="str">
        <f t="shared" si="295"/>
        <v>1 fois par semaine</v>
      </c>
      <c r="CV223" s="14" t="s">
        <v>69</v>
      </c>
      <c r="CW223" s="14" t="s">
        <v>68</v>
      </c>
      <c r="CX223" s="14" t="s">
        <v>68</v>
      </c>
      <c r="CY223" s="14" t="s">
        <v>68</v>
      </c>
      <c r="CZ223" s="14" t="s">
        <v>68</v>
      </c>
      <c r="DA223" s="14" t="s">
        <v>68</v>
      </c>
      <c r="DB223" s="14" t="str">
        <f t="shared" si="320"/>
        <v>1 fois par semaine</v>
      </c>
      <c r="DC223" s="13" t="s">
        <v>69</v>
      </c>
      <c r="DD223" s="13" t="s">
        <v>68</v>
      </c>
      <c r="DE223" s="13" t="s">
        <v>68</v>
      </c>
      <c r="DF223" s="13" t="s">
        <v>68</v>
      </c>
      <c r="DG223" s="13" t="s">
        <v>68</v>
      </c>
      <c r="DH223" s="13" t="s">
        <v>68</v>
      </c>
      <c r="DI223" s="13" t="str">
        <f t="shared" si="296"/>
        <v>1 fois par semaine</v>
      </c>
      <c r="DJ223" s="14" t="s">
        <v>69</v>
      </c>
      <c r="DK223" s="14" t="s">
        <v>68</v>
      </c>
      <c r="DL223" s="14" t="s">
        <v>68</v>
      </c>
      <c r="DM223" s="14" t="s">
        <v>69</v>
      </c>
      <c r="DN223" s="14" t="s">
        <v>68</v>
      </c>
      <c r="DO223" s="14" t="s">
        <v>68</v>
      </c>
      <c r="DP223" s="44" t="str">
        <f t="shared" si="321"/>
        <v>2 fois par semaine</v>
      </c>
      <c r="DQ223" s="13" t="s">
        <v>69</v>
      </c>
      <c r="DR223" s="13" t="s">
        <v>68</v>
      </c>
      <c r="DS223" s="13" t="s">
        <v>68</v>
      </c>
      <c r="DT223" s="13" t="s">
        <v>69</v>
      </c>
      <c r="DU223" s="13" t="s">
        <v>68</v>
      </c>
      <c r="DV223" s="13" t="s">
        <v>68</v>
      </c>
      <c r="DW223" s="13" t="str">
        <f t="shared" si="322"/>
        <v>2 fois par semaine</v>
      </c>
      <c r="DX223" s="14" t="s">
        <v>69</v>
      </c>
      <c r="DY223" s="14" t="s">
        <v>68</v>
      </c>
      <c r="DZ223" s="14" t="s">
        <v>68</v>
      </c>
      <c r="EA223" s="14" t="s">
        <v>69</v>
      </c>
      <c r="EB223" s="14" t="s">
        <v>68</v>
      </c>
      <c r="EC223" s="14" t="s">
        <v>68</v>
      </c>
      <c r="ED223" s="14" t="str">
        <f t="shared" si="323"/>
        <v>2 fois par semaine</v>
      </c>
      <c r="EE223" s="13" t="s">
        <v>69</v>
      </c>
      <c r="EF223" s="13" t="s">
        <v>68</v>
      </c>
      <c r="EG223" s="13" t="s">
        <v>68</v>
      </c>
      <c r="EH223" s="13" t="s">
        <v>69</v>
      </c>
      <c r="EI223" s="13" t="s">
        <v>68</v>
      </c>
      <c r="EJ223" s="13" t="s">
        <v>68</v>
      </c>
      <c r="EK223" s="13" t="str">
        <f t="shared" si="324"/>
        <v>2 fois par semaine</v>
      </c>
      <c r="EL223" s="14" t="s">
        <v>69</v>
      </c>
      <c r="EM223" s="14" t="s">
        <v>68</v>
      </c>
      <c r="EN223" s="14" t="s">
        <v>68</v>
      </c>
      <c r="EO223" s="14" t="s">
        <v>68</v>
      </c>
      <c r="EP223" s="14" t="s">
        <v>68</v>
      </c>
      <c r="EQ223" s="14" t="s">
        <v>68</v>
      </c>
      <c r="ER223" s="44" t="str">
        <f t="shared" ref="ER223:ER246" si="334">IF(COUNTIF(EL223:EQ223,"X")&gt;0,COUNTIF(EL223:EQ223,"X")&amp;" fois par mois","-")</f>
        <v>1 fois par mois</v>
      </c>
      <c r="ES223" s="13" t="s">
        <v>69</v>
      </c>
      <c r="ET223" s="13" t="s">
        <v>68</v>
      </c>
      <c r="EU223" s="13" t="s">
        <v>68</v>
      </c>
      <c r="EV223" s="13" t="s">
        <v>68</v>
      </c>
      <c r="EW223" s="13" t="s">
        <v>68</v>
      </c>
      <c r="EX223" s="13" t="s">
        <v>68</v>
      </c>
      <c r="EY223" s="44" t="str">
        <f t="shared" ref="EY223:EY231" si="335">IF(COUNTIF(ES223:EX223,"X")&gt;0,COUNTIF(ES223:EX223,"X")&amp;" fois par mois","-")</f>
        <v>1 fois par mois</v>
      </c>
      <c r="EZ223" s="14" t="s">
        <v>68</v>
      </c>
      <c r="FA223" s="14" t="s">
        <v>68</v>
      </c>
      <c r="FB223" s="14" t="s">
        <v>68</v>
      </c>
      <c r="FC223" s="14" t="s">
        <v>68</v>
      </c>
      <c r="FD223" s="14" t="s">
        <v>68</v>
      </c>
      <c r="FE223" s="14" t="s">
        <v>68</v>
      </c>
      <c r="FF223" s="44" t="str">
        <f t="shared" ref="FF223:FF257" si="336">IF(COUNTIF(EZ223:FE223,"X")&gt;0,COUNTIF(EZ223:FE223,"X")&amp;" fois par semaine","-")</f>
        <v>-</v>
      </c>
      <c r="FG223" s="13" t="s">
        <v>68</v>
      </c>
      <c r="FH223" s="13" t="s">
        <v>68</v>
      </c>
      <c r="FI223" s="13" t="s">
        <v>68</v>
      </c>
      <c r="FJ223" s="13" t="s">
        <v>68</v>
      </c>
      <c r="FK223" s="13" t="s">
        <v>68</v>
      </c>
      <c r="FL223" s="13" t="s">
        <v>68</v>
      </c>
      <c r="FM223" s="13" t="str">
        <f t="shared" ref="FM223:FM231" si="337">IF(COUNTIF(FG223:FL223,"X")&gt;0,COUNTIF(FG223:FL223,"X")&amp;" fois par mois","-")</f>
        <v>-</v>
      </c>
      <c r="FN223" s="14" t="s">
        <v>69</v>
      </c>
      <c r="FO223" s="14" t="s">
        <v>68</v>
      </c>
      <c r="FP223" s="14" t="s">
        <v>69</v>
      </c>
      <c r="FQ223" s="14" t="s">
        <v>68</v>
      </c>
      <c r="FR223" s="14" t="s">
        <v>69</v>
      </c>
      <c r="FS223" s="14" t="s">
        <v>68</v>
      </c>
      <c r="FT223" s="44" t="str">
        <f t="shared" si="317"/>
        <v>3 fois par semaine</v>
      </c>
      <c r="FU223" s="13" t="s">
        <v>69</v>
      </c>
      <c r="FV223" s="13" t="s">
        <v>68</v>
      </c>
      <c r="FW223" s="13" t="s">
        <v>68</v>
      </c>
      <c r="FX223" s="13" t="s">
        <v>68</v>
      </c>
      <c r="FY223" s="13" t="s">
        <v>68</v>
      </c>
      <c r="FZ223" s="13" t="s">
        <v>68</v>
      </c>
      <c r="GA223" s="44" t="str">
        <f t="shared" si="318"/>
        <v>1 fois par semaine</v>
      </c>
      <c r="GB223" s="14" t="s">
        <v>69</v>
      </c>
      <c r="GC223" s="14" t="s">
        <v>68</v>
      </c>
      <c r="GD223" s="14" t="s">
        <v>68</v>
      </c>
      <c r="GE223" s="14" t="s">
        <v>68</v>
      </c>
      <c r="GF223" s="14" t="s">
        <v>68</v>
      </c>
      <c r="GG223" s="14" t="s">
        <v>68</v>
      </c>
      <c r="GH223" s="14" t="str">
        <f t="shared" si="319"/>
        <v>1 fois par semaine</v>
      </c>
      <c r="GI223" s="13" t="s">
        <v>68</v>
      </c>
      <c r="GJ223" s="13" t="s">
        <v>68</v>
      </c>
      <c r="GK223" s="13" t="s">
        <v>68</v>
      </c>
      <c r="GL223" s="13" t="s">
        <v>68</v>
      </c>
      <c r="GM223" s="13" t="s">
        <v>68</v>
      </c>
      <c r="GN223" s="13" t="s">
        <v>68</v>
      </c>
      <c r="GO223" s="13" t="str">
        <f t="shared" si="286"/>
        <v>-</v>
      </c>
      <c r="GP223" s="14" t="s">
        <v>68</v>
      </c>
      <c r="GQ223" s="14" t="s">
        <v>68</v>
      </c>
      <c r="GR223" s="14" t="s">
        <v>68</v>
      </c>
      <c r="GS223" s="14" t="s">
        <v>68</v>
      </c>
      <c r="GT223" s="14" t="s">
        <v>68</v>
      </c>
      <c r="GU223" s="14" t="s">
        <v>68</v>
      </c>
      <c r="GV223" s="14" t="str">
        <f t="shared" si="282"/>
        <v>-</v>
      </c>
      <c r="GW223" s="13" t="s">
        <v>68</v>
      </c>
      <c r="GX223" s="13" t="s">
        <v>68</v>
      </c>
      <c r="GY223" s="13" t="s">
        <v>68</v>
      </c>
      <c r="GZ223" s="13" t="s">
        <v>68</v>
      </c>
      <c r="HA223" s="13" t="s">
        <v>68</v>
      </c>
      <c r="HB223" s="13" t="s">
        <v>68</v>
      </c>
      <c r="HC223" s="44" t="str">
        <f t="shared" si="326"/>
        <v>-</v>
      </c>
      <c r="HD223" s="14" t="s">
        <v>68</v>
      </c>
      <c r="HE223" s="14" t="s">
        <v>68</v>
      </c>
      <c r="HF223" s="14" t="s">
        <v>68</v>
      </c>
      <c r="HG223" s="14" t="s">
        <v>68</v>
      </c>
      <c r="HH223" s="14" t="s">
        <v>68</v>
      </c>
      <c r="HI223" s="14" t="s">
        <v>68</v>
      </c>
      <c r="HJ223" s="44" t="str">
        <f t="shared" si="299"/>
        <v>-</v>
      </c>
      <c r="HK223" s="13" t="s">
        <v>68</v>
      </c>
      <c r="HL223" s="13" t="s">
        <v>68</v>
      </c>
      <c r="HM223" s="13" t="s">
        <v>68</v>
      </c>
      <c r="HN223" s="13" t="s">
        <v>68</v>
      </c>
      <c r="HO223" s="13" t="s">
        <v>68</v>
      </c>
      <c r="HP223" s="13" t="s">
        <v>68</v>
      </c>
      <c r="HQ223" s="44" t="str">
        <f t="shared" si="287"/>
        <v>-</v>
      </c>
      <c r="HR223" s="14" t="s">
        <v>68</v>
      </c>
      <c r="HS223" s="14" t="s">
        <v>68</v>
      </c>
      <c r="HT223" s="14" t="s">
        <v>68</v>
      </c>
      <c r="HU223" s="14" t="s">
        <v>68</v>
      </c>
      <c r="HV223" s="14" t="s">
        <v>68</v>
      </c>
      <c r="HW223" s="14" t="s">
        <v>68</v>
      </c>
      <c r="HX223" s="14" t="str">
        <f t="shared" si="283"/>
        <v>-</v>
      </c>
    </row>
    <row r="224" spans="1:232" ht="27.95" customHeight="1" x14ac:dyDescent="0.2">
      <c r="A224" s="8">
        <v>8349</v>
      </c>
      <c r="B224" s="9" t="s">
        <v>66</v>
      </c>
      <c r="C224" s="50" t="s">
        <v>1906</v>
      </c>
      <c r="D224" s="11" t="s">
        <v>96</v>
      </c>
      <c r="E224" s="11" t="s">
        <v>356</v>
      </c>
      <c r="F224" s="11">
        <v>75010</v>
      </c>
      <c r="G224" s="11" t="s">
        <v>29</v>
      </c>
      <c r="H224" s="12">
        <v>16</v>
      </c>
      <c r="I224" s="13" t="s">
        <v>69</v>
      </c>
      <c r="J224" s="13" t="s">
        <v>68</v>
      </c>
      <c r="K224" s="13" t="s">
        <v>69</v>
      </c>
      <c r="L224" s="13" t="s">
        <v>68</v>
      </c>
      <c r="M224" s="13" t="s">
        <v>69</v>
      </c>
      <c r="N224" s="13" t="s">
        <v>68</v>
      </c>
      <c r="O224" s="13" t="str">
        <f t="shared" si="304"/>
        <v>3 fois par semaine</v>
      </c>
      <c r="P224" s="14" t="s">
        <v>69</v>
      </c>
      <c r="Q224" s="14" t="s">
        <v>68</v>
      </c>
      <c r="R224" s="14" t="s">
        <v>69</v>
      </c>
      <c r="S224" s="14" t="s">
        <v>68</v>
      </c>
      <c r="T224" s="14" t="s">
        <v>69</v>
      </c>
      <c r="U224" s="14" t="s">
        <v>68</v>
      </c>
      <c r="V224" s="44" t="str">
        <f t="shared" si="305"/>
        <v>3 fois par semaine</v>
      </c>
      <c r="W224" s="13" t="s">
        <v>69</v>
      </c>
      <c r="X224" s="13" t="s">
        <v>68</v>
      </c>
      <c r="Y224" s="13" t="s">
        <v>69</v>
      </c>
      <c r="Z224" s="13" t="s">
        <v>68</v>
      </c>
      <c r="AA224" s="13" t="s">
        <v>69</v>
      </c>
      <c r="AB224" s="13" t="s">
        <v>68</v>
      </c>
      <c r="AC224" s="13" t="str">
        <f t="shared" si="306"/>
        <v>3 fois par semaine</v>
      </c>
      <c r="AD224" s="14" t="s">
        <v>69</v>
      </c>
      <c r="AE224" s="14" t="s">
        <v>68</v>
      </c>
      <c r="AF224" s="14" t="s">
        <v>69</v>
      </c>
      <c r="AG224" s="14" t="s">
        <v>68</v>
      </c>
      <c r="AH224" s="14" t="s">
        <v>69</v>
      </c>
      <c r="AI224" s="14" t="s">
        <v>68</v>
      </c>
      <c r="AJ224" s="44" t="str">
        <f t="shared" si="307"/>
        <v>3 fois par semaine</v>
      </c>
      <c r="AK224" s="13" t="s">
        <v>69</v>
      </c>
      <c r="AL224" s="13" t="s">
        <v>68</v>
      </c>
      <c r="AM224" s="13" t="s">
        <v>69</v>
      </c>
      <c r="AN224" s="13" t="s">
        <v>68</v>
      </c>
      <c r="AO224" s="13" t="s">
        <v>69</v>
      </c>
      <c r="AP224" s="13" t="s">
        <v>68</v>
      </c>
      <c r="AQ224" s="13" t="str">
        <f t="shared" si="308"/>
        <v>3 fois par semaine</v>
      </c>
      <c r="AR224" s="14" t="s">
        <v>69</v>
      </c>
      <c r="AS224" s="14" t="s">
        <v>68</v>
      </c>
      <c r="AT224" s="14" t="s">
        <v>69</v>
      </c>
      <c r="AU224" s="14" t="s">
        <v>68</v>
      </c>
      <c r="AV224" s="14" t="s">
        <v>69</v>
      </c>
      <c r="AW224" s="14" t="s">
        <v>68</v>
      </c>
      <c r="AX224" s="14" t="str">
        <f t="shared" si="309"/>
        <v>3 fois par semaine</v>
      </c>
      <c r="AY224" s="13" t="s">
        <v>69</v>
      </c>
      <c r="AZ224" s="13" t="s">
        <v>68</v>
      </c>
      <c r="BA224" s="13" t="s">
        <v>69</v>
      </c>
      <c r="BB224" s="13" t="s">
        <v>68</v>
      </c>
      <c r="BC224" s="13" t="s">
        <v>69</v>
      </c>
      <c r="BD224" s="13" t="s">
        <v>68</v>
      </c>
      <c r="BE224" s="13" t="str">
        <f t="shared" si="310"/>
        <v>3 fois par semaine</v>
      </c>
      <c r="BF224" s="14" t="s">
        <v>69</v>
      </c>
      <c r="BG224" s="14" t="s">
        <v>68</v>
      </c>
      <c r="BH224" s="14" t="s">
        <v>69</v>
      </c>
      <c r="BI224" s="14" t="s">
        <v>68</v>
      </c>
      <c r="BJ224" s="14" t="s">
        <v>69</v>
      </c>
      <c r="BK224" s="14" t="s">
        <v>68</v>
      </c>
      <c r="BL224" s="14" t="str">
        <f t="shared" si="311"/>
        <v>3 fois par semaine</v>
      </c>
      <c r="BM224" s="13" t="s">
        <v>69</v>
      </c>
      <c r="BN224" s="13" t="s">
        <v>68</v>
      </c>
      <c r="BO224" s="13" t="s">
        <v>69</v>
      </c>
      <c r="BP224" s="13" t="s">
        <v>68</v>
      </c>
      <c r="BQ224" s="13" t="s">
        <v>69</v>
      </c>
      <c r="BR224" s="13" t="s">
        <v>68</v>
      </c>
      <c r="BS224" s="13" t="str">
        <f t="shared" si="312"/>
        <v>3 fois par semaine</v>
      </c>
      <c r="BT224" s="14" t="s">
        <v>68</v>
      </c>
      <c r="BU224" s="14" t="s">
        <v>68</v>
      </c>
      <c r="BV224" s="14" t="s">
        <v>68</v>
      </c>
      <c r="BW224" s="14" t="s">
        <v>68</v>
      </c>
      <c r="BX224" s="14" t="s">
        <v>68</v>
      </c>
      <c r="BY224" s="14" t="s">
        <v>68</v>
      </c>
      <c r="BZ224" s="14" t="str">
        <f t="shared" si="313"/>
        <v>-</v>
      </c>
      <c r="CA224" s="13" t="s">
        <v>69</v>
      </c>
      <c r="CB224" s="13" t="s">
        <v>68</v>
      </c>
      <c r="CC224" s="13" t="s">
        <v>68</v>
      </c>
      <c r="CD224" s="13" t="s">
        <v>68</v>
      </c>
      <c r="CE224" s="13" t="s">
        <v>68</v>
      </c>
      <c r="CF224" s="13" t="s">
        <v>68</v>
      </c>
      <c r="CG224" s="44" t="str">
        <f t="shared" si="333"/>
        <v>1 fois par mois</v>
      </c>
      <c r="CH224" s="14" t="s">
        <v>68</v>
      </c>
      <c r="CI224" s="14" t="s">
        <v>68</v>
      </c>
      <c r="CJ224" s="14" t="s">
        <v>68</v>
      </c>
      <c r="CK224" s="14" t="s">
        <v>68</v>
      </c>
      <c r="CL224" s="14" t="s">
        <v>68</v>
      </c>
      <c r="CM224" s="14" t="s">
        <v>68</v>
      </c>
      <c r="CN224" s="44" t="str">
        <f t="shared" si="314"/>
        <v>-</v>
      </c>
      <c r="CO224" s="13" t="s">
        <v>68</v>
      </c>
      <c r="CP224" s="13" t="s">
        <v>68</v>
      </c>
      <c r="CQ224" s="13" t="s">
        <v>68</v>
      </c>
      <c r="CR224" s="13" t="s">
        <v>68</v>
      </c>
      <c r="CS224" s="13" t="s">
        <v>68</v>
      </c>
      <c r="CT224" s="13" t="s">
        <v>68</v>
      </c>
      <c r="CU224" s="13" t="str">
        <f t="shared" si="295"/>
        <v>-</v>
      </c>
      <c r="CV224" s="14" t="s">
        <v>68</v>
      </c>
      <c r="CW224" s="14" t="s">
        <v>68</v>
      </c>
      <c r="CX224" s="14" t="s">
        <v>68</v>
      </c>
      <c r="CY224" s="14" t="s">
        <v>68</v>
      </c>
      <c r="CZ224" s="14" t="s">
        <v>68</v>
      </c>
      <c r="DA224" s="14" t="s">
        <v>68</v>
      </c>
      <c r="DB224" s="14" t="str">
        <f t="shared" si="320"/>
        <v>-</v>
      </c>
      <c r="DC224" s="13" t="s">
        <v>68</v>
      </c>
      <c r="DD224" s="13" t="s">
        <v>68</v>
      </c>
      <c r="DE224" s="13" t="s">
        <v>68</v>
      </c>
      <c r="DF224" s="13" t="s">
        <v>68</v>
      </c>
      <c r="DG224" s="13" t="s">
        <v>68</v>
      </c>
      <c r="DH224" s="13" t="s">
        <v>68</v>
      </c>
      <c r="DI224" s="13" t="str">
        <f t="shared" si="296"/>
        <v>-</v>
      </c>
      <c r="DJ224" s="14" t="s">
        <v>69</v>
      </c>
      <c r="DK224" s="14" t="s">
        <v>68</v>
      </c>
      <c r="DL224" s="14" t="s">
        <v>69</v>
      </c>
      <c r="DM224" s="14" t="s">
        <v>68</v>
      </c>
      <c r="DN224" s="14" t="s">
        <v>69</v>
      </c>
      <c r="DO224" s="14" t="s">
        <v>68</v>
      </c>
      <c r="DP224" s="44" t="str">
        <f t="shared" si="321"/>
        <v>3 fois par semaine</v>
      </c>
      <c r="DQ224" s="13" t="s">
        <v>69</v>
      </c>
      <c r="DR224" s="13" t="s">
        <v>68</v>
      </c>
      <c r="DS224" s="13" t="s">
        <v>69</v>
      </c>
      <c r="DT224" s="13" t="s">
        <v>68</v>
      </c>
      <c r="DU224" s="13" t="s">
        <v>69</v>
      </c>
      <c r="DV224" s="13" t="s">
        <v>68</v>
      </c>
      <c r="DW224" s="13" t="str">
        <f t="shared" si="322"/>
        <v>3 fois par semaine</v>
      </c>
      <c r="DX224" s="14" t="s">
        <v>69</v>
      </c>
      <c r="DY224" s="14" t="s">
        <v>68</v>
      </c>
      <c r="DZ224" s="14" t="s">
        <v>69</v>
      </c>
      <c r="EA224" s="14" t="s">
        <v>68</v>
      </c>
      <c r="EB224" s="14" t="s">
        <v>69</v>
      </c>
      <c r="EC224" s="14" t="s">
        <v>68</v>
      </c>
      <c r="ED224" s="14" t="str">
        <f t="shared" si="323"/>
        <v>3 fois par semaine</v>
      </c>
      <c r="EE224" s="13" t="s">
        <v>69</v>
      </c>
      <c r="EF224" s="13" t="s">
        <v>68</v>
      </c>
      <c r="EG224" s="13" t="s">
        <v>69</v>
      </c>
      <c r="EH224" s="13" t="s">
        <v>68</v>
      </c>
      <c r="EI224" s="13" t="s">
        <v>69</v>
      </c>
      <c r="EJ224" s="13" t="s">
        <v>68</v>
      </c>
      <c r="EK224" s="13" t="str">
        <f t="shared" si="324"/>
        <v>3 fois par semaine</v>
      </c>
      <c r="EL224" s="14" t="s">
        <v>69</v>
      </c>
      <c r="EM224" s="14" t="s">
        <v>68</v>
      </c>
      <c r="EN224" s="14" t="s">
        <v>68</v>
      </c>
      <c r="EO224" s="14" t="s">
        <v>68</v>
      </c>
      <c r="EP224" s="14" t="s">
        <v>68</v>
      </c>
      <c r="EQ224" s="14" t="s">
        <v>68</v>
      </c>
      <c r="ER224" s="44" t="str">
        <f t="shared" si="334"/>
        <v>1 fois par mois</v>
      </c>
      <c r="ES224" s="13" t="s">
        <v>68</v>
      </c>
      <c r="ET224" s="13" t="s">
        <v>68</v>
      </c>
      <c r="EU224" s="13" t="s">
        <v>68</v>
      </c>
      <c r="EV224" s="13" t="s">
        <v>68</v>
      </c>
      <c r="EW224" s="13" t="s">
        <v>68</v>
      </c>
      <c r="EX224" s="13" t="s">
        <v>68</v>
      </c>
      <c r="EY224" s="44" t="str">
        <f t="shared" si="335"/>
        <v>-</v>
      </c>
      <c r="EZ224" s="14" t="s">
        <v>68</v>
      </c>
      <c r="FA224" s="14" t="s">
        <v>68</v>
      </c>
      <c r="FB224" s="14" t="s">
        <v>68</v>
      </c>
      <c r="FC224" s="14" t="s">
        <v>68</v>
      </c>
      <c r="FD224" s="14" t="s">
        <v>68</v>
      </c>
      <c r="FE224" s="14" t="s">
        <v>68</v>
      </c>
      <c r="FF224" s="44" t="str">
        <f t="shared" si="336"/>
        <v>-</v>
      </c>
      <c r="FG224" s="13" t="s">
        <v>68</v>
      </c>
      <c r="FH224" s="13" t="s">
        <v>68</v>
      </c>
      <c r="FI224" s="13" t="s">
        <v>68</v>
      </c>
      <c r="FJ224" s="13" t="s">
        <v>68</v>
      </c>
      <c r="FK224" s="13" t="s">
        <v>68</v>
      </c>
      <c r="FL224" s="13" t="s">
        <v>68</v>
      </c>
      <c r="FM224" s="13" t="str">
        <f t="shared" si="337"/>
        <v>-</v>
      </c>
      <c r="FN224" s="14" t="s">
        <v>69</v>
      </c>
      <c r="FO224" s="14" t="s">
        <v>68</v>
      </c>
      <c r="FP224" s="14" t="s">
        <v>69</v>
      </c>
      <c r="FQ224" s="14" t="s">
        <v>68</v>
      </c>
      <c r="FR224" s="14" t="s">
        <v>69</v>
      </c>
      <c r="FS224" s="14" t="s">
        <v>68</v>
      </c>
      <c r="FT224" s="44" t="str">
        <f t="shared" si="317"/>
        <v>3 fois par semaine</v>
      </c>
      <c r="FU224" s="13" t="s">
        <v>69</v>
      </c>
      <c r="FV224" s="13" t="s">
        <v>68</v>
      </c>
      <c r="FW224" s="13" t="s">
        <v>68</v>
      </c>
      <c r="FX224" s="13" t="s">
        <v>68</v>
      </c>
      <c r="FY224" s="13" t="s">
        <v>68</v>
      </c>
      <c r="FZ224" s="13" t="s">
        <v>68</v>
      </c>
      <c r="GA224" s="44" t="str">
        <f t="shared" si="318"/>
        <v>1 fois par semaine</v>
      </c>
      <c r="GB224" s="14" t="s">
        <v>69</v>
      </c>
      <c r="GC224" s="14" t="s">
        <v>68</v>
      </c>
      <c r="GD224" s="14" t="s">
        <v>68</v>
      </c>
      <c r="GE224" s="14" t="s">
        <v>68</v>
      </c>
      <c r="GF224" s="14" t="s">
        <v>68</v>
      </c>
      <c r="GG224" s="14" t="s">
        <v>68</v>
      </c>
      <c r="GH224" s="14" t="str">
        <f t="shared" si="319"/>
        <v>1 fois par semaine</v>
      </c>
      <c r="GI224" s="13" t="s">
        <v>68</v>
      </c>
      <c r="GJ224" s="13" t="s">
        <v>68</v>
      </c>
      <c r="GK224" s="13" t="s">
        <v>68</v>
      </c>
      <c r="GL224" s="13" t="s">
        <v>68</v>
      </c>
      <c r="GM224" s="13" t="s">
        <v>68</v>
      </c>
      <c r="GN224" s="13" t="s">
        <v>68</v>
      </c>
      <c r="GO224" s="13" t="str">
        <f t="shared" si="286"/>
        <v>-</v>
      </c>
      <c r="GP224" s="14" t="s">
        <v>68</v>
      </c>
      <c r="GQ224" s="14" t="s">
        <v>68</v>
      </c>
      <c r="GR224" s="14" t="s">
        <v>68</v>
      </c>
      <c r="GS224" s="14" t="s">
        <v>68</v>
      </c>
      <c r="GT224" s="14" t="s">
        <v>68</v>
      </c>
      <c r="GU224" s="14" t="s">
        <v>68</v>
      </c>
      <c r="GV224" s="14" t="str">
        <f t="shared" si="282"/>
        <v>-</v>
      </c>
      <c r="GW224" s="13" t="s">
        <v>68</v>
      </c>
      <c r="GX224" s="13" t="s">
        <v>68</v>
      </c>
      <c r="GY224" s="13" t="s">
        <v>69</v>
      </c>
      <c r="GZ224" s="13" t="s">
        <v>68</v>
      </c>
      <c r="HA224" s="13" t="s">
        <v>68</v>
      </c>
      <c r="HB224" s="13" t="s">
        <v>68</v>
      </c>
      <c r="HC224" s="44" t="str">
        <f>IF(COUNTIF(GW224:HB224,"X")&gt;0,COUNTIF(GW224:HB224,"X")&amp;" fois par mois","-")</f>
        <v>1 fois par mois</v>
      </c>
      <c r="HD224" s="14" t="s">
        <v>68</v>
      </c>
      <c r="HE224" s="14" t="s">
        <v>68</v>
      </c>
      <c r="HF224" s="14" t="s">
        <v>69</v>
      </c>
      <c r="HG224" s="14" t="s">
        <v>68</v>
      </c>
      <c r="HH224" s="14" t="s">
        <v>68</v>
      </c>
      <c r="HI224" s="14" t="s">
        <v>68</v>
      </c>
      <c r="HJ224" s="44" t="str">
        <f t="shared" si="299"/>
        <v>1 fois par semestre</v>
      </c>
      <c r="HK224" s="13" t="s">
        <v>68</v>
      </c>
      <c r="HL224" s="13" t="s">
        <v>68</v>
      </c>
      <c r="HM224" s="13" t="s">
        <v>68</v>
      </c>
      <c r="HN224" s="13" t="s">
        <v>68</v>
      </c>
      <c r="HO224" s="13" t="s">
        <v>68</v>
      </c>
      <c r="HP224" s="13" t="s">
        <v>68</v>
      </c>
      <c r="HQ224" s="44" t="str">
        <f t="shared" si="287"/>
        <v>-</v>
      </c>
      <c r="HR224" s="14" t="s">
        <v>68</v>
      </c>
      <c r="HS224" s="14" t="s">
        <v>68</v>
      </c>
      <c r="HT224" s="14" t="s">
        <v>68</v>
      </c>
      <c r="HU224" s="14" t="s">
        <v>68</v>
      </c>
      <c r="HV224" s="14" t="s">
        <v>68</v>
      </c>
      <c r="HW224" s="14" t="s">
        <v>68</v>
      </c>
      <c r="HX224" s="14" t="str">
        <f t="shared" si="283"/>
        <v>-</v>
      </c>
    </row>
    <row r="225" spans="1:233" ht="27.95" customHeight="1" x14ac:dyDescent="0.2">
      <c r="A225" s="8">
        <v>8350</v>
      </c>
      <c r="B225" s="9" t="s">
        <v>66</v>
      </c>
      <c r="C225" s="50" t="s">
        <v>1906</v>
      </c>
      <c r="D225" s="11" t="s">
        <v>96</v>
      </c>
      <c r="E225" s="11" t="s">
        <v>357</v>
      </c>
      <c r="F225" s="11">
        <v>75010</v>
      </c>
      <c r="G225" s="11" t="s">
        <v>29</v>
      </c>
      <c r="H225" s="12">
        <v>9</v>
      </c>
      <c r="I225" s="13" t="s">
        <v>69</v>
      </c>
      <c r="J225" s="13" t="s">
        <v>68</v>
      </c>
      <c r="K225" s="13" t="s">
        <v>68</v>
      </c>
      <c r="L225" s="13" t="s">
        <v>69</v>
      </c>
      <c r="M225" s="13" t="s">
        <v>68</v>
      </c>
      <c r="N225" s="13" t="s">
        <v>68</v>
      </c>
      <c r="O225" s="13" t="str">
        <f t="shared" si="304"/>
        <v>2 fois par semaine</v>
      </c>
      <c r="P225" s="14" t="s">
        <v>69</v>
      </c>
      <c r="Q225" s="14" t="s">
        <v>68</v>
      </c>
      <c r="R225" s="14" t="s">
        <v>68</v>
      </c>
      <c r="S225" s="14" t="s">
        <v>69</v>
      </c>
      <c r="T225" s="14" t="s">
        <v>68</v>
      </c>
      <c r="U225" s="14" t="s">
        <v>68</v>
      </c>
      <c r="V225" s="44" t="str">
        <f t="shared" si="305"/>
        <v>2 fois par semaine</v>
      </c>
      <c r="W225" s="13" t="s">
        <v>69</v>
      </c>
      <c r="X225" s="13" t="s">
        <v>68</v>
      </c>
      <c r="Y225" s="13" t="s">
        <v>68</v>
      </c>
      <c r="Z225" s="13" t="s">
        <v>69</v>
      </c>
      <c r="AA225" s="13" t="s">
        <v>68</v>
      </c>
      <c r="AB225" s="13" t="s">
        <v>68</v>
      </c>
      <c r="AC225" s="13" t="str">
        <f t="shared" si="306"/>
        <v>2 fois par semaine</v>
      </c>
      <c r="AD225" s="14" t="s">
        <v>69</v>
      </c>
      <c r="AE225" s="14" t="s">
        <v>68</v>
      </c>
      <c r="AF225" s="14" t="s">
        <v>68</v>
      </c>
      <c r="AG225" s="14" t="s">
        <v>69</v>
      </c>
      <c r="AH225" s="14" t="s">
        <v>68</v>
      </c>
      <c r="AI225" s="14" t="s">
        <v>68</v>
      </c>
      <c r="AJ225" s="44" t="str">
        <f t="shared" si="307"/>
        <v>2 fois par semaine</v>
      </c>
      <c r="AK225" s="13" t="s">
        <v>69</v>
      </c>
      <c r="AL225" s="13" t="s">
        <v>68</v>
      </c>
      <c r="AM225" s="13" t="s">
        <v>68</v>
      </c>
      <c r="AN225" s="13" t="s">
        <v>69</v>
      </c>
      <c r="AO225" s="13" t="s">
        <v>68</v>
      </c>
      <c r="AP225" s="13" t="s">
        <v>68</v>
      </c>
      <c r="AQ225" s="13" t="str">
        <f t="shared" si="308"/>
        <v>2 fois par semaine</v>
      </c>
      <c r="AR225" s="14" t="s">
        <v>69</v>
      </c>
      <c r="AS225" s="14" t="s">
        <v>68</v>
      </c>
      <c r="AT225" s="14" t="s">
        <v>68</v>
      </c>
      <c r="AU225" s="14" t="s">
        <v>69</v>
      </c>
      <c r="AV225" s="14" t="s">
        <v>68</v>
      </c>
      <c r="AW225" s="14" t="s">
        <v>68</v>
      </c>
      <c r="AX225" s="14" t="str">
        <f t="shared" si="309"/>
        <v>2 fois par semaine</v>
      </c>
      <c r="AY225" s="13" t="s">
        <v>69</v>
      </c>
      <c r="AZ225" s="13" t="s">
        <v>68</v>
      </c>
      <c r="BA225" s="13" t="s">
        <v>68</v>
      </c>
      <c r="BB225" s="13" t="s">
        <v>69</v>
      </c>
      <c r="BC225" s="13" t="s">
        <v>68</v>
      </c>
      <c r="BD225" s="13" t="s">
        <v>68</v>
      </c>
      <c r="BE225" s="13" t="str">
        <f t="shared" si="310"/>
        <v>2 fois par semaine</v>
      </c>
      <c r="BF225" s="14" t="s">
        <v>69</v>
      </c>
      <c r="BG225" s="14" t="s">
        <v>68</v>
      </c>
      <c r="BH225" s="14" t="s">
        <v>68</v>
      </c>
      <c r="BI225" s="14" t="s">
        <v>69</v>
      </c>
      <c r="BJ225" s="14" t="s">
        <v>68</v>
      </c>
      <c r="BK225" s="14" t="s">
        <v>68</v>
      </c>
      <c r="BL225" s="14" t="str">
        <f t="shared" si="311"/>
        <v>2 fois par semaine</v>
      </c>
      <c r="BM225" s="13" t="s">
        <v>69</v>
      </c>
      <c r="BN225" s="13" t="s">
        <v>68</v>
      </c>
      <c r="BO225" s="13" t="s">
        <v>68</v>
      </c>
      <c r="BP225" s="13" t="s">
        <v>69</v>
      </c>
      <c r="BQ225" s="13" t="s">
        <v>68</v>
      </c>
      <c r="BR225" s="13" t="s">
        <v>68</v>
      </c>
      <c r="BS225" s="13" t="str">
        <f t="shared" si="312"/>
        <v>2 fois par semaine</v>
      </c>
      <c r="BT225" s="14" t="s">
        <v>68</v>
      </c>
      <c r="BU225" s="14" t="s">
        <v>68</v>
      </c>
      <c r="BV225" s="14" t="s">
        <v>68</v>
      </c>
      <c r="BW225" s="14" t="s">
        <v>68</v>
      </c>
      <c r="BX225" s="14" t="s">
        <v>68</v>
      </c>
      <c r="BY225" s="14" t="s">
        <v>68</v>
      </c>
      <c r="BZ225" s="14" t="str">
        <f t="shared" si="313"/>
        <v>-</v>
      </c>
      <c r="CA225" s="13" t="s">
        <v>69</v>
      </c>
      <c r="CB225" s="13" t="s">
        <v>68</v>
      </c>
      <c r="CC225" s="13" t="s">
        <v>68</v>
      </c>
      <c r="CD225" s="13" t="s">
        <v>68</v>
      </c>
      <c r="CE225" s="13" t="s">
        <v>68</v>
      </c>
      <c r="CF225" s="13" t="s">
        <v>68</v>
      </c>
      <c r="CG225" s="44" t="str">
        <f t="shared" si="333"/>
        <v>1 fois par mois</v>
      </c>
      <c r="CH225" s="14" t="s">
        <v>69</v>
      </c>
      <c r="CI225" s="14" t="s">
        <v>68</v>
      </c>
      <c r="CJ225" s="14" t="s">
        <v>68</v>
      </c>
      <c r="CK225" s="14" t="s">
        <v>68</v>
      </c>
      <c r="CL225" s="14" t="s">
        <v>68</v>
      </c>
      <c r="CM225" s="14" t="s">
        <v>68</v>
      </c>
      <c r="CN225" s="44" t="str">
        <f t="shared" si="314"/>
        <v>1 fois par semaine</v>
      </c>
      <c r="CO225" s="13" t="s">
        <v>69</v>
      </c>
      <c r="CP225" s="13" t="s">
        <v>68</v>
      </c>
      <c r="CQ225" s="13" t="s">
        <v>68</v>
      </c>
      <c r="CR225" s="13" t="s">
        <v>68</v>
      </c>
      <c r="CS225" s="13" t="s">
        <v>68</v>
      </c>
      <c r="CT225" s="13" t="s">
        <v>68</v>
      </c>
      <c r="CU225" s="13" t="str">
        <f t="shared" si="295"/>
        <v>1 fois par semaine</v>
      </c>
      <c r="CV225" s="14" t="s">
        <v>69</v>
      </c>
      <c r="CW225" s="14" t="s">
        <v>68</v>
      </c>
      <c r="CX225" s="14" t="s">
        <v>68</v>
      </c>
      <c r="CY225" s="14" t="s">
        <v>68</v>
      </c>
      <c r="CZ225" s="14" t="s">
        <v>68</v>
      </c>
      <c r="DA225" s="14" t="s">
        <v>68</v>
      </c>
      <c r="DB225" s="14" t="str">
        <f t="shared" si="320"/>
        <v>1 fois par semaine</v>
      </c>
      <c r="DC225" s="13" t="s">
        <v>69</v>
      </c>
      <c r="DD225" s="13" t="s">
        <v>68</v>
      </c>
      <c r="DE225" s="13" t="s">
        <v>68</v>
      </c>
      <c r="DF225" s="13" t="s">
        <v>68</v>
      </c>
      <c r="DG225" s="13" t="s">
        <v>68</v>
      </c>
      <c r="DH225" s="13" t="s">
        <v>68</v>
      </c>
      <c r="DI225" s="13" t="str">
        <f t="shared" si="296"/>
        <v>1 fois par semaine</v>
      </c>
      <c r="DJ225" s="14" t="s">
        <v>68</v>
      </c>
      <c r="DK225" s="14" t="s">
        <v>68</v>
      </c>
      <c r="DL225" s="14" t="s">
        <v>68</v>
      </c>
      <c r="DM225" s="14" t="s">
        <v>68</v>
      </c>
      <c r="DN225" s="14" t="s">
        <v>68</v>
      </c>
      <c r="DO225" s="14" t="s">
        <v>68</v>
      </c>
      <c r="DP225" s="44" t="str">
        <f t="shared" si="321"/>
        <v>-</v>
      </c>
      <c r="DQ225" s="13" t="s">
        <v>68</v>
      </c>
      <c r="DR225" s="13" t="s">
        <v>68</v>
      </c>
      <c r="DS225" s="13" t="s">
        <v>68</v>
      </c>
      <c r="DT225" s="13" t="s">
        <v>68</v>
      </c>
      <c r="DU225" s="13" t="s">
        <v>68</v>
      </c>
      <c r="DV225" s="13" t="s">
        <v>68</v>
      </c>
      <c r="DW225" s="13" t="str">
        <f t="shared" si="322"/>
        <v>-</v>
      </c>
      <c r="DX225" s="14" t="s">
        <v>68</v>
      </c>
      <c r="DY225" s="14" t="s">
        <v>68</v>
      </c>
      <c r="DZ225" s="14" t="s">
        <v>68</v>
      </c>
      <c r="EA225" s="14" t="s">
        <v>68</v>
      </c>
      <c r="EB225" s="14" t="s">
        <v>68</v>
      </c>
      <c r="EC225" s="14" t="s">
        <v>68</v>
      </c>
      <c r="ED225" s="14" t="str">
        <f t="shared" si="323"/>
        <v>-</v>
      </c>
      <c r="EE225" s="13" t="s">
        <v>68</v>
      </c>
      <c r="EF225" s="13" t="s">
        <v>68</v>
      </c>
      <c r="EG225" s="13" t="s">
        <v>68</v>
      </c>
      <c r="EH225" s="13" t="s">
        <v>68</v>
      </c>
      <c r="EI225" s="13" t="s">
        <v>68</v>
      </c>
      <c r="EJ225" s="13" t="s">
        <v>68</v>
      </c>
      <c r="EK225" s="13" t="str">
        <f t="shared" si="324"/>
        <v>-</v>
      </c>
      <c r="EL225" s="14" t="s">
        <v>69</v>
      </c>
      <c r="EM225" s="14" t="s">
        <v>68</v>
      </c>
      <c r="EN225" s="14" t="s">
        <v>68</v>
      </c>
      <c r="EO225" s="14" t="s">
        <v>68</v>
      </c>
      <c r="EP225" s="14" t="s">
        <v>68</v>
      </c>
      <c r="EQ225" s="14" t="s">
        <v>68</v>
      </c>
      <c r="ER225" s="44" t="str">
        <f t="shared" si="334"/>
        <v>1 fois par mois</v>
      </c>
      <c r="ES225" s="13" t="s">
        <v>68</v>
      </c>
      <c r="ET225" s="13" t="s">
        <v>68</v>
      </c>
      <c r="EU225" s="13" t="s">
        <v>68</v>
      </c>
      <c r="EV225" s="13" t="s">
        <v>68</v>
      </c>
      <c r="EW225" s="13" t="s">
        <v>68</v>
      </c>
      <c r="EX225" s="13" t="s">
        <v>68</v>
      </c>
      <c r="EY225" s="44" t="str">
        <f t="shared" si="335"/>
        <v>-</v>
      </c>
      <c r="EZ225" s="14" t="s">
        <v>68</v>
      </c>
      <c r="FA225" s="14" t="s">
        <v>68</v>
      </c>
      <c r="FB225" s="14" t="s">
        <v>68</v>
      </c>
      <c r="FC225" s="14" t="s">
        <v>68</v>
      </c>
      <c r="FD225" s="14" t="s">
        <v>68</v>
      </c>
      <c r="FE225" s="14" t="s">
        <v>68</v>
      </c>
      <c r="FF225" s="44" t="str">
        <f t="shared" si="336"/>
        <v>-</v>
      </c>
      <c r="FG225" s="13" t="s">
        <v>68</v>
      </c>
      <c r="FH225" s="13" t="s">
        <v>68</v>
      </c>
      <c r="FI225" s="13" t="s">
        <v>68</v>
      </c>
      <c r="FJ225" s="13" t="s">
        <v>68</v>
      </c>
      <c r="FK225" s="13" t="s">
        <v>68</v>
      </c>
      <c r="FL225" s="13" t="s">
        <v>68</v>
      </c>
      <c r="FM225" s="13" t="str">
        <f t="shared" si="337"/>
        <v>-</v>
      </c>
      <c r="FN225" s="14" t="s">
        <v>69</v>
      </c>
      <c r="FO225" s="14" t="s">
        <v>68</v>
      </c>
      <c r="FP225" s="14" t="s">
        <v>69</v>
      </c>
      <c r="FQ225" s="14" t="s">
        <v>68</v>
      </c>
      <c r="FR225" s="14" t="s">
        <v>69</v>
      </c>
      <c r="FS225" s="14" t="s">
        <v>68</v>
      </c>
      <c r="FT225" s="44" t="str">
        <f t="shared" si="317"/>
        <v>3 fois par semaine</v>
      </c>
      <c r="FU225" s="13" t="s">
        <v>69</v>
      </c>
      <c r="FV225" s="13" t="s">
        <v>68</v>
      </c>
      <c r="FW225" s="13" t="s">
        <v>68</v>
      </c>
      <c r="FX225" s="13" t="s">
        <v>68</v>
      </c>
      <c r="FY225" s="13" t="s">
        <v>68</v>
      </c>
      <c r="FZ225" s="13" t="s">
        <v>68</v>
      </c>
      <c r="GA225" s="44" t="str">
        <f t="shared" si="318"/>
        <v>1 fois par semaine</v>
      </c>
      <c r="GB225" s="14" t="s">
        <v>69</v>
      </c>
      <c r="GC225" s="14" t="s">
        <v>68</v>
      </c>
      <c r="GD225" s="14" t="s">
        <v>68</v>
      </c>
      <c r="GE225" s="14" t="s">
        <v>68</v>
      </c>
      <c r="GF225" s="14" t="s">
        <v>68</v>
      </c>
      <c r="GG225" s="14" t="s">
        <v>68</v>
      </c>
      <c r="GH225" s="14" t="str">
        <f t="shared" si="319"/>
        <v>1 fois par semaine</v>
      </c>
      <c r="GI225" s="13" t="s">
        <v>68</v>
      </c>
      <c r="GJ225" s="13" t="s">
        <v>68</v>
      </c>
      <c r="GK225" s="13" t="s">
        <v>68</v>
      </c>
      <c r="GL225" s="13" t="s">
        <v>68</v>
      </c>
      <c r="GM225" s="13" t="s">
        <v>68</v>
      </c>
      <c r="GN225" s="13" t="s">
        <v>68</v>
      </c>
      <c r="GO225" s="13" t="str">
        <f t="shared" si="286"/>
        <v>-</v>
      </c>
      <c r="GP225" s="14" t="s">
        <v>68</v>
      </c>
      <c r="GQ225" s="14" t="s">
        <v>68</v>
      </c>
      <c r="GR225" s="14" t="s">
        <v>68</v>
      </c>
      <c r="GS225" s="14" t="s">
        <v>68</v>
      </c>
      <c r="GT225" s="14" t="s">
        <v>68</v>
      </c>
      <c r="GU225" s="14" t="s">
        <v>68</v>
      </c>
      <c r="GV225" s="14" t="str">
        <f t="shared" si="282"/>
        <v>-</v>
      </c>
      <c r="GW225" s="13" t="s">
        <v>68</v>
      </c>
      <c r="GX225" s="13" t="s">
        <v>68</v>
      </c>
      <c r="GY225" s="13" t="s">
        <v>68</v>
      </c>
      <c r="GZ225" s="13" t="s">
        <v>68</v>
      </c>
      <c r="HA225" s="13" t="s">
        <v>68</v>
      </c>
      <c r="HB225" s="13" t="s">
        <v>68</v>
      </c>
      <c r="HC225" s="44" t="str">
        <f t="shared" ref="HC225:HC229" si="338">IF(COUNTIF(GW225:HB225,"X")&gt;0,COUNTIF(GW225:HB225,"X")&amp;" fois par semaine","-")</f>
        <v>-</v>
      </c>
      <c r="HD225" s="14" t="s">
        <v>68</v>
      </c>
      <c r="HE225" s="14" t="s">
        <v>68</v>
      </c>
      <c r="HF225" s="14" t="s">
        <v>68</v>
      </c>
      <c r="HG225" s="14" t="s">
        <v>68</v>
      </c>
      <c r="HH225" s="14" t="s">
        <v>68</v>
      </c>
      <c r="HI225" s="14" t="s">
        <v>68</v>
      </c>
      <c r="HJ225" s="44" t="str">
        <f t="shared" si="299"/>
        <v>-</v>
      </c>
      <c r="HK225" s="13" t="s">
        <v>68</v>
      </c>
      <c r="HL225" s="13" t="s">
        <v>68</v>
      </c>
      <c r="HM225" s="13" t="s">
        <v>68</v>
      </c>
      <c r="HN225" s="13" t="s">
        <v>68</v>
      </c>
      <c r="HO225" s="13" t="s">
        <v>68</v>
      </c>
      <c r="HP225" s="13" t="s">
        <v>68</v>
      </c>
      <c r="HQ225" s="44" t="str">
        <f t="shared" si="287"/>
        <v>-</v>
      </c>
      <c r="HR225" s="14" t="s">
        <v>68</v>
      </c>
      <c r="HS225" s="14" t="s">
        <v>68</v>
      </c>
      <c r="HT225" s="14" t="s">
        <v>68</v>
      </c>
      <c r="HU225" s="14" t="s">
        <v>68</v>
      </c>
      <c r="HV225" s="14" t="s">
        <v>68</v>
      </c>
      <c r="HW225" s="14" t="s">
        <v>68</v>
      </c>
      <c r="HX225" s="14" t="str">
        <f t="shared" si="283"/>
        <v>-</v>
      </c>
    </row>
    <row r="226" spans="1:233" ht="27.95" customHeight="1" x14ac:dyDescent="0.2">
      <c r="A226" s="16">
        <v>8356</v>
      </c>
      <c r="B226" s="9" t="s">
        <v>79</v>
      </c>
      <c r="C226" s="51" t="s">
        <v>1908</v>
      </c>
      <c r="D226" s="11" t="s">
        <v>96</v>
      </c>
      <c r="E226" s="11" t="s">
        <v>358</v>
      </c>
      <c r="F226" s="11">
        <v>75018</v>
      </c>
      <c r="G226" s="11" t="s">
        <v>29</v>
      </c>
      <c r="H226" s="12">
        <v>10</v>
      </c>
      <c r="I226" s="13" t="s">
        <v>68</v>
      </c>
      <c r="J226" s="13" t="s">
        <v>68</v>
      </c>
      <c r="K226" s="13" t="s">
        <v>68</v>
      </c>
      <c r="L226" s="13" t="s">
        <v>68</v>
      </c>
      <c r="M226" s="13" t="s">
        <v>68</v>
      </c>
      <c r="N226" s="13" t="s">
        <v>68</v>
      </c>
      <c r="O226" s="13" t="str">
        <f t="shared" si="304"/>
        <v>-</v>
      </c>
      <c r="P226" s="14" t="s">
        <v>68</v>
      </c>
      <c r="Q226" s="14" t="s">
        <v>68</v>
      </c>
      <c r="R226" s="14" t="s">
        <v>68</v>
      </c>
      <c r="S226" s="14" t="s">
        <v>68</v>
      </c>
      <c r="T226" s="14" t="s">
        <v>68</v>
      </c>
      <c r="U226" s="14" t="s">
        <v>68</v>
      </c>
      <c r="V226" s="44" t="str">
        <f t="shared" si="305"/>
        <v>-</v>
      </c>
      <c r="W226" s="13" t="s">
        <v>68</v>
      </c>
      <c r="X226" s="13" t="s">
        <v>68</v>
      </c>
      <c r="Y226" s="13" t="s">
        <v>68</v>
      </c>
      <c r="Z226" s="13" t="s">
        <v>68</v>
      </c>
      <c r="AA226" s="13" t="s">
        <v>68</v>
      </c>
      <c r="AB226" s="13" t="s">
        <v>68</v>
      </c>
      <c r="AC226" s="13" t="str">
        <f t="shared" si="306"/>
        <v>-</v>
      </c>
      <c r="AD226" s="14" t="s">
        <v>68</v>
      </c>
      <c r="AE226" s="14" t="s">
        <v>68</v>
      </c>
      <c r="AF226" s="14" t="s">
        <v>68</v>
      </c>
      <c r="AG226" s="14" t="s">
        <v>68</v>
      </c>
      <c r="AH226" s="14" t="s">
        <v>68</v>
      </c>
      <c r="AI226" s="14" t="s">
        <v>68</v>
      </c>
      <c r="AJ226" s="44" t="str">
        <f t="shared" si="307"/>
        <v>-</v>
      </c>
      <c r="AK226" s="13" t="s">
        <v>68</v>
      </c>
      <c r="AL226" s="13" t="s">
        <v>68</v>
      </c>
      <c r="AM226" s="13" t="s">
        <v>68</v>
      </c>
      <c r="AN226" s="13" t="s">
        <v>68</v>
      </c>
      <c r="AO226" s="13" t="s">
        <v>68</v>
      </c>
      <c r="AP226" s="13" t="s">
        <v>68</v>
      </c>
      <c r="AQ226" s="13" t="str">
        <f t="shared" si="308"/>
        <v>-</v>
      </c>
      <c r="AR226" s="14" t="s">
        <v>68</v>
      </c>
      <c r="AS226" s="14" t="s">
        <v>68</v>
      </c>
      <c r="AT226" s="14" t="s">
        <v>68</v>
      </c>
      <c r="AU226" s="14" t="s">
        <v>68</v>
      </c>
      <c r="AV226" s="14" t="s">
        <v>68</v>
      </c>
      <c r="AW226" s="14" t="s">
        <v>68</v>
      </c>
      <c r="AX226" s="14" t="str">
        <f t="shared" si="309"/>
        <v>-</v>
      </c>
      <c r="AY226" s="13" t="s">
        <v>68</v>
      </c>
      <c r="AZ226" s="13" t="s">
        <v>68</v>
      </c>
      <c r="BA226" s="13" t="s">
        <v>68</v>
      </c>
      <c r="BB226" s="13" t="s">
        <v>68</v>
      </c>
      <c r="BC226" s="13" t="s">
        <v>68</v>
      </c>
      <c r="BD226" s="13" t="s">
        <v>68</v>
      </c>
      <c r="BE226" s="13" t="str">
        <f t="shared" si="310"/>
        <v>-</v>
      </c>
      <c r="BF226" s="14" t="s">
        <v>68</v>
      </c>
      <c r="BG226" s="14" t="s">
        <v>68</v>
      </c>
      <c r="BH226" s="14" t="s">
        <v>68</v>
      </c>
      <c r="BI226" s="14" t="s">
        <v>68</v>
      </c>
      <c r="BJ226" s="14" t="s">
        <v>68</v>
      </c>
      <c r="BK226" s="14" t="s">
        <v>68</v>
      </c>
      <c r="BL226" s="14" t="str">
        <f t="shared" si="311"/>
        <v>-</v>
      </c>
      <c r="BM226" s="13" t="s">
        <v>68</v>
      </c>
      <c r="BN226" s="13" t="s">
        <v>68</v>
      </c>
      <c r="BO226" s="13" t="s">
        <v>68</v>
      </c>
      <c r="BP226" s="13" t="s">
        <v>68</v>
      </c>
      <c r="BQ226" s="13" t="s">
        <v>68</v>
      </c>
      <c r="BR226" s="13" t="s">
        <v>68</v>
      </c>
      <c r="BS226" s="13" t="str">
        <f t="shared" si="312"/>
        <v>-</v>
      </c>
      <c r="BT226" s="14" t="s">
        <v>68</v>
      </c>
      <c r="BU226" s="14" t="s">
        <v>68</v>
      </c>
      <c r="BV226" s="14" t="s">
        <v>68</v>
      </c>
      <c r="BW226" s="14" t="s">
        <v>68</v>
      </c>
      <c r="BX226" s="14" t="s">
        <v>68</v>
      </c>
      <c r="BY226" s="14" t="s">
        <v>68</v>
      </c>
      <c r="BZ226" s="14" t="str">
        <f t="shared" si="313"/>
        <v>-</v>
      </c>
      <c r="CA226" s="13" t="s">
        <v>68</v>
      </c>
      <c r="CB226" s="13" t="s">
        <v>68</v>
      </c>
      <c r="CC226" s="13" t="s">
        <v>68</v>
      </c>
      <c r="CD226" s="13" t="s">
        <v>68</v>
      </c>
      <c r="CE226" s="13" t="s">
        <v>68</v>
      </c>
      <c r="CF226" s="13" t="s">
        <v>68</v>
      </c>
      <c r="CG226" s="44" t="str">
        <f t="shared" si="333"/>
        <v>-</v>
      </c>
      <c r="CH226" s="14" t="s">
        <v>68</v>
      </c>
      <c r="CI226" s="14" t="s">
        <v>68</v>
      </c>
      <c r="CJ226" s="14" t="s">
        <v>68</v>
      </c>
      <c r="CK226" s="14" t="s">
        <v>68</v>
      </c>
      <c r="CL226" s="14" t="s">
        <v>68</v>
      </c>
      <c r="CM226" s="14" t="s">
        <v>68</v>
      </c>
      <c r="CN226" s="44" t="str">
        <f t="shared" si="314"/>
        <v>-</v>
      </c>
      <c r="CO226" s="13" t="s">
        <v>68</v>
      </c>
      <c r="CP226" s="13" t="s">
        <v>68</v>
      </c>
      <c r="CQ226" s="13" t="s">
        <v>68</v>
      </c>
      <c r="CR226" s="13" t="s">
        <v>68</v>
      </c>
      <c r="CS226" s="13" t="s">
        <v>68</v>
      </c>
      <c r="CT226" s="13" t="s">
        <v>68</v>
      </c>
      <c r="CU226" s="13" t="str">
        <f t="shared" si="295"/>
        <v>-</v>
      </c>
      <c r="CV226" s="14" t="s">
        <v>68</v>
      </c>
      <c r="CW226" s="14" t="s">
        <v>68</v>
      </c>
      <c r="CX226" s="14" t="s">
        <v>68</v>
      </c>
      <c r="CY226" s="14" t="s">
        <v>68</v>
      </c>
      <c r="CZ226" s="14" t="s">
        <v>68</v>
      </c>
      <c r="DA226" s="14" t="s">
        <v>68</v>
      </c>
      <c r="DB226" s="14" t="str">
        <f t="shared" si="320"/>
        <v>-</v>
      </c>
      <c r="DC226" s="13" t="s">
        <v>68</v>
      </c>
      <c r="DD226" s="13" t="s">
        <v>68</v>
      </c>
      <c r="DE226" s="13" t="s">
        <v>68</v>
      </c>
      <c r="DF226" s="13" t="s">
        <v>68</v>
      </c>
      <c r="DG226" s="13" t="s">
        <v>68</v>
      </c>
      <c r="DH226" s="13" t="s">
        <v>68</v>
      </c>
      <c r="DI226" s="13" t="str">
        <f t="shared" si="296"/>
        <v>-</v>
      </c>
      <c r="DJ226" s="14" t="s">
        <v>68</v>
      </c>
      <c r="DK226" s="14" t="s">
        <v>68</v>
      </c>
      <c r="DL226" s="14" t="s">
        <v>68</v>
      </c>
      <c r="DM226" s="14" t="s">
        <v>68</v>
      </c>
      <c r="DN226" s="14" t="s">
        <v>68</v>
      </c>
      <c r="DO226" s="14" t="s">
        <v>68</v>
      </c>
      <c r="DP226" s="44" t="str">
        <f t="shared" si="321"/>
        <v>-</v>
      </c>
      <c r="DQ226" s="13" t="s">
        <v>68</v>
      </c>
      <c r="DR226" s="13" t="s">
        <v>68</v>
      </c>
      <c r="DS226" s="13" t="s">
        <v>68</v>
      </c>
      <c r="DT226" s="13" t="s">
        <v>68</v>
      </c>
      <c r="DU226" s="13" t="s">
        <v>68</v>
      </c>
      <c r="DV226" s="13" t="s">
        <v>68</v>
      </c>
      <c r="DW226" s="13" t="str">
        <f t="shared" si="322"/>
        <v>-</v>
      </c>
      <c r="DX226" s="14" t="s">
        <v>68</v>
      </c>
      <c r="DY226" s="14" t="s">
        <v>68</v>
      </c>
      <c r="DZ226" s="14" t="s">
        <v>68</v>
      </c>
      <c r="EA226" s="14" t="s">
        <v>68</v>
      </c>
      <c r="EB226" s="14" t="s">
        <v>68</v>
      </c>
      <c r="EC226" s="14" t="s">
        <v>68</v>
      </c>
      <c r="ED226" s="14" t="str">
        <f t="shared" si="323"/>
        <v>-</v>
      </c>
      <c r="EE226" s="13" t="s">
        <v>68</v>
      </c>
      <c r="EF226" s="13" t="s">
        <v>68</v>
      </c>
      <c r="EG226" s="13" t="s">
        <v>68</v>
      </c>
      <c r="EH226" s="13" t="s">
        <v>68</v>
      </c>
      <c r="EI226" s="13" t="s">
        <v>68</v>
      </c>
      <c r="EJ226" s="13" t="s">
        <v>68</v>
      </c>
      <c r="EK226" s="13" t="str">
        <f t="shared" si="324"/>
        <v>-</v>
      </c>
      <c r="EL226" s="14" t="s">
        <v>68</v>
      </c>
      <c r="EM226" s="14" t="s">
        <v>68</v>
      </c>
      <c r="EN226" s="14" t="s">
        <v>68</v>
      </c>
      <c r="EO226" s="14" t="s">
        <v>68</v>
      </c>
      <c r="EP226" s="14" t="s">
        <v>68</v>
      </c>
      <c r="EQ226" s="14" t="s">
        <v>68</v>
      </c>
      <c r="ER226" s="44" t="str">
        <f t="shared" si="334"/>
        <v>-</v>
      </c>
      <c r="ES226" s="13" t="s">
        <v>68</v>
      </c>
      <c r="ET226" s="13" t="s">
        <v>68</v>
      </c>
      <c r="EU226" s="13" t="s">
        <v>68</v>
      </c>
      <c r="EV226" s="13" t="s">
        <v>68</v>
      </c>
      <c r="EW226" s="13" t="s">
        <v>68</v>
      </c>
      <c r="EX226" s="13" t="s">
        <v>68</v>
      </c>
      <c r="EY226" s="44" t="str">
        <f t="shared" si="335"/>
        <v>-</v>
      </c>
      <c r="EZ226" s="14" t="s">
        <v>68</v>
      </c>
      <c r="FA226" s="14" t="s">
        <v>68</v>
      </c>
      <c r="FB226" s="14" t="s">
        <v>68</v>
      </c>
      <c r="FC226" s="14" t="s">
        <v>68</v>
      </c>
      <c r="FD226" s="14" t="s">
        <v>68</v>
      </c>
      <c r="FE226" s="14" t="s">
        <v>68</v>
      </c>
      <c r="FF226" s="44" t="str">
        <f t="shared" si="336"/>
        <v>-</v>
      </c>
      <c r="FG226" s="13" t="s">
        <v>68</v>
      </c>
      <c r="FH226" s="13" t="s">
        <v>68</v>
      </c>
      <c r="FI226" s="13" t="s">
        <v>68</v>
      </c>
      <c r="FJ226" s="13" t="s">
        <v>68</v>
      </c>
      <c r="FK226" s="13" t="s">
        <v>68</v>
      </c>
      <c r="FL226" s="13" t="s">
        <v>68</v>
      </c>
      <c r="FM226" s="13" t="str">
        <f t="shared" si="337"/>
        <v>-</v>
      </c>
      <c r="FN226" s="14" t="s">
        <v>69</v>
      </c>
      <c r="FO226" s="14" t="s">
        <v>68</v>
      </c>
      <c r="FP226" s="14" t="s">
        <v>69</v>
      </c>
      <c r="FQ226" s="14" t="s">
        <v>68</v>
      </c>
      <c r="FR226" s="14" t="s">
        <v>69</v>
      </c>
      <c r="FS226" s="14" t="s">
        <v>68</v>
      </c>
      <c r="FT226" s="44" t="str">
        <f t="shared" si="317"/>
        <v>3 fois par semaine</v>
      </c>
      <c r="FU226" s="13" t="s">
        <v>69</v>
      </c>
      <c r="FV226" s="13" t="s">
        <v>68</v>
      </c>
      <c r="FW226" s="13" t="s">
        <v>68</v>
      </c>
      <c r="FX226" s="13" t="s">
        <v>68</v>
      </c>
      <c r="FY226" s="13" t="s">
        <v>68</v>
      </c>
      <c r="FZ226" s="13" t="s">
        <v>68</v>
      </c>
      <c r="GA226" s="44" t="str">
        <f t="shared" si="318"/>
        <v>1 fois par semaine</v>
      </c>
      <c r="GB226" s="14" t="s">
        <v>69</v>
      </c>
      <c r="GC226" s="14" t="s">
        <v>68</v>
      </c>
      <c r="GD226" s="14" t="s">
        <v>68</v>
      </c>
      <c r="GE226" s="14" t="s">
        <v>68</v>
      </c>
      <c r="GF226" s="14" t="s">
        <v>68</v>
      </c>
      <c r="GG226" s="14" t="s">
        <v>68</v>
      </c>
      <c r="GH226" s="14" t="str">
        <f t="shared" si="319"/>
        <v>1 fois par semaine</v>
      </c>
      <c r="GI226" s="13" t="s">
        <v>68</v>
      </c>
      <c r="GJ226" s="13" t="s">
        <v>68</v>
      </c>
      <c r="GK226" s="13" t="s">
        <v>68</v>
      </c>
      <c r="GL226" s="13" t="s">
        <v>68</v>
      </c>
      <c r="GM226" s="13" t="s">
        <v>68</v>
      </c>
      <c r="GN226" s="13" t="s">
        <v>68</v>
      </c>
      <c r="GO226" s="13" t="str">
        <f t="shared" si="286"/>
        <v>-</v>
      </c>
      <c r="GP226" s="14" t="s">
        <v>68</v>
      </c>
      <c r="GQ226" s="14" t="s">
        <v>68</v>
      </c>
      <c r="GR226" s="14" t="s">
        <v>68</v>
      </c>
      <c r="GS226" s="14" t="s">
        <v>68</v>
      </c>
      <c r="GT226" s="14" t="s">
        <v>68</v>
      </c>
      <c r="GU226" s="14" t="s">
        <v>68</v>
      </c>
      <c r="GV226" s="14" t="str">
        <f t="shared" si="282"/>
        <v>-</v>
      </c>
      <c r="GW226" s="13" t="s">
        <v>68</v>
      </c>
      <c r="GX226" s="13" t="s">
        <v>68</v>
      </c>
      <c r="GY226" s="13" t="s">
        <v>68</v>
      </c>
      <c r="GZ226" s="13" t="s">
        <v>68</v>
      </c>
      <c r="HA226" s="13" t="s">
        <v>68</v>
      </c>
      <c r="HB226" s="13" t="s">
        <v>68</v>
      </c>
      <c r="HC226" s="44" t="str">
        <f t="shared" si="338"/>
        <v>-</v>
      </c>
      <c r="HD226" s="14" t="s">
        <v>68</v>
      </c>
      <c r="HE226" s="14" t="s">
        <v>68</v>
      </c>
      <c r="HF226" s="14" t="s">
        <v>68</v>
      </c>
      <c r="HG226" s="14" t="s">
        <v>68</v>
      </c>
      <c r="HH226" s="14" t="s">
        <v>68</v>
      </c>
      <c r="HI226" s="14" t="s">
        <v>68</v>
      </c>
      <c r="HJ226" s="44" t="str">
        <f t="shared" si="299"/>
        <v>-</v>
      </c>
      <c r="HK226" s="13" t="s">
        <v>68</v>
      </c>
      <c r="HL226" s="13" t="s">
        <v>68</v>
      </c>
      <c r="HM226" s="13" t="s">
        <v>68</v>
      </c>
      <c r="HN226" s="13" t="s">
        <v>68</v>
      </c>
      <c r="HO226" s="13" t="s">
        <v>68</v>
      </c>
      <c r="HP226" s="13" t="s">
        <v>68</v>
      </c>
      <c r="HQ226" s="44" t="str">
        <f t="shared" si="287"/>
        <v>-</v>
      </c>
      <c r="HR226" s="14" t="s">
        <v>68</v>
      </c>
      <c r="HS226" s="14" t="s">
        <v>68</v>
      </c>
      <c r="HT226" s="14" t="s">
        <v>68</v>
      </c>
      <c r="HU226" s="14" t="s">
        <v>68</v>
      </c>
      <c r="HV226" s="14" t="s">
        <v>68</v>
      </c>
      <c r="HW226" s="14" t="s">
        <v>68</v>
      </c>
      <c r="HX226" s="14" t="str">
        <f t="shared" si="283"/>
        <v>-</v>
      </c>
    </row>
    <row r="227" spans="1:233" ht="27.95" customHeight="1" x14ac:dyDescent="0.2">
      <c r="A227" s="16">
        <v>8358</v>
      </c>
      <c r="B227" s="9" t="s">
        <v>79</v>
      </c>
      <c r="C227" s="51" t="s">
        <v>1908</v>
      </c>
      <c r="D227" s="11" t="s">
        <v>96</v>
      </c>
      <c r="E227" s="11" t="s">
        <v>359</v>
      </c>
      <c r="F227" s="11">
        <v>75009</v>
      </c>
      <c r="G227" s="11" t="s">
        <v>29</v>
      </c>
      <c r="H227" s="12">
        <v>11</v>
      </c>
      <c r="I227" s="13" t="s">
        <v>68</v>
      </c>
      <c r="J227" s="13" t="s">
        <v>68</v>
      </c>
      <c r="K227" s="13" t="s">
        <v>68</v>
      </c>
      <c r="L227" s="13" t="s">
        <v>68</v>
      </c>
      <c r="M227" s="13" t="s">
        <v>68</v>
      </c>
      <c r="N227" s="13" t="s">
        <v>68</v>
      </c>
      <c r="O227" s="13" t="str">
        <f t="shared" si="304"/>
        <v>-</v>
      </c>
      <c r="P227" s="14" t="s">
        <v>68</v>
      </c>
      <c r="Q227" s="14" t="s">
        <v>68</v>
      </c>
      <c r="R227" s="14" t="s">
        <v>68</v>
      </c>
      <c r="S227" s="14" t="s">
        <v>68</v>
      </c>
      <c r="T227" s="14" t="s">
        <v>68</v>
      </c>
      <c r="U227" s="14" t="s">
        <v>68</v>
      </c>
      <c r="V227" s="44" t="str">
        <f t="shared" si="305"/>
        <v>-</v>
      </c>
      <c r="W227" s="13" t="s">
        <v>68</v>
      </c>
      <c r="X227" s="13" t="s">
        <v>68</v>
      </c>
      <c r="Y227" s="13" t="s">
        <v>68</v>
      </c>
      <c r="Z227" s="13" t="s">
        <v>68</v>
      </c>
      <c r="AA227" s="13" t="s">
        <v>68</v>
      </c>
      <c r="AB227" s="13" t="s">
        <v>68</v>
      </c>
      <c r="AC227" s="13" t="str">
        <f t="shared" si="306"/>
        <v>-</v>
      </c>
      <c r="AD227" s="14" t="s">
        <v>68</v>
      </c>
      <c r="AE227" s="14" t="s">
        <v>68</v>
      </c>
      <c r="AF227" s="14" t="s">
        <v>68</v>
      </c>
      <c r="AG227" s="14" t="s">
        <v>68</v>
      </c>
      <c r="AH227" s="14" t="s">
        <v>68</v>
      </c>
      <c r="AI227" s="14" t="s">
        <v>68</v>
      </c>
      <c r="AJ227" s="44" t="str">
        <f t="shared" si="307"/>
        <v>-</v>
      </c>
      <c r="AK227" s="13" t="s">
        <v>68</v>
      </c>
      <c r="AL227" s="13" t="s">
        <v>68</v>
      </c>
      <c r="AM227" s="13" t="s">
        <v>68</v>
      </c>
      <c r="AN227" s="13" t="s">
        <v>68</v>
      </c>
      <c r="AO227" s="13" t="s">
        <v>68</v>
      </c>
      <c r="AP227" s="13" t="s">
        <v>68</v>
      </c>
      <c r="AQ227" s="13" t="str">
        <f t="shared" si="308"/>
        <v>-</v>
      </c>
      <c r="AR227" s="14" t="s">
        <v>68</v>
      </c>
      <c r="AS227" s="14" t="s">
        <v>68</v>
      </c>
      <c r="AT227" s="14" t="s">
        <v>68</v>
      </c>
      <c r="AU227" s="14" t="s">
        <v>68</v>
      </c>
      <c r="AV227" s="14" t="s">
        <v>68</v>
      </c>
      <c r="AW227" s="14" t="s">
        <v>68</v>
      </c>
      <c r="AX227" s="14" t="str">
        <f t="shared" si="309"/>
        <v>-</v>
      </c>
      <c r="AY227" s="13" t="s">
        <v>68</v>
      </c>
      <c r="AZ227" s="13" t="s">
        <v>68</v>
      </c>
      <c r="BA227" s="13" t="s">
        <v>68</v>
      </c>
      <c r="BB227" s="13" t="s">
        <v>68</v>
      </c>
      <c r="BC227" s="13" t="s">
        <v>68</v>
      </c>
      <c r="BD227" s="13" t="s">
        <v>68</v>
      </c>
      <c r="BE227" s="13" t="str">
        <f t="shared" si="310"/>
        <v>-</v>
      </c>
      <c r="BF227" s="14" t="s">
        <v>68</v>
      </c>
      <c r="BG227" s="14" t="s">
        <v>68</v>
      </c>
      <c r="BH227" s="14" t="s">
        <v>68</v>
      </c>
      <c r="BI227" s="14" t="s">
        <v>68</v>
      </c>
      <c r="BJ227" s="14" t="s">
        <v>68</v>
      </c>
      <c r="BK227" s="14" t="s">
        <v>68</v>
      </c>
      <c r="BL227" s="14" t="str">
        <f t="shared" si="311"/>
        <v>-</v>
      </c>
      <c r="BM227" s="13" t="s">
        <v>68</v>
      </c>
      <c r="BN227" s="13" t="s">
        <v>68</v>
      </c>
      <c r="BO227" s="13" t="s">
        <v>68</v>
      </c>
      <c r="BP227" s="13" t="s">
        <v>68</v>
      </c>
      <c r="BQ227" s="13" t="s">
        <v>68</v>
      </c>
      <c r="BR227" s="13" t="s">
        <v>68</v>
      </c>
      <c r="BS227" s="13" t="str">
        <f t="shared" si="312"/>
        <v>-</v>
      </c>
      <c r="BT227" s="14" t="s">
        <v>68</v>
      </c>
      <c r="BU227" s="14" t="s">
        <v>68</v>
      </c>
      <c r="BV227" s="14" t="s">
        <v>68</v>
      </c>
      <c r="BW227" s="14" t="s">
        <v>68</v>
      </c>
      <c r="BX227" s="14" t="s">
        <v>68</v>
      </c>
      <c r="BY227" s="14" t="s">
        <v>68</v>
      </c>
      <c r="BZ227" s="14" t="str">
        <f t="shared" si="313"/>
        <v>-</v>
      </c>
      <c r="CA227" s="13" t="s">
        <v>68</v>
      </c>
      <c r="CB227" s="13" t="s">
        <v>68</v>
      </c>
      <c r="CC227" s="13" t="s">
        <v>68</v>
      </c>
      <c r="CD227" s="13" t="s">
        <v>68</v>
      </c>
      <c r="CE227" s="13" t="s">
        <v>68</v>
      </c>
      <c r="CF227" s="13" t="s">
        <v>68</v>
      </c>
      <c r="CG227" s="44" t="str">
        <f t="shared" si="333"/>
        <v>-</v>
      </c>
      <c r="CH227" s="14" t="s">
        <v>68</v>
      </c>
      <c r="CI227" s="14" t="s">
        <v>68</v>
      </c>
      <c r="CJ227" s="14" t="s">
        <v>68</v>
      </c>
      <c r="CK227" s="14" t="s">
        <v>68</v>
      </c>
      <c r="CL227" s="14" t="s">
        <v>68</v>
      </c>
      <c r="CM227" s="14" t="s">
        <v>68</v>
      </c>
      <c r="CN227" s="44" t="str">
        <f t="shared" si="314"/>
        <v>-</v>
      </c>
      <c r="CO227" s="13" t="s">
        <v>68</v>
      </c>
      <c r="CP227" s="13" t="s">
        <v>68</v>
      </c>
      <c r="CQ227" s="13" t="s">
        <v>68</v>
      </c>
      <c r="CR227" s="13" t="s">
        <v>68</v>
      </c>
      <c r="CS227" s="13" t="s">
        <v>68</v>
      </c>
      <c r="CT227" s="13" t="s">
        <v>68</v>
      </c>
      <c r="CU227" s="13" t="str">
        <f t="shared" si="295"/>
        <v>-</v>
      </c>
      <c r="CV227" s="14" t="s">
        <v>68</v>
      </c>
      <c r="CW227" s="14" t="s">
        <v>68</v>
      </c>
      <c r="CX227" s="14" t="s">
        <v>68</v>
      </c>
      <c r="CY227" s="14" t="s">
        <v>68</v>
      </c>
      <c r="CZ227" s="14" t="s">
        <v>68</v>
      </c>
      <c r="DA227" s="14" t="s">
        <v>68</v>
      </c>
      <c r="DB227" s="14" t="str">
        <f t="shared" si="320"/>
        <v>-</v>
      </c>
      <c r="DC227" s="13" t="s">
        <v>68</v>
      </c>
      <c r="DD227" s="13" t="s">
        <v>68</v>
      </c>
      <c r="DE227" s="13" t="s">
        <v>68</v>
      </c>
      <c r="DF227" s="13" t="s">
        <v>68</v>
      </c>
      <c r="DG227" s="13" t="s">
        <v>68</v>
      </c>
      <c r="DH227" s="13" t="s">
        <v>68</v>
      </c>
      <c r="DI227" s="13" t="str">
        <f t="shared" si="296"/>
        <v>-</v>
      </c>
      <c r="DJ227" s="14" t="s">
        <v>68</v>
      </c>
      <c r="DK227" s="14" t="s">
        <v>68</v>
      </c>
      <c r="DL227" s="14" t="s">
        <v>68</v>
      </c>
      <c r="DM227" s="14" t="s">
        <v>68</v>
      </c>
      <c r="DN227" s="14" t="s">
        <v>68</v>
      </c>
      <c r="DO227" s="14" t="s">
        <v>68</v>
      </c>
      <c r="DP227" s="44" t="str">
        <f t="shared" si="321"/>
        <v>-</v>
      </c>
      <c r="DQ227" s="13" t="s">
        <v>68</v>
      </c>
      <c r="DR227" s="13" t="s">
        <v>68</v>
      </c>
      <c r="DS227" s="13" t="s">
        <v>68</v>
      </c>
      <c r="DT227" s="13" t="s">
        <v>68</v>
      </c>
      <c r="DU227" s="13" t="s">
        <v>68</v>
      </c>
      <c r="DV227" s="13" t="s">
        <v>68</v>
      </c>
      <c r="DW227" s="13" t="str">
        <f t="shared" si="322"/>
        <v>-</v>
      </c>
      <c r="DX227" s="14" t="s">
        <v>68</v>
      </c>
      <c r="DY227" s="14" t="s">
        <v>68</v>
      </c>
      <c r="DZ227" s="14" t="s">
        <v>68</v>
      </c>
      <c r="EA227" s="14" t="s">
        <v>68</v>
      </c>
      <c r="EB227" s="14" t="s">
        <v>68</v>
      </c>
      <c r="EC227" s="14" t="s">
        <v>68</v>
      </c>
      <c r="ED227" s="14" t="str">
        <f t="shared" si="323"/>
        <v>-</v>
      </c>
      <c r="EE227" s="13" t="s">
        <v>68</v>
      </c>
      <c r="EF227" s="13" t="s">
        <v>68</v>
      </c>
      <c r="EG227" s="13" t="s">
        <v>68</v>
      </c>
      <c r="EH227" s="13" t="s">
        <v>68</v>
      </c>
      <c r="EI227" s="13" t="s">
        <v>68</v>
      </c>
      <c r="EJ227" s="13" t="s">
        <v>68</v>
      </c>
      <c r="EK227" s="13" t="str">
        <f t="shared" si="324"/>
        <v>-</v>
      </c>
      <c r="EL227" s="14" t="s">
        <v>68</v>
      </c>
      <c r="EM227" s="14" t="s">
        <v>68</v>
      </c>
      <c r="EN227" s="14" t="s">
        <v>68</v>
      </c>
      <c r="EO227" s="14" t="s">
        <v>68</v>
      </c>
      <c r="EP227" s="14" t="s">
        <v>68</v>
      </c>
      <c r="EQ227" s="14" t="s">
        <v>68</v>
      </c>
      <c r="ER227" s="44" t="str">
        <f t="shared" si="334"/>
        <v>-</v>
      </c>
      <c r="ES227" s="13" t="s">
        <v>68</v>
      </c>
      <c r="ET227" s="13" t="s">
        <v>68</v>
      </c>
      <c r="EU227" s="13" t="s">
        <v>68</v>
      </c>
      <c r="EV227" s="13" t="s">
        <v>68</v>
      </c>
      <c r="EW227" s="13" t="s">
        <v>68</v>
      </c>
      <c r="EX227" s="13" t="s">
        <v>68</v>
      </c>
      <c r="EY227" s="44" t="str">
        <f t="shared" si="335"/>
        <v>-</v>
      </c>
      <c r="EZ227" s="14" t="s">
        <v>68</v>
      </c>
      <c r="FA227" s="14" t="s">
        <v>68</v>
      </c>
      <c r="FB227" s="14" t="s">
        <v>68</v>
      </c>
      <c r="FC227" s="14" t="s">
        <v>68</v>
      </c>
      <c r="FD227" s="14" t="s">
        <v>68</v>
      </c>
      <c r="FE227" s="14" t="s">
        <v>68</v>
      </c>
      <c r="FF227" s="44" t="str">
        <f t="shared" si="336"/>
        <v>-</v>
      </c>
      <c r="FG227" s="13" t="s">
        <v>68</v>
      </c>
      <c r="FH227" s="13" t="s">
        <v>68</v>
      </c>
      <c r="FI227" s="13" t="s">
        <v>68</v>
      </c>
      <c r="FJ227" s="13" t="s">
        <v>68</v>
      </c>
      <c r="FK227" s="13" t="s">
        <v>68</v>
      </c>
      <c r="FL227" s="13" t="s">
        <v>68</v>
      </c>
      <c r="FM227" s="13" t="str">
        <f t="shared" si="337"/>
        <v>-</v>
      </c>
      <c r="FN227" s="14" t="s">
        <v>68</v>
      </c>
      <c r="FO227" s="14" t="s">
        <v>68</v>
      </c>
      <c r="FP227" s="14" t="s">
        <v>68</v>
      </c>
      <c r="FQ227" s="14" t="s">
        <v>68</v>
      </c>
      <c r="FR227" s="14" t="s">
        <v>68</v>
      </c>
      <c r="FS227" s="14" t="s">
        <v>68</v>
      </c>
      <c r="FT227" s="44" t="str">
        <f t="shared" si="317"/>
        <v>-</v>
      </c>
      <c r="FU227" s="13" t="s">
        <v>68</v>
      </c>
      <c r="FV227" s="13" t="s">
        <v>68</v>
      </c>
      <c r="FW227" s="13" t="s">
        <v>68</v>
      </c>
      <c r="FX227" s="13" t="s">
        <v>68</v>
      </c>
      <c r="FY227" s="13" t="s">
        <v>68</v>
      </c>
      <c r="FZ227" s="13" t="s">
        <v>68</v>
      </c>
      <c r="GA227" s="44" t="str">
        <f t="shared" si="318"/>
        <v>-</v>
      </c>
      <c r="GB227" s="14" t="s">
        <v>68</v>
      </c>
      <c r="GC227" s="14" t="s">
        <v>68</v>
      </c>
      <c r="GD227" s="14" t="s">
        <v>68</v>
      </c>
      <c r="GE227" s="14" t="s">
        <v>68</v>
      </c>
      <c r="GF227" s="14" t="s">
        <v>68</v>
      </c>
      <c r="GG227" s="14" t="s">
        <v>68</v>
      </c>
      <c r="GH227" s="14" t="str">
        <f t="shared" si="319"/>
        <v>-</v>
      </c>
      <c r="GI227" s="13" t="s">
        <v>68</v>
      </c>
      <c r="GJ227" s="13" t="s">
        <v>68</v>
      </c>
      <c r="GK227" s="13" t="s">
        <v>68</v>
      </c>
      <c r="GL227" s="13" t="s">
        <v>68</v>
      </c>
      <c r="GM227" s="13" t="s">
        <v>68</v>
      </c>
      <c r="GN227" s="13" t="s">
        <v>68</v>
      </c>
      <c r="GO227" s="13" t="str">
        <f t="shared" si="286"/>
        <v>-</v>
      </c>
      <c r="GP227" s="14" t="s">
        <v>68</v>
      </c>
      <c r="GQ227" s="14" t="s">
        <v>68</v>
      </c>
      <c r="GR227" s="14" t="s">
        <v>68</v>
      </c>
      <c r="GS227" s="14" t="s">
        <v>68</v>
      </c>
      <c r="GT227" s="14" t="s">
        <v>68</v>
      </c>
      <c r="GU227" s="14" t="s">
        <v>68</v>
      </c>
      <c r="GV227" s="14" t="str">
        <f t="shared" si="282"/>
        <v>-</v>
      </c>
      <c r="GW227" s="13" t="s">
        <v>68</v>
      </c>
      <c r="GX227" s="13" t="s">
        <v>68</v>
      </c>
      <c r="GY227" s="13" t="s">
        <v>68</v>
      </c>
      <c r="GZ227" s="13" t="s">
        <v>68</v>
      </c>
      <c r="HA227" s="13" t="s">
        <v>68</v>
      </c>
      <c r="HB227" s="13" t="s">
        <v>68</v>
      </c>
      <c r="HC227" s="44" t="str">
        <f t="shared" si="338"/>
        <v>-</v>
      </c>
      <c r="HD227" s="14" t="s">
        <v>68</v>
      </c>
      <c r="HE227" s="14" t="s">
        <v>68</v>
      </c>
      <c r="HF227" s="14" t="s">
        <v>68</v>
      </c>
      <c r="HG227" s="14" t="s">
        <v>68</v>
      </c>
      <c r="HH227" s="14" t="s">
        <v>68</v>
      </c>
      <c r="HI227" s="14" t="s">
        <v>68</v>
      </c>
      <c r="HJ227" s="44" t="str">
        <f t="shared" si="299"/>
        <v>-</v>
      </c>
      <c r="HK227" s="13" t="s">
        <v>68</v>
      </c>
      <c r="HL227" s="13" t="s">
        <v>68</v>
      </c>
      <c r="HM227" s="13" t="s">
        <v>68</v>
      </c>
      <c r="HN227" s="13" t="s">
        <v>68</v>
      </c>
      <c r="HO227" s="13" t="s">
        <v>68</v>
      </c>
      <c r="HP227" s="13" t="s">
        <v>68</v>
      </c>
      <c r="HQ227" s="44" t="str">
        <f t="shared" si="287"/>
        <v>-</v>
      </c>
      <c r="HR227" s="14" t="s">
        <v>68</v>
      </c>
      <c r="HS227" s="14" t="s">
        <v>68</v>
      </c>
      <c r="HT227" s="14" t="s">
        <v>68</v>
      </c>
      <c r="HU227" s="14" t="s">
        <v>68</v>
      </c>
      <c r="HV227" s="14" t="s">
        <v>68</v>
      </c>
      <c r="HW227" s="14" t="s">
        <v>68</v>
      </c>
      <c r="HX227" s="14" t="str">
        <f t="shared" ref="HX227:HX244" si="339">IF(COUNTIF(HR227:HW227,"X")&gt;0,COUNTIF(HR227:HW227,"X")&amp;" fois par semaine","-")</f>
        <v>-</v>
      </c>
    </row>
    <row r="228" spans="1:233" ht="27.95" customHeight="1" x14ac:dyDescent="0.2">
      <c r="A228" s="16">
        <v>8359</v>
      </c>
      <c r="B228" s="9" t="s">
        <v>79</v>
      </c>
      <c r="C228" s="51" t="s">
        <v>1908</v>
      </c>
      <c r="D228" s="11" t="s">
        <v>96</v>
      </c>
      <c r="E228" s="18" t="s">
        <v>360</v>
      </c>
      <c r="F228" s="18">
        <v>75018</v>
      </c>
      <c r="G228" s="18" t="s">
        <v>29</v>
      </c>
      <c r="H228" s="12">
        <v>6</v>
      </c>
      <c r="I228" s="13" t="s">
        <v>69</v>
      </c>
      <c r="J228" s="13" t="s">
        <v>68</v>
      </c>
      <c r="K228" s="13" t="s">
        <v>69</v>
      </c>
      <c r="L228" s="13" t="s">
        <v>68</v>
      </c>
      <c r="M228" s="13" t="s">
        <v>69</v>
      </c>
      <c r="N228" s="13" t="s">
        <v>68</v>
      </c>
      <c r="O228" s="13" t="str">
        <f t="shared" si="304"/>
        <v>3 fois par semaine</v>
      </c>
      <c r="P228" s="14" t="s">
        <v>69</v>
      </c>
      <c r="Q228" s="14" t="s">
        <v>68</v>
      </c>
      <c r="R228" s="14" t="s">
        <v>69</v>
      </c>
      <c r="S228" s="14" t="s">
        <v>68</v>
      </c>
      <c r="T228" s="14" t="s">
        <v>69</v>
      </c>
      <c r="U228" s="14" t="s">
        <v>68</v>
      </c>
      <c r="V228" s="44" t="str">
        <f t="shared" si="305"/>
        <v>3 fois par semaine</v>
      </c>
      <c r="W228" s="13" t="s">
        <v>69</v>
      </c>
      <c r="X228" s="13" t="s">
        <v>68</v>
      </c>
      <c r="Y228" s="13" t="s">
        <v>68</v>
      </c>
      <c r="Z228" s="13" t="s">
        <v>68</v>
      </c>
      <c r="AA228" s="13" t="s">
        <v>68</v>
      </c>
      <c r="AB228" s="13" t="s">
        <v>68</v>
      </c>
      <c r="AC228" s="13" t="str">
        <f t="shared" si="306"/>
        <v>1 fois par semaine</v>
      </c>
      <c r="AD228" s="14" t="s">
        <v>69</v>
      </c>
      <c r="AE228" s="14" t="s">
        <v>68</v>
      </c>
      <c r="AF228" s="14" t="s">
        <v>68</v>
      </c>
      <c r="AG228" s="14" t="s">
        <v>68</v>
      </c>
      <c r="AH228" s="14" t="s">
        <v>68</v>
      </c>
      <c r="AI228" s="14" t="s">
        <v>68</v>
      </c>
      <c r="AJ228" s="44" t="str">
        <f t="shared" si="307"/>
        <v>1 fois par semaine</v>
      </c>
      <c r="AK228" s="13" t="s">
        <v>69</v>
      </c>
      <c r="AL228" s="13" t="s">
        <v>68</v>
      </c>
      <c r="AM228" s="13" t="s">
        <v>68</v>
      </c>
      <c r="AN228" s="13" t="s">
        <v>68</v>
      </c>
      <c r="AO228" s="13" t="s">
        <v>68</v>
      </c>
      <c r="AP228" s="13" t="s">
        <v>68</v>
      </c>
      <c r="AQ228" s="13" t="str">
        <f t="shared" si="308"/>
        <v>1 fois par semaine</v>
      </c>
      <c r="AR228" s="14" t="s">
        <v>69</v>
      </c>
      <c r="AS228" s="14" t="s">
        <v>68</v>
      </c>
      <c r="AT228" s="14" t="s">
        <v>68</v>
      </c>
      <c r="AU228" s="14" t="s">
        <v>68</v>
      </c>
      <c r="AV228" s="14" t="s">
        <v>68</v>
      </c>
      <c r="AW228" s="14" t="s">
        <v>68</v>
      </c>
      <c r="AX228" s="14" t="str">
        <f t="shared" si="309"/>
        <v>1 fois par semaine</v>
      </c>
      <c r="AY228" s="13" t="s">
        <v>69</v>
      </c>
      <c r="AZ228" s="13" t="s">
        <v>68</v>
      </c>
      <c r="BA228" s="13" t="s">
        <v>68</v>
      </c>
      <c r="BB228" s="13" t="s">
        <v>68</v>
      </c>
      <c r="BC228" s="13" t="s">
        <v>68</v>
      </c>
      <c r="BD228" s="13" t="s">
        <v>68</v>
      </c>
      <c r="BE228" s="13" t="str">
        <f t="shared" si="310"/>
        <v>1 fois par semaine</v>
      </c>
      <c r="BF228" s="14" t="s">
        <v>69</v>
      </c>
      <c r="BG228" s="14" t="s">
        <v>68</v>
      </c>
      <c r="BH228" s="14" t="s">
        <v>68</v>
      </c>
      <c r="BI228" s="14" t="s">
        <v>68</v>
      </c>
      <c r="BJ228" s="14" t="s">
        <v>68</v>
      </c>
      <c r="BK228" s="14" t="s">
        <v>68</v>
      </c>
      <c r="BL228" s="14" t="str">
        <f t="shared" si="311"/>
        <v>1 fois par semaine</v>
      </c>
      <c r="BM228" s="13" t="s">
        <v>69</v>
      </c>
      <c r="BN228" s="13" t="s">
        <v>68</v>
      </c>
      <c r="BO228" s="13" t="s">
        <v>68</v>
      </c>
      <c r="BP228" s="13" t="s">
        <v>68</v>
      </c>
      <c r="BQ228" s="13" t="s">
        <v>68</v>
      </c>
      <c r="BR228" s="13" t="s">
        <v>68</v>
      </c>
      <c r="BS228" s="13" t="str">
        <f t="shared" si="312"/>
        <v>1 fois par semaine</v>
      </c>
      <c r="BT228" s="14" t="s">
        <v>68</v>
      </c>
      <c r="BU228" s="14" t="s">
        <v>68</v>
      </c>
      <c r="BV228" s="14" t="s">
        <v>68</v>
      </c>
      <c r="BW228" s="14" t="s">
        <v>68</v>
      </c>
      <c r="BX228" s="14" t="s">
        <v>68</v>
      </c>
      <c r="BY228" s="14" t="s">
        <v>68</v>
      </c>
      <c r="BZ228" s="14" t="str">
        <f t="shared" si="313"/>
        <v>-</v>
      </c>
      <c r="CA228" s="13" t="s">
        <v>69</v>
      </c>
      <c r="CB228" s="13" t="s">
        <v>68</v>
      </c>
      <c r="CC228" s="13" t="s">
        <v>68</v>
      </c>
      <c r="CD228" s="13" t="s">
        <v>68</v>
      </c>
      <c r="CE228" s="13" t="s">
        <v>68</v>
      </c>
      <c r="CF228" s="13" t="s">
        <v>68</v>
      </c>
      <c r="CG228" s="44" t="str">
        <f t="shared" si="333"/>
        <v>1 fois par mois</v>
      </c>
      <c r="CH228" s="14" t="s">
        <v>69</v>
      </c>
      <c r="CI228" s="14" t="s">
        <v>68</v>
      </c>
      <c r="CJ228" s="14" t="s">
        <v>68</v>
      </c>
      <c r="CK228" s="14" t="s">
        <v>68</v>
      </c>
      <c r="CL228" s="14" t="s">
        <v>68</v>
      </c>
      <c r="CM228" s="14" t="s">
        <v>68</v>
      </c>
      <c r="CN228" s="44" t="str">
        <f t="shared" si="314"/>
        <v>1 fois par semaine</v>
      </c>
      <c r="CO228" s="13" t="s">
        <v>69</v>
      </c>
      <c r="CP228" s="13" t="s">
        <v>68</v>
      </c>
      <c r="CQ228" s="13" t="s">
        <v>68</v>
      </c>
      <c r="CR228" s="13" t="s">
        <v>68</v>
      </c>
      <c r="CS228" s="13" t="s">
        <v>68</v>
      </c>
      <c r="CT228" s="13" t="s">
        <v>68</v>
      </c>
      <c r="CU228" s="13" t="str">
        <f t="shared" si="295"/>
        <v>1 fois par semaine</v>
      </c>
      <c r="CV228" s="14" t="s">
        <v>69</v>
      </c>
      <c r="CW228" s="14" t="s">
        <v>68</v>
      </c>
      <c r="CX228" s="14" t="s">
        <v>68</v>
      </c>
      <c r="CY228" s="14" t="s">
        <v>68</v>
      </c>
      <c r="CZ228" s="14" t="s">
        <v>68</v>
      </c>
      <c r="DA228" s="14" t="s">
        <v>68</v>
      </c>
      <c r="DB228" s="14" t="str">
        <f t="shared" si="320"/>
        <v>1 fois par semaine</v>
      </c>
      <c r="DC228" s="13" t="s">
        <v>69</v>
      </c>
      <c r="DD228" s="13" t="s">
        <v>68</v>
      </c>
      <c r="DE228" s="13" t="s">
        <v>68</v>
      </c>
      <c r="DF228" s="13" t="s">
        <v>68</v>
      </c>
      <c r="DG228" s="13" t="s">
        <v>68</v>
      </c>
      <c r="DH228" s="13" t="s">
        <v>68</v>
      </c>
      <c r="DI228" s="13" t="str">
        <f t="shared" si="296"/>
        <v>1 fois par semaine</v>
      </c>
      <c r="DJ228" s="14" t="s">
        <v>69</v>
      </c>
      <c r="DK228" s="14" t="s">
        <v>68</v>
      </c>
      <c r="DL228" s="14" t="s">
        <v>68</v>
      </c>
      <c r="DM228" s="14" t="s">
        <v>68</v>
      </c>
      <c r="DN228" s="14" t="s">
        <v>68</v>
      </c>
      <c r="DO228" s="14" t="s">
        <v>68</v>
      </c>
      <c r="DP228" s="44" t="str">
        <f t="shared" si="321"/>
        <v>1 fois par semaine</v>
      </c>
      <c r="DQ228" s="13" t="s">
        <v>69</v>
      </c>
      <c r="DR228" s="13" t="s">
        <v>68</v>
      </c>
      <c r="DS228" s="13" t="s">
        <v>68</v>
      </c>
      <c r="DT228" s="13" t="s">
        <v>68</v>
      </c>
      <c r="DU228" s="13" t="s">
        <v>68</v>
      </c>
      <c r="DV228" s="13" t="s">
        <v>68</v>
      </c>
      <c r="DW228" s="13" t="str">
        <f t="shared" si="322"/>
        <v>1 fois par semaine</v>
      </c>
      <c r="DX228" s="14" t="s">
        <v>69</v>
      </c>
      <c r="DY228" s="14" t="s">
        <v>68</v>
      </c>
      <c r="DZ228" s="14" t="s">
        <v>68</v>
      </c>
      <c r="EA228" s="14" t="s">
        <v>68</v>
      </c>
      <c r="EB228" s="14" t="s">
        <v>68</v>
      </c>
      <c r="EC228" s="14" t="s">
        <v>68</v>
      </c>
      <c r="ED228" s="14" t="str">
        <f t="shared" si="323"/>
        <v>1 fois par semaine</v>
      </c>
      <c r="EE228" s="13" t="s">
        <v>69</v>
      </c>
      <c r="EF228" s="13" t="s">
        <v>68</v>
      </c>
      <c r="EG228" s="13" t="s">
        <v>68</v>
      </c>
      <c r="EH228" s="13" t="s">
        <v>68</v>
      </c>
      <c r="EI228" s="13" t="s">
        <v>68</v>
      </c>
      <c r="EJ228" s="13" t="s">
        <v>68</v>
      </c>
      <c r="EK228" s="13" t="str">
        <f t="shared" si="324"/>
        <v>1 fois par semaine</v>
      </c>
      <c r="EL228" s="14" t="s">
        <v>69</v>
      </c>
      <c r="EM228" s="14" t="s">
        <v>68</v>
      </c>
      <c r="EN228" s="14" t="s">
        <v>68</v>
      </c>
      <c r="EO228" s="14" t="s">
        <v>68</v>
      </c>
      <c r="EP228" s="14" t="s">
        <v>68</v>
      </c>
      <c r="EQ228" s="14" t="s">
        <v>68</v>
      </c>
      <c r="ER228" s="44" t="str">
        <f t="shared" si="334"/>
        <v>1 fois par mois</v>
      </c>
      <c r="ES228" s="13" t="s">
        <v>68</v>
      </c>
      <c r="ET228" s="13" t="s">
        <v>68</v>
      </c>
      <c r="EU228" s="13" t="s">
        <v>68</v>
      </c>
      <c r="EV228" s="13" t="s">
        <v>68</v>
      </c>
      <c r="EW228" s="13" t="s">
        <v>69</v>
      </c>
      <c r="EX228" s="13" t="s">
        <v>68</v>
      </c>
      <c r="EY228" s="44" t="str">
        <f t="shared" si="335"/>
        <v>1 fois par mois</v>
      </c>
      <c r="EZ228" s="14" t="s">
        <v>68</v>
      </c>
      <c r="FA228" s="14" t="s">
        <v>68</v>
      </c>
      <c r="FB228" s="14" t="s">
        <v>68</v>
      </c>
      <c r="FC228" s="14" t="s">
        <v>68</v>
      </c>
      <c r="FD228" s="14" t="s">
        <v>68</v>
      </c>
      <c r="FE228" s="14" t="s">
        <v>68</v>
      </c>
      <c r="FF228" s="44" t="str">
        <f t="shared" si="336"/>
        <v>-</v>
      </c>
      <c r="FG228" s="13" t="s">
        <v>68</v>
      </c>
      <c r="FH228" s="13" t="s">
        <v>68</v>
      </c>
      <c r="FI228" s="13" t="s">
        <v>68</v>
      </c>
      <c r="FJ228" s="13" t="s">
        <v>68</v>
      </c>
      <c r="FK228" s="13" t="s">
        <v>68</v>
      </c>
      <c r="FL228" s="13" t="s">
        <v>68</v>
      </c>
      <c r="FM228" s="13" t="str">
        <f t="shared" si="337"/>
        <v>-</v>
      </c>
      <c r="FN228" s="14" t="s">
        <v>69</v>
      </c>
      <c r="FO228" s="14" t="s">
        <v>68</v>
      </c>
      <c r="FP228" s="14" t="s">
        <v>69</v>
      </c>
      <c r="FQ228" s="14" t="s">
        <v>68</v>
      </c>
      <c r="FR228" s="14" t="s">
        <v>69</v>
      </c>
      <c r="FS228" s="14" t="s">
        <v>68</v>
      </c>
      <c r="FT228" s="44" t="str">
        <f t="shared" si="317"/>
        <v>3 fois par semaine</v>
      </c>
      <c r="FU228" s="13" t="s">
        <v>68</v>
      </c>
      <c r="FV228" s="13" t="s">
        <v>68</v>
      </c>
      <c r="FW228" s="13" t="s">
        <v>69</v>
      </c>
      <c r="FX228" s="13" t="s">
        <v>68</v>
      </c>
      <c r="FY228" s="13" t="s">
        <v>68</v>
      </c>
      <c r="FZ228" s="13" t="s">
        <v>68</v>
      </c>
      <c r="GA228" s="44" t="str">
        <f t="shared" si="318"/>
        <v>1 fois par semaine</v>
      </c>
      <c r="GB228" s="14" t="s">
        <v>68</v>
      </c>
      <c r="GC228" s="14" t="s">
        <v>68</v>
      </c>
      <c r="GD228" s="14" t="s">
        <v>69</v>
      </c>
      <c r="GE228" s="14" t="s">
        <v>68</v>
      </c>
      <c r="GF228" s="14" t="s">
        <v>68</v>
      </c>
      <c r="GG228" s="14" t="s">
        <v>68</v>
      </c>
      <c r="GH228" s="14" t="str">
        <f t="shared" si="319"/>
        <v>1 fois par semaine</v>
      </c>
      <c r="GI228" s="13" t="s">
        <v>68</v>
      </c>
      <c r="GJ228" s="13" t="s">
        <v>68</v>
      </c>
      <c r="GK228" s="13" t="s">
        <v>69</v>
      </c>
      <c r="GL228" s="13" t="s">
        <v>68</v>
      </c>
      <c r="GM228" s="13" t="s">
        <v>68</v>
      </c>
      <c r="GN228" s="13" t="s">
        <v>68</v>
      </c>
      <c r="GO228" s="13" t="str">
        <f t="shared" si="286"/>
        <v>1 fois par semaine</v>
      </c>
      <c r="GP228" s="14" t="s">
        <v>68</v>
      </c>
      <c r="GQ228" s="14" t="s">
        <v>68</v>
      </c>
      <c r="GR228" s="14" t="s">
        <v>68</v>
      </c>
      <c r="GS228" s="14" t="s">
        <v>68</v>
      </c>
      <c r="GT228" s="14" t="s">
        <v>68</v>
      </c>
      <c r="GU228" s="14" t="s">
        <v>68</v>
      </c>
      <c r="GV228" s="14" t="str">
        <f t="shared" si="282"/>
        <v>-</v>
      </c>
      <c r="GW228" s="13" t="s">
        <v>68</v>
      </c>
      <c r="GX228" s="13" t="s">
        <v>68</v>
      </c>
      <c r="GY228" s="13" t="s">
        <v>68</v>
      </c>
      <c r="GZ228" s="13" t="s">
        <v>68</v>
      </c>
      <c r="HA228" s="13" t="s">
        <v>68</v>
      </c>
      <c r="HB228" s="13" t="s">
        <v>68</v>
      </c>
      <c r="HC228" s="44" t="str">
        <f t="shared" si="338"/>
        <v>-</v>
      </c>
      <c r="HD228" s="14" t="s">
        <v>68</v>
      </c>
      <c r="HE228" s="14" t="s">
        <v>68</v>
      </c>
      <c r="HF228" s="14" t="s">
        <v>68</v>
      </c>
      <c r="HG228" s="14" t="s">
        <v>68</v>
      </c>
      <c r="HH228" s="14" t="s">
        <v>68</v>
      </c>
      <c r="HI228" s="14" t="s">
        <v>68</v>
      </c>
      <c r="HJ228" s="44" t="str">
        <f t="shared" si="299"/>
        <v>-</v>
      </c>
      <c r="HK228" s="13" t="s">
        <v>68</v>
      </c>
      <c r="HL228" s="13" t="s">
        <v>68</v>
      </c>
      <c r="HM228" s="13" t="s">
        <v>68</v>
      </c>
      <c r="HN228" s="13" t="s">
        <v>68</v>
      </c>
      <c r="HO228" s="13" t="s">
        <v>68</v>
      </c>
      <c r="HP228" s="13" t="s">
        <v>68</v>
      </c>
      <c r="HQ228" s="44" t="str">
        <f t="shared" si="287"/>
        <v>-</v>
      </c>
      <c r="HR228" s="14" t="s">
        <v>68</v>
      </c>
      <c r="HS228" s="14" t="s">
        <v>68</v>
      </c>
      <c r="HT228" s="14" t="s">
        <v>68</v>
      </c>
      <c r="HU228" s="14" t="s">
        <v>68</v>
      </c>
      <c r="HV228" s="14" t="s">
        <v>68</v>
      </c>
      <c r="HW228" s="14" t="s">
        <v>68</v>
      </c>
      <c r="HX228" s="14" t="str">
        <f t="shared" si="339"/>
        <v>-</v>
      </c>
    </row>
    <row r="229" spans="1:233" ht="27.95" customHeight="1" x14ac:dyDescent="0.2">
      <c r="A229" s="16">
        <v>8363</v>
      </c>
      <c r="B229" s="9" t="s">
        <v>79</v>
      </c>
      <c r="C229" s="51" t="s">
        <v>1908</v>
      </c>
      <c r="D229" s="11" t="s">
        <v>96</v>
      </c>
      <c r="E229" s="11" t="s">
        <v>362</v>
      </c>
      <c r="F229" s="11">
        <v>75019</v>
      </c>
      <c r="G229" s="11" t="s">
        <v>29</v>
      </c>
      <c r="H229" s="12">
        <v>4</v>
      </c>
      <c r="I229" s="13" t="s">
        <v>68</v>
      </c>
      <c r="J229" s="13" t="s">
        <v>68</v>
      </c>
      <c r="K229" s="13" t="s">
        <v>68</v>
      </c>
      <c r="L229" s="13" t="s">
        <v>68</v>
      </c>
      <c r="M229" s="13" t="s">
        <v>68</v>
      </c>
      <c r="N229" s="13" t="s">
        <v>68</v>
      </c>
      <c r="O229" s="13" t="str">
        <f t="shared" si="304"/>
        <v>-</v>
      </c>
      <c r="P229" s="14" t="s">
        <v>68</v>
      </c>
      <c r="Q229" s="14" t="s">
        <v>68</v>
      </c>
      <c r="R229" s="14" t="s">
        <v>68</v>
      </c>
      <c r="S229" s="14" t="s">
        <v>68</v>
      </c>
      <c r="T229" s="14" t="s">
        <v>68</v>
      </c>
      <c r="U229" s="14" t="s">
        <v>68</v>
      </c>
      <c r="V229" s="44" t="str">
        <f t="shared" si="305"/>
        <v>-</v>
      </c>
      <c r="W229" s="13" t="s">
        <v>68</v>
      </c>
      <c r="X229" s="13" t="s">
        <v>68</v>
      </c>
      <c r="Y229" s="13" t="s">
        <v>68</v>
      </c>
      <c r="Z229" s="13" t="s">
        <v>68</v>
      </c>
      <c r="AA229" s="13" t="s">
        <v>68</v>
      </c>
      <c r="AB229" s="13" t="s">
        <v>68</v>
      </c>
      <c r="AC229" s="13" t="str">
        <f t="shared" si="306"/>
        <v>-</v>
      </c>
      <c r="AD229" s="14" t="s">
        <v>68</v>
      </c>
      <c r="AE229" s="14" t="s">
        <v>68</v>
      </c>
      <c r="AF229" s="14" t="s">
        <v>68</v>
      </c>
      <c r="AG229" s="14" t="s">
        <v>68</v>
      </c>
      <c r="AH229" s="14" t="s">
        <v>68</v>
      </c>
      <c r="AI229" s="14" t="s">
        <v>68</v>
      </c>
      <c r="AJ229" s="44" t="str">
        <f t="shared" si="307"/>
        <v>-</v>
      </c>
      <c r="AK229" s="13" t="s">
        <v>68</v>
      </c>
      <c r="AL229" s="13" t="s">
        <v>68</v>
      </c>
      <c r="AM229" s="13" t="s">
        <v>68</v>
      </c>
      <c r="AN229" s="13" t="s">
        <v>68</v>
      </c>
      <c r="AO229" s="13" t="s">
        <v>68</v>
      </c>
      <c r="AP229" s="13" t="s">
        <v>68</v>
      </c>
      <c r="AQ229" s="13" t="str">
        <f t="shared" si="308"/>
        <v>-</v>
      </c>
      <c r="AR229" s="14" t="s">
        <v>68</v>
      </c>
      <c r="AS229" s="14" t="s">
        <v>68</v>
      </c>
      <c r="AT229" s="14" t="s">
        <v>68</v>
      </c>
      <c r="AU229" s="14" t="s">
        <v>68</v>
      </c>
      <c r="AV229" s="14" t="s">
        <v>68</v>
      </c>
      <c r="AW229" s="14" t="s">
        <v>68</v>
      </c>
      <c r="AX229" s="14" t="str">
        <f t="shared" si="309"/>
        <v>-</v>
      </c>
      <c r="AY229" s="13" t="s">
        <v>68</v>
      </c>
      <c r="AZ229" s="13" t="s">
        <v>68</v>
      </c>
      <c r="BA229" s="13" t="s">
        <v>68</v>
      </c>
      <c r="BB229" s="13" t="s">
        <v>68</v>
      </c>
      <c r="BC229" s="13" t="s">
        <v>68</v>
      </c>
      <c r="BD229" s="13" t="s">
        <v>68</v>
      </c>
      <c r="BE229" s="13" t="str">
        <f t="shared" si="310"/>
        <v>-</v>
      </c>
      <c r="BF229" s="14" t="s">
        <v>68</v>
      </c>
      <c r="BG229" s="14" t="s">
        <v>68</v>
      </c>
      <c r="BH229" s="14" t="s">
        <v>68</v>
      </c>
      <c r="BI229" s="14" t="s">
        <v>68</v>
      </c>
      <c r="BJ229" s="14" t="s">
        <v>68</v>
      </c>
      <c r="BK229" s="14" t="s">
        <v>68</v>
      </c>
      <c r="BL229" s="14" t="str">
        <f t="shared" si="311"/>
        <v>-</v>
      </c>
      <c r="BM229" s="13" t="s">
        <v>68</v>
      </c>
      <c r="BN229" s="13" t="s">
        <v>68</v>
      </c>
      <c r="BO229" s="13" t="s">
        <v>68</v>
      </c>
      <c r="BP229" s="13" t="s">
        <v>68</v>
      </c>
      <c r="BQ229" s="13" t="s">
        <v>68</v>
      </c>
      <c r="BR229" s="13" t="s">
        <v>68</v>
      </c>
      <c r="BS229" s="13" t="str">
        <f t="shared" si="312"/>
        <v>-</v>
      </c>
      <c r="BT229" s="14" t="s">
        <v>68</v>
      </c>
      <c r="BU229" s="14" t="s">
        <v>68</v>
      </c>
      <c r="BV229" s="14" t="s">
        <v>68</v>
      </c>
      <c r="BW229" s="14" t="s">
        <v>68</v>
      </c>
      <c r="BX229" s="14" t="s">
        <v>68</v>
      </c>
      <c r="BY229" s="14" t="s">
        <v>68</v>
      </c>
      <c r="BZ229" s="14" t="str">
        <f t="shared" si="313"/>
        <v>-</v>
      </c>
      <c r="CA229" s="13" t="s">
        <v>68</v>
      </c>
      <c r="CB229" s="13" t="s">
        <v>68</v>
      </c>
      <c r="CC229" s="13" t="s">
        <v>68</v>
      </c>
      <c r="CD229" s="13" t="s">
        <v>68</v>
      </c>
      <c r="CE229" s="13" t="s">
        <v>68</v>
      </c>
      <c r="CF229" s="13" t="s">
        <v>68</v>
      </c>
      <c r="CG229" s="44" t="str">
        <f t="shared" si="333"/>
        <v>-</v>
      </c>
      <c r="CH229" s="14" t="s">
        <v>68</v>
      </c>
      <c r="CI229" s="14" t="s">
        <v>68</v>
      </c>
      <c r="CJ229" s="14" t="s">
        <v>68</v>
      </c>
      <c r="CK229" s="14" t="s">
        <v>68</v>
      </c>
      <c r="CL229" s="14" t="s">
        <v>68</v>
      </c>
      <c r="CM229" s="14" t="s">
        <v>68</v>
      </c>
      <c r="CN229" s="44" t="str">
        <f t="shared" si="314"/>
        <v>-</v>
      </c>
      <c r="CO229" s="13" t="s">
        <v>68</v>
      </c>
      <c r="CP229" s="13" t="s">
        <v>68</v>
      </c>
      <c r="CQ229" s="13" t="s">
        <v>68</v>
      </c>
      <c r="CR229" s="13" t="s">
        <v>68</v>
      </c>
      <c r="CS229" s="13" t="s">
        <v>68</v>
      </c>
      <c r="CT229" s="13" t="s">
        <v>68</v>
      </c>
      <c r="CU229" s="13" t="str">
        <f t="shared" si="295"/>
        <v>-</v>
      </c>
      <c r="CV229" s="14" t="s">
        <v>68</v>
      </c>
      <c r="CW229" s="14" t="s">
        <v>68</v>
      </c>
      <c r="CX229" s="14" t="s">
        <v>68</v>
      </c>
      <c r="CY229" s="14" t="s">
        <v>68</v>
      </c>
      <c r="CZ229" s="14" t="s">
        <v>68</v>
      </c>
      <c r="DA229" s="14" t="s">
        <v>68</v>
      </c>
      <c r="DB229" s="14" t="str">
        <f t="shared" si="320"/>
        <v>-</v>
      </c>
      <c r="DC229" s="13" t="s">
        <v>68</v>
      </c>
      <c r="DD229" s="13" t="s">
        <v>68</v>
      </c>
      <c r="DE229" s="13" t="s">
        <v>68</v>
      </c>
      <c r="DF229" s="13" t="s">
        <v>68</v>
      </c>
      <c r="DG229" s="13" t="s">
        <v>68</v>
      </c>
      <c r="DH229" s="13" t="s">
        <v>68</v>
      </c>
      <c r="DI229" s="13" t="str">
        <f t="shared" si="296"/>
        <v>-</v>
      </c>
      <c r="DJ229" s="14" t="s">
        <v>68</v>
      </c>
      <c r="DK229" s="14" t="s">
        <v>68</v>
      </c>
      <c r="DL229" s="14" t="s">
        <v>68</v>
      </c>
      <c r="DM229" s="14" t="s">
        <v>68</v>
      </c>
      <c r="DN229" s="14" t="s">
        <v>68</v>
      </c>
      <c r="DO229" s="14" t="s">
        <v>68</v>
      </c>
      <c r="DP229" s="44" t="str">
        <f t="shared" si="321"/>
        <v>-</v>
      </c>
      <c r="DQ229" s="13" t="s">
        <v>68</v>
      </c>
      <c r="DR229" s="13" t="s">
        <v>68</v>
      </c>
      <c r="DS229" s="13" t="s">
        <v>68</v>
      </c>
      <c r="DT229" s="13" t="s">
        <v>68</v>
      </c>
      <c r="DU229" s="13" t="s">
        <v>68</v>
      </c>
      <c r="DV229" s="13" t="s">
        <v>68</v>
      </c>
      <c r="DW229" s="13" t="str">
        <f t="shared" si="322"/>
        <v>-</v>
      </c>
      <c r="DX229" s="14" t="s">
        <v>68</v>
      </c>
      <c r="DY229" s="14" t="s">
        <v>68</v>
      </c>
      <c r="DZ229" s="14" t="s">
        <v>68</v>
      </c>
      <c r="EA229" s="14" t="s">
        <v>68</v>
      </c>
      <c r="EB229" s="14" t="s">
        <v>68</v>
      </c>
      <c r="EC229" s="14" t="s">
        <v>68</v>
      </c>
      <c r="ED229" s="14" t="str">
        <f t="shared" si="323"/>
        <v>-</v>
      </c>
      <c r="EE229" s="13" t="s">
        <v>68</v>
      </c>
      <c r="EF229" s="13" t="s">
        <v>68</v>
      </c>
      <c r="EG229" s="13" t="s">
        <v>68</v>
      </c>
      <c r="EH229" s="13" t="s">
        <v>68</v>
      </c>
      <c r="EI229" s="13" t="s">
        <v>68</v>
      </c>
      <c r="EJ229" s="13" t="s">
        <v>68</v>
      </c>
      <c r="EK229" s="13" t="str">
        <f t="shared" si="324"/>
        <v>-</v>
      </c>
      <c r="EL229" s="14" t="s">
        <v>68</v>
      </c>
      <c r="EM229" s="14" t="s">
        <v>68</v>
      </c>
      <c r="EN229" s="14" t="s">
        <v>68</v>
      </c>
      <c r="EO229" s="14" t="s">
        <v>68</v>
      </c>
      <c r="EP229" s="14" t="s">
        <v>68</v>
      </c>
      <c r="EQ229" s="14" t="s">
        <v>68</v>
      </c>
      <c r="ER229" s="44" t="str">
        <f t="shared" si="334"/>
        <v>-</v>
      </c>
      <c r="ES229" s="13" t="s">
        <v>68</v>
      </c>
      <c r="ET229" s="13" t="s">
        <v>68</v>
      </c>
      <c r="EU229" s="13" t="s">
        <v>68</v>
      </c>
      <c r="EV229" s="13" t="s">
        <v>68</v>
      </c>
      <c r="EW229" s="13" t="s">
        <v>68</v>
      </c>
      <c r="EX229" s="13" t="s">
        <v>68</v>
      </c>
      <c r="EY229" s="44" t="str">
        <f t="shared" si="335"/>
        <v>-</v>
      </c>
      <c r="EZ229" s="14" t="s">
        <v>68</v>
      </c>
      <c r="FA229" s="14" t="s">
        <v>68</v>
      </c>
      <c r="FB229" s="14" t="s">
        <v>68</v>
      </c>
      <c r="FC229" s="14" t="s">
        <v>68</v>
      </c>
      <c r="FD229" s="14" t="s">
        <v>68</v>
      </c>
      <c r="FE229" s="14" t="s">
        <v>68</v>
      </c>
      <c r="FF229" s="44" t="str">
        <f t="shared" si="336"/>
        <v>-</v>
      </c>
      <c r="FG229" s="13" t="s">
        <v>68</v>
      </c>
      <c r="FH229" s="13" t="s">
        <v>68</v>
      </c>
      <c r="FI229" s="13" t="s">
        <v>68</v>
      </c>
      <c r="FJ229" s="13" t="s">
        <v>68</v>
      </c>
      <c r="FK229" s="13" t="s">
        <v>68</v>
      </c>
      <c r="FL229" s="13" t="s">
        <v>68</v>
      </c>
      <c r="FM229" s="13" t="str">
        <f t="shared" si="337"/>
        <v>-</v>
      </c>
      <c r="FN229" s="14" t="s">
        <v>69</v>
      </c>
      <c r="FO229" s="14" t="s">
        <v>68</v>
      </c>
      <c r="FP229" s="14" t="s">
        <v>68</v>
      </c>
      <c r="FQ229" s="14" t="s">
        <v>69</v>
      </c>
      <c r="FR229" s="14" t="s">
        <v>68</v>
      </c>
      <c r="FS229" s="14" t="s">
        <v>68</v>
      </c>
      <c r="FT229" s="44" t="str">
        <f t="shared" si="317"/>
        <v>2 fois par semaine</v>
      </c>
      <c r="FU229" s="13" t="s">
        <v>69</v>
      </c>
      <c r="FV229" s="13" t="s">
        <v>68</v>
      </c>
      <c r="FW229" s="13" t="s">
        <v>68</v>
      </c>
      <c r="FX229" s="13" t="s">
        <v>68</v>
      </c>
      <c r="FY229" s="13" t="s">
        <v>68</v>
      </c>
      <c r="FZ229" s="13" t="s">
        <v>68</v>
      </c>
      <c r="GA229" s="44" t="str">
        <f t="shared" si="318"/>
        <v>1 fois par semaine</v>
      </c>
      <c r="GB229" s="14" t="s">
        <v>69</v>
      </c>
      <c r="GC229" s="14" t="s">
        <v>68</v>
      </c>
      <c r="GD229" s="14" t="s">
        <v>68</v>
      </c>
      <c r="GE229" s="14" t="s">
        <v>68</v>
      </c>
      <c r="GF229" s="14" t="s">
        <v>68</v>
      </c>
      <c r="GG229" s="14" t="s">
        <v>68</v>
      </c>
      <c r="GH229" s="14" t="str">
        <f t="shared" si="319"/>
        <v>1 fois par semaine</v>
      </c>
      <c r="GI229" s="13" t="s">
        <v>68</v>
      </c>
      <c r="GJ229" s="13" t="s">
        <v>68</v>
      </c>
      <c r="GK229" s="13" t="s">
        <v>68</v>
      </c>
      <c r="GL229" s="13" t="s">
        <v>68</v>
      </c>
      <c r="GM229" s="13" t="s">
        <v>68</v>
      </c>
      <c r="GN229" s="13" t="s">
        <v>68</v>
      </c>
      <c r="GO229" s="13" t="str">
        <f t="shared" si="286"/>
        <v>-</v>
      </c>
      <c r="GP229" s="14" t="s">
        <v>68</v>
      </c>
      <c r="GQ229" s="14" t="s">
        <v>68</v>
      </c>
      <c r="GR229" s="14" t="s">
        <v>68</v>
      </c>
      <c r="GS229" s="14" t="s">
        <v>68</v>
      </c>
      <c r="GT229" s="14" t="s">
        <v>68</v>
      </c>
      <c r="GU229" s="14" t="s">
        <v>68</v>
      </c>
      <c r="GV229" s="14" t="str">
        <f t="shared" ref="GV229:GV257" si="340">IF(COUNTIF(GP229:GU229,"X")&gt;0,COUNTIF(GP229:GU229,"X")&amp;" fois par semaine","-")</f>
        <v>-</v>
      </c>
      <c r="GW229" s="13" t="s">
        <v>68</v>
      </c>
      <c r="GX229" s="13" t="s">
        <v>68</v>
      </c>
      <c r="GY229" s="13" t="s">
        <v>68</v>
      </c>
      <c r="GZ229" s="13" t="s">
        <v>68</v>
      </c>
      <c r="HA229" s="13" t="s">
        <v>68</v>
      </c>
      <c r="HB229" s="13" t="s">
        <v>68</v>
      </c>
      <c r="HC229" s="44" t="str">
        <f t="shared" si="338"/>
        <v>-</v>
      </c>
      <c r="HD229" s="14" t="s">
        <v>68</v>
      </c>
      <c r="HE229" s="14" t="s">
        <v>68</v>
      </c>
      <c r="HF229" s="14" t="s">
        <v>68</v>
      </c>
      <c r="HG229" s="14" t="s">
        <v>68</v>
      </c>
      <c r="HH229" s="14" t="s">
        <v>68</v>
      </c>
      <c r="HI229" s="14" t="s">
        <v>68</v>
      </c>
      <c r="HJ229" s="44" t="str">
        <f t="shared" si="299"/>
        <v>-</v>
      </c>
      <c r="HK229" s="13" t="s">
        <v>68</v>
      </c>
      <c r="HL229" s="13" t="s">
        <v>68</v>
      </c>
      <c r="HM229" s="13" t="s">
        <v>68</v>
      </c>
      <c r="HN229" s="13" t="s">
        <v>68</v>
      </c>
      <c r="HO229" s="13" t="s">
        <v>68</v>
      </c>
      <c r="HP229" s="13" t="s">
        <v>68</v>
      </c>
      <c r="HQ229" s="44" t="str">
        <f t="shared" si="287"/>
        <v>-</v>
      </c>
      <c r="HR229" s="14" t="s">
        <v>68</v>
      </c>
      <c r="HS229" s="14" t="s">
        <v>68</v>
      </c>
      <c r="HT229" s="14" t="s">
        <v>68</v>
      </c>
      <c r="HU229" s="14" t="s">
        <v>68</v>
      </c>
      <c r="HV229" s="14" t="s">
        <v>68</v>
      </c>
      <c r="HW229" s="14" t="s">
        <v>68</v>
      </c>
      <c r="HX229" s="14" t="str">
        <f t="shared" si="339"/>
        <v>-</v>
      </c>
    </row>
    <row r="230" spans="1:233" ht="27.95" customHeight="1" x14ac:dyDescent="0.2">
      <c r="A230" s="8">
        <v>8364</v>
      </c>
      <c r="B230" s="9" t="s">
        <v>66</v>
      </c>
      <c r="C230" s="50" t="s">
        <v>1906</v>
      </c>
      <c r="D230" s="11" t="s">
        <v>96</v>
      </c>
      <c r="E230" s="11" t="s">
        <v>363</v>
      </c>
      <c r="F230" s="11">
        <v>75020</v>
      </c>
      <c r="G230" s="11" t="s">
        <v>29</v>
      </c>
      <c r="H230" s="12">
        <v>24</v>
      </c>
      <c r="I230" s="13" t="s">
        <v>69</v>
      </c>
      <c r="J230" s="13" t="s">
        <v>69</v>
      </c>
      <c r="K230" s="13" t="s">
        <v>69</v>
      </c>
      <c r="L230" s="13" t="s">
        <v>69</v>
      </c>
      <c r="M230" s="13" t="s">
        <v>69</v>
      </c>
      <c r="N230" s="13" t="s">
        <v>68</v>
      </c>
      <c r="O230" s="13" t="str">
        <f t="shared" si="304"/>
        <v>5 fois par semaine</v>
      </c>
      <c r="P230" s="14" t="s">
        <v>69</v>
      </c>
      <c r="Q230" s="14" t="s">
        <v>69</v>
      </c>
      <c r="R230" s="14" t="s">
        <v>69</v>
      </c>
      <c r="S230" s="14" t="s">
        <v>69</v>
      </c>
      <c r="T230" s="14" t="s">
        <v>69</v>
      </c>
      <c r="U230" s="14" t="s">
        <v>68</v>
      </c>
      <c r="V230" s="44" t="str">
        <f t="shared" si="305"/>
        <v>5 fois par semaine</v>
      </c>
      <c r="W230" s="13" t="s">
        <v>69</v>
      </c>
      <c r="X230" s="13" t="s">
        <v>69</v>
      </c>
      <c r="Y230" s="13" t="s">
        <v>69</v>
      </c>
      <c r="Z230" s="13" t="s">
        <v>69</v>
      </c>
      <c r="AA230" s="13" t="s">
        <v>69</v>
      </c>
      <c r="AB230" s="13" t="s">
        <v>68</v>
      </c>
      <c r="AC230" s="13" t="str">
        <f t="shared" si="306"/>
        <v>5 fois par semaine</v>
      </c>
      <c r="AD230" s="14" t="s">
        <v>69</v>
      </c>
      <c r="AE230" s="14" t="s">
        <v>69</v>
      </c>
      <c r="AF230" s="14" t="s">
        <v>69</v>
      </c>
      <c r="AG230" s="14" t="s">
        <v>69</v>
      </c>
      <c r="AH230" s="14" t="s">
        <v>69</v>
      </c>
      <c r="AI230" s="14" t="s">
        <v>68</v>
      </c>
      <c r="AJ230" s="44" t="str">
        <f t="shared" si="307"/>
        <v>5 fois par semaine</v>
      </c>
      <c r="AK230" s="13" t="s">
        <v>69</v>
      </c>
      <c r="AL230" s="13" t="s">
        <v>69</v>
      </c>
      <c r="AM230" s="13" t="s">
        <v>69</v>
      </c>
      <c r="AN230" s="13" t="s">
        <v>69</v>
      </c>
      <c r="AO230" s="13" t="s">
        <v>69</v>
      </c>
      <c r="AP230" s="13" t="s">
        <v>68</v>
      </c>
      <c r="AQ230" s="13" t="str">
        <f t="shared" si="308"/>
        <v>5 fois par semaine</v>
      </c>
      <c r="AR230" s="14" t="s">
        <v>69</v>
      </c>
      <c r="AS230" s="14" t="s">
        <v>69</v>
      </c>
      <c r="AT230" s="14" t="s">
        <v>69</v>
      </c>
      <c r="AU230" s="14" t="s">
        <v>69</v>
      </c>
      <c r="AV230" s="14" t="s">
        <v>69</v>
      </c>
      <c r="AW230" s="14" t="s">
        <v>68</v>
      </c>
      <c r="AX230" s="14" t="str">
        <f t="shared" si="309"/>
        <v>5 fois par semaine</v>
      </c>
      <c r="AY230" s="13" t="s">
        <v>69</v>
      </c>
      <c r="AZ230" s="13" t="s">
        <v>69</v>
      </c>
      <c r="BA230" s="13" t="s">
        <v>69</v>
      </c>
      <c r="BB230" s="13" t="s">
        <v>69</v>
      </c>
      <c r="BC230" s="13" t="s">
        <v>69</v>
      </c>
      <c r="BD230" s="13" t="s">
        <v>68</v>
      </c>
      <c r="BE230" s="13" t="str">
        <f t="shared" si="310"/>
        <v>5 fois par semaine</v>
      </c>
      <c r="BF230" s="14" t="s">
        <v>69</v>
      </c>
      <c r="BG230" s="14" t="s">
        <v>69</v>
      </c>
      <c r="BH230" s="14" t="s">
        <v>69</v>
      </c>
      <c r="BI230" s="14" t="s">
        <v>69</v>
      </c>
      <c r="BJ230" s="14" t="s">
        <v>69</v>
      </c>
      <c r="BK230" s="14" t="s">
        <v>68</v>
      </c>
      <c r="BL230" s="14" t="str">
        <f t="shared" si="311"/>
        <v>5 fois par semaine</v>
      </c>
      <c r="BM230" s="13" t="s">
        <v>69</v>
      </c>
      <c r="BN230" s="13" t="s">
        <v>69</v>
      </c>
      <c r="BO230" s="13" t="s">
        <v>69</v>
      </c>
      <c r="BP230" s="13" t="s">
        <v>69</v>
      </c>
      <c r="BQ230" s="13" t="s">
        <v>69</v>
      </c>
      <c r="BR230" s="13" t="s">
        <v>68</v>
      </c>
      <c r="BS230" s="13" t="str">
        <f t="shared" si="312"/>
        <v>5 fois par semaine</v>
      </c>
      <c r="BT230" s="14" t="s">
        <v>68</v>
      </c>
      <c r="BU230" s="14" t="s">
        <v>68</v>
      </c>
      <c r="BV230" s="14" t="s">
        <v>68</v>
      </c>
      <c r="BW230" s="14" t="s">
        <v>68</v>
      </c>
      <c r="BX230" s="14" t="s">
        <v>68</v>
      </c>
      <c r="BY230" s="14" t="s">
        <v>68</v>
      </c>
      <c r="BZ230" s="14" t="str">
        <f t="shared" si="313"/>
        <v>-</v>
      </c>
      <c r="CA230" s="13" t="s">
        <v>69</v>
      </c>
      <c r="CB230" s="13" t="s">
        <v>68</v>
      </c>
      <c r="CC230" s="13" t="s">
        <v>68</v>
      </c>
      <c r="CD230" s="13" t="s">
        <v>68</v>
      </c>
      <c r="CE230" s="13" t="s">
        <v>68</v>
      </c>
      <c r="CF230" s="13" t="s">
        <v>68</v>
      </c>
      <c r="CG230" s="44" t="str">
        <f t="shared" si="333"/>
        <v>1 fois par mois</v>
      </c>
      <c r="CH230" s="14" t="s">
        <v>68</v>
      </c>
      <c r="CI230" s="14" t="s">
        <v>68</v>
      </c>
      <c r="CJ230" s="14" t="s">
        <v>68</v>
      </c>
      <c r="CK230" s="14" t="s">
        <v>68</v>
      </c>
      <c r="CL230" s="14" t="s">
        <v>68</v>
      </c>
      <c r="CM230" s="14" t="s">
        <v>68</v>
      </c>
      <c r="CN230" s="44" t="str">
        <f t="shared" si="314"/>
        <v>-</v>
      </c>
      <c r="CO230" s="13" t="s">
        <v>68</v>
      </c>
      <c r="CP230" s="13" t="s">
        <v>68</v>
      </c>
      <c r="CQ230" s="13" t="s">
        <v>68</v>
      </c>
      <c r="CR230" s="13" t="s">
        <v>68</v>
      </c>
      <c r="CS230" s="13" t="s">
        <v>68</v>
      </c>
      <c r="CT230" s="13" t="s">
        <v>68</v>
      </c>
      <c r="CU230" s="13" t="str">
        <f t="shared" si="295"/>
        <v>-</v>
      </c>
      <c r="CV230" s="14" t="s">
        <v>68</v>
      </c>
      <c r="CW230" s="14" t="s">
        <v>68</v>
      </c>
      <c r="CX230" s="14" t="s">
        <v>68</v>
      </c>
      <c r="CY230" s="14" t="s">
        <v>68</v>
      </c>
      <c r="CZ230" s="14" t="s">
        <v>68</v>
      </c>
      <c r="DA230" s="14" t="s">
        <v>68</v>
      </c>
      <c r="DB230" s="14" t="str">
        <f t="shared" si="320"/>
        <v>-</v>
      </c>
      <c r="DC230" s="13" t="s">
        <v>68</v>
      </c>
      <c r="DD230" s="13" t="s">
        <v>68</v>
      </c>
      <c r="DE230" s="13" t="s">
        <v>68</v>
      </c>
      <c r="DF230" s="13" t="s">
        <v>68</v>
      </c>
      <c r="DG230" s="13" t="s">
        <v>68</v>
      </c>
      <c r="DH230" s="13" t="s">
        <v>68</v>
      </c>
      <c r="DI230" s="13" t="str">
        <f t="shared" si="296"/>
        <v>-</v>
      </c>
      <c r="DJ230" s="14" t="s">
        <v>69</v>
      </c>
      <c r="DK230" s="14" t="s">
        <v>69</v>
      </c>
      <c r="DL230" s="14" t="s">
        <v>69</v>
      </c>
      <c r="DM230" s="14" t="s">
        <v>69</v>
      </c>
      <c r="DN230" s="14" t="s">
        <v>69</v>
      </c>
      <c r="DO230" s="14" t="s">
        <v>68</v>
      </c>
      <c r="DP230" s="44" t="str">
        <f t="shared" si="321"/>
        <v>5 fois par semaine</v>
      </c>
      <c r="DQ230" s="13" t="s">
        <v>69</v>
      </c>
      <c r="DR230" s="13" t="s">
        <v>69</v>
      </c>
      <c r="DS230" s="13" t="s">
        <v>69</v>
      </c>
      <c r="DT230" s="13" t="s">
        <v>69</v>
      </c>
      <c r="DU230" s="13" t="s">
        <v>69</v>
      </c>
      <c r="DV230" s="13" t="s">
        <v>68</v>
      </c>
      <c r="DW230" s="13" t="str">
        <f t="shared" si="322"/>
        <v>5 fois par semaine</v>
      </c>
      <c r="DX230" s="14" t="s">
        <v>69</v>
      </c>
      <c r="DY230" s="14" t="s">
        <v>69</v>
      </c>
      <c r="DZ230" s="14" t="s">
        <v>69</v>
      </c>
      <c r="EA230" s="14" t="s">
        <v>69</v>
      </c>
      <c r="EB230" s="14" t="s">
        <v>69</v>
      </c>
      <c r="EC230" s="14" t="s">
        <v>68</v>
      </c>
      <c r="ED230" s="14" t="str">
        <f t="shared" si="323"/>
        <v>5 fois par semaine</v>
      </c>
      <c r="EE230" s="13" t="s">
        <v>69</v>
      </c>
      <c r="EF230" s="13" t="s">
        <v>69</v>
      </c>
      <c r="EG230" s="13" t="s">
        <v>69</v>
      </c>
      <c r="EH230" s="13" t="s">
        <v>69</v>
      </c>
      <c r="EI230" s="13" t="s">
        <v>69</v>
      </c>
      <c r="EJ230" s="13" t="s">
        <v>68</v>
      </c>
      <c r="EK230" s="13" t="str">
        <f t="shared" si="324"/>
        <v>5 fois par semaine</v>
      </c>
      <c r="EL230" s="14" t="s">
        <v>69</v>
      </c>
      <c r="EM230" s="14" t="s">
        <v>68</v>
      </c>
      <c r="EN230" s="14" t="s">
        <v>68</v>
      </c>
      <c r="EO230" s="14" t="s">
        <v>68</v>
      </c>
      <c r="EP230" s="14" t="s">
        <v>68</v>
      </c>
      <c r="EQ230" s="14" t="s">
        <v>68</v>
      </c>
      <c r="ER230" s="44" t="str">
        <f t="shared" si="334"/>
        <v>1 fois par mois</v>
      </c>
      <c r="ES230" s="13" t="s">
        <v>69</v>
      </c>
      <c r="ET230" s="13" t="s">
        <v>68</v>
      </c>
      <c r="EU230" s="13" t="s">
        <v>68</v>
      </c>
      <c r="EV230" s="13" t="s">
        <v>68</v>
      </c>
      <c r="EW230" s="13" t="s">
        <v>68</v>
      </c>
      <c r="EX230" s="13" t="s">
        <v>68</v>
      </c>
      <c r="EY230" s="44" t="str">
        <f t="shared" si="335"/>
        <v>1 fois par mois</v>
      </c>
      <c r="EZ230" s="14" t="s">
        <v>68</v>
      </c>
      <c r="FA230" s="14" t="s">
        <v>68</v>
      </c>
      <c r="FB230" s="14" t="s">
        <v>68</v>
      </c>
      <c r="FC230" s="14" t="s">
        <v>68</v>
      </c>
      <c r="FD230" s="14" t="s">
        <v>68</v>
      </c>
      <c r="FE230" s="14" t="s">
        <v>68</v>
      </c>
      <c r="FF230" s="44" t="str">
        <f t="shared" si="336"/>
        <v>-</v>
      </c>
      <c r="FG230" s="13" t="s">
        <v>68</v>
      </c>
      <c r="FH230" s="13" t="s">
        <v>68</v>
      </c>
      <c r="FI230" s="13" t="s">
        <v>68</v>
      </c>
      <c r="FJ230" s="13" t="s">
        <v>68</v>
      </c>
      <c r="FK230" s="13" t="s">
        <v>68</v>
      </c>
      <c r="FL230" s="13" t="s">
        <v>68</v>
      </c>
      <c r="FM230" s="13" t="str">
        <f t="shared" si="337"/>
        <v>-</v>
      </c>
      <c r="FN230" s="14" t="s">
        <v>69</v>
      </c>
      <c r="FO230" s="14" t="s">
        <v>69</v>
      </c>
      <c r="FP230" s="14" t="s">
        <v>69</v>
      </c>
      <c r="FQ230" s="14" t="s">
        <v>69</v>
      </c>
      <c r="FR230" s="14" t="s">
        <v>69</v>
      </c>
      <c r="FS230" s="14" t="s">
        <v>68</v>
      </c>
      <c r="FT230" s="44" t="str">
        <f t="shared" si="317"/>
        <v>5 fois par semaine</v>
      </c>
      <c r="FU230" s="13" t="s">
        <v>69</v>
      </c>
      <c r="FV230" s="13" t="s">
        <v>68</v>
      </c>
      <c r="FW230" s="13" t="s">
        <v>68</v>
      </c>
      <c r="FX230" s="13" t="s">
        <v>68</v>
      </c>
      <c r="FY230" s="13" t="s">
        <v>68</v>
      </c>
      <c r="FZ230" s="13" t="s">
        <v>68</v>
      </c>
      <c r="GA230" s="44" t="str">
        <f t="shared" si="318"/>
        <v>1 fois par semaine</v>
      </c>
      <c r="GB230" s="14" t="s">
        <v>69</v>
      </c>
      <c r="GC230" s="14" t="s">
        <v>68</v>
      </c>
      <c r="GD230" s="14" t="s">
        <v>68</v>
      </c>
      <c r="GE230" s="14" t="s">
        <v>68</v>
      </c>
      <c r="GF230" s="14" t="s">
        <v>68</v>
      </c>
      <c r="GG230" s="14" t="s">
        <v>68</v>
      </c>
      <c r="GH230" s="14" t="str">
        <f t="shared" si="319"/>
        <v>1 fois par semaine</v>
      </c>
      <c r="GI230" s="13" t="s">
        <v>68</v>
      </c>
      <c r="GJ230" s="13" t="s">
        <v>68</v>
      </c>
      <c r="GK230" s="13" t="s">
        <v>68</v>
      </c>
      <c r="GL230" s="13" t="s">
        <v>68</v>
      </c>
      <c r="GM230" s="13" t="s">
        <v>68</v>
      </c>
      <c r="GN230" s="13" t="s">
        <v>68</v>
      </c>
      <c r="GO230" s="13" t="str">
        <f t="shared" si="286"/>
        <v>-</v>
      </c>
      <c r="GP230" s="14" t="s">
        <v>68</v>
      </c>
      <c r="GQ230" s="14" t="s">
        <v>68</v>
      </c>
      <c r="GR230" s="14" t="s">
        <v>68</v>
      </c>
      <c r="GS230" s="14" t="s">
        <v>68</v>
      </c>
      <c r="GT230" s="14" t="s">
        <v>68</v>
      </c>
      <c r="GU230" s="14" t="s">
        <v>68</v>
      </c>
      <c r="GV230" s="14" t="str">
        <f t="shared" si="340"/>
        <v>-</v>
      </c>
      <c r="GW230" s="13" t="s">
        <v>68</v>
      </c>
      <c r="GX230" s="13" t="s">
        <v>68</v>
      </c>
      <c r="GY230" s="13" t="s">
        <v>68</v>
      </c>
      <c r="GZ230" s="13" t="s">
        <v>68</v>
      </c>
      <c r="HA230" s="13" t="s">
        <v>69</v>
      </c>
      <c r="HB230" s="13" t="s">
        <v>68</v>
      </c>
      <c r="HC230" s="44" t="str">
        <f>IF(COUNTIF(GW230:HB230,"X")&gt;0,COUNTIF(GW230:HB230,"X")&amp;" fois par mois","-")</f>
        <v>1 fois par mois</v>
      </c>
      <c r="HD230" s="14" t="s">
        <v>68</v>
      </c>
      <c r="HE230" s="14" t="s">
        <v>68</v>
      </c>
      <c r="HF230" s="14" t="s">
        <v>68</v>
      </c>
      <c r="HG230" s="14" t="s">
        <v>68</v>
      </c>
      <c r="HH230" s="14" t="s">
        <v>69</v>
      </c>
      <c r="HI230" s="14" t="s">
        <v>68</v>
      </c>
      <c r="HJ230" s="44" t="str">
        <f t="shared" si="299"/>
        <v>1 fois par semestre</v>
      </c>
      <c r="HK230" s="13" t="s">
        <v>68</v>
      </c>
      <c r="HL230" s="13" t="s">
        <v>68</v>
      </c>
      <c r="HM230" s="13" t="s">
        <v>68</v>
      </c>
      <c r="HN230" s="13" t="s">
        <v>68</v>
      </c>
      <c r="HO230" s="13" t="s">
        <v>68</v>
      </c>
      <c r="HP230" s="13" t="s">
        <v>68</v>
      </c>
      <c r="HQ230" s="44" t="str">
        <f t="shared" si="287"/>
        <v>-</v>
      </c>
      <c r="HR230" s="14" t="s">
        <v>68</v>
      </c>
      <c r="HS230" s="14" t="s">
        <v>68</v>
      </c>
      <c r="HT230" s="14" t="s">
        <v>68</v>
      </c>
      <c r="HU230" s="14" t="s">
        <v>68</v>
      </c>
      <c r="HV230" s="14" t="s">
        <v>68</v>
      </c>
      <c r="HW230" s="14" t="s">
        <v>68</v>
      </c>
      <c r="HX230" s="14" t="str">
        <f t="shared" si="339"/>
        <v>-</v>
      </c>
    </row>
    <row r="231" spans="1:233" ht="27.95" customHeight="1" x14ac:dyDescent="0.2">
      <c r="A231" s="16">
        <v>8365</v>
      </c>
      <c r="B231" s="9" t="s">
        <v>79</v>
      </c>
      <c r="C231" s="51" t="s">
        <v>1908</v>
      </c>
      <c r="D231" s="11" t="s">
        <v>68</v>
      </c>
      <c r="E231" s="11" t="s">
        <v>364</v>
      </c>
      <c r="F231" s="11">
        <v>75018</v>
      </c>
      <c r="G231" s="11" t="s">
        <v>29</v>
      </c>
      <c r="H231" s="12">
        <v>9</v>
      </c>
      <c r="I231" s="13" t="s">
        <v>69</v>
      </c>
      <c r="J231" s="13" t="s">
        <v>68</v>
      </c>
      <c r="K231" s="13" t="s">
        <v>69</v>
      </c>
      <c r="L231" s="13" t="s">
        <v>68</v>
      </c>
      <c r="M231" s="13" t="s">
        <v>69</v>
      </c>
      <c r="N231" s="13" t="s">
        <v>68</v>
      </c>
      <c r="O231" s="13" t="str">
        <f t="shared" si="304"/>
        <v>3 fois par semaine</v>
      </c>
      <c r="P231" s="14" t="s">
        <v>69</v>
      </c>
      <c r="Q231" s="14" t="s">
        <v>68</v>
      </c>
      <c r="R231" s="14" t="s">
        <v>69</v>
      </c>
      <c r="S231" s="14" t="s">
        <v>68</v>
      </c>
      <c r="T231" s="14" t="s">
        <v>69</v>
      </c>
      <c r="U231" s="14" t="s">
        <v>68</v>
      </c>
      <c r="V231" s="44" t="str">
        <f t="shared" si="305"/>
        <v>3 fois par semaine</v>
      </c>
      <c r="W231" s="13" t="s">
        <v>69</v>
      </c>
      <c r="X231" s="13" t="s">
        <v>68</v>
      </c>
      <c r="Y231" s="13" t="s">
        <v>69</v>
      </c>
      <c r="Z231" s="13" t="s">
        <v>68</v>
      </c>
      <c r="AA231" s="13" t="s">
        <v>69</v>
      </c>
      <c r="AB231" s="13" t="s">
        <v>68</v>
      </c>
      <c r="AC231" s="13" t="str">
        <f t="shared" si="306"/>
        <v>3 fois par semaine</v>
      </c>
      <c r="AD231" s="14" t="s">
        <v>69</v>
      </c>
      <c r="AE231" s="14" t="s">
        <v>68</v>
      </c>
      <c r="AF231" s="14" t="s">
        <v>69</v>
      </c>
      <c r="AG231" s="14" t="s">
        <v>68</v>
      </c>
      <c r="AH231" s="14" t="s">
        <v>69</v>
      </c>
      <c r="AI231" s="14" t="s">
        <v>68</v>
      </c>
      <c r="AJ231" s="44" t="str">
        <f t="shared" si="307"/>
        <v>3 fois par semaine</v>
      </c>
      <c r="AK231" s="13" t="s">
        <v>69</v>
      </c>
      <c r="AL231" s="13" t="s">
        <v>68</v>
      </c>
      <c r="AM231" s="13" t="s">
        <v>69</v>
      </c>
      <c r="AN231" s="13" t="s">
        <v>68</v>
      </c>
      <c r="AO231" s="13" t="s">
        <v>69</v>
      </c>
      <c r="AP231" s="13" t="s">
        <v>68</v>
      </c>
      <c r="AQ231" s="13" t="str">
        <f t="shared" si="308"/>
        <v>3 fois par semaine</v>
      </c>
      <c r="AR231" s="14" t="s">
        <v>69</v>
      </c>
      <c r="AS231" s="14" t="s">
        <v>68</v>
      </c>
      <c r="AT231" s="14" t="s">
        <v>69</v>
      </c>
      <c r="AU231" s="14" t="s">
        <v>68</v>
      </c>
      <c r="AV231" s="14" t="s">
        <v>69</v>
      </c>
      <c r="AW231" s="14" t="s">
        <v>68</v>
      </c>
      <c r="AX231" s="14" t="str">
        <f t="shared" si="309"/>
        <v>3 fois par semaine</v>
      </c>
      <c r="AY231" s="13" t="s">
        <v>69</v>
      </c>
      <c r="AZ231" s="13" t="s">
        <v>68</v>
      </c>
      <c r="BA231" s="13" t="s">
        <v>69</v>
      </c>
      <c r="BB231" s="13" t="s">
        <v>68</v>
      </c>
      <c r="BC231" s="13" t="s">
        <v>69</v>
      </c>
      <c r="BD231" s="13" t="s">
        <v>68</v>
      </c>
      <c r="BE231" s="13" t="str">
        <f t="shared" si="310"/>
        <v>3 fois par semaine</v>
      </c>
      <c r="BF231" s="14" t="s">
        <v>69</v>
      </c>
      <c r="BG231" s="14" t="s">
        <v>68</v>
      </c>
      <c r="BH231" s="14" t="s">
        <v>69</v>
      </c>
      <c r="BI231" s="14" t="s">
        <v>68</v>
      </c>
      <c r="BJ231" s="14" t="s">
        <v>69</v>
      </c>
      <c r="BK231" s="14" t="s">
        <v>68</v>
      </c>
      <c r="BL231" s="14" t="str">
        <f t="shared" si="311"/>
        <v>3 fois par semaine</v>
      </c>
      <c r="BM231" s="13" t="s">
        <v>69</v>
      </c>
      <c r="BN231" s="13" t="s">
        <v>68</v>
      </c>
      <c r="BO231" s="13" t="s">
        <v>69</v>
      </c>
      <c r="BP231" s="13" t="s">
        <v>68</v>
      </c>
      <c r="BQ231" s="13" t="s">
        <v>69</v>
      </c>
      <c r="BR231" s="13" t="s">
        <v>68</v>
      </c>
      <c r="BS231" s="13" t="str">
        <f t="shared" si="312"/>
        <v>3 fois par semaine</v>
      </c>
      <c r="BT231" s="14" t="s">
        <v>68</v>
      </c>
      <c r="BU231" s="14" t="s">
        <v>68</v>
      </c>
      <c r="BV231" s="14" t="s">
        <v>68</v>
      </c>
      <c r="BW231" s="14" t="s">
        <v>68</v>
      </c>
      <c r="BX231" s="14" t="s">
        <v>68</v>
      </c>
      <c r="BY231" s="14" t="s">
        <v>68</v>
      </c>
      <c r="BZ231" s="14" t="str">
        <f t="shared" si="313"/>
        <v>-</v>
      </c>
      <c r="CA231" s="13" t="s">
        <v>68</v>
      </c>
      <c r="CB231" s="13" t="s">
        <v>68</v>
      </c>
      <c r="CC231" s="13" t="s">
        <v>68</v>
      </c>
      <c r="CD231" s="13" t="s">
        <v>68</v>
      </c>
      <c r="CE231" s="13" t="s">
        <v>68</v>
      </c>
      <c r="CF231" s="13" t="s">
        <v>68</v>
      </c>
      <c r="CG231" s="44" t="str">
        <f t="shared" si="333"/>
        <v>-</v>
      </c>
      <c r="CH231" s="14" t="s">
        <v>68</v>
      </c>
      <c r="CI231" s="14" t="s">
        <v>68</v>
      </c>
      <c r="CJ231" s="14" t="s">
        <v>68</v>
      </c>
      <c r="CK231" s="14" t="s">
        <v>68</v>
      </c>
      <c r="CL231" s="14" t="s">
        <v>69</v>
      </c>
      <c r="CM231" s="14" t="s">
        <v>68</v>
      </c>
      <c r="CN231" s="44" t="str">
        <f t="shared" si="314"/>
        <v>1 fois par semaine</v>
      </c>
      <c r="CO231" s="13" t="s">
        <v>68</v>
      </c>
      <c r="CP231" s="13" t="s">
        <v>68</v>
      </c>
      <c r="CQ231" s="13" t="s">
        <v>68</v>
      </c>
      <c r="CR231" s="13" t="s">
        <v>68</v>
      </c>
      <c r="CS231" s="13" t="s">
        <v>69</v>
      </c>
      <c r="CT231" s="13" t="s">
        <v>68</v>
      </c>
      <c r="CU231" s="13" t="str">
        <f t="shared" si="295"/>
        <v>1 fois par semaine</v>
      </c>
      <c r="CV231" s="14" t="s">
        <v>68</v>
      </c>
      <c r="CW231" s="14" t="s">
        <v>68</v>
      </c>
      <c r="CX231" s="14" t="s">
        <v>68</v>
      </c>
      <c r="CY231" s="14" t="s">
        <v>68</v>
      </c>
      <c r="CZ231" s="14" t="s">
        <v>69</v>
      </c>
      <c r="DA231" s="14" t="s">
        <v>68</v>
      </c>
      <c r="DB231" s="14" t="str">
        <f t="shared" si="320"/>
        <v>1 fois par semaine</v>
      </c>
      <c r="DC231" s="13" t="s">
        <v>68</v>
      </c>
      <c r="DD231" s="13" t="s">
        <v>68</v>
      </c>
      <c r="DE231" s="13" t="s">
        <v>68</v>
      </c>
      <c r="DF231" s="13" t="s">
        <v>68</v>
      </c>
      <c r="DG231" s="13" t="s">
        <v>69</v>
      </c>
      <c r="DH231" s="13" t="s">
        <v>68</v>
      </c>
      <c r="DI231" s="13" t="str">
        <f t="shared" si="296"/>
        <v>1 fois par semaine</v>
      </c>
      <c r="DJ231" s="14" t="s">
        <v>68</v>
      </c>
      <c r="DK231" s="14" t="s">
        <v>68</v>
      </c>
      <c r="DL231" s="14" t="s">
        <v>68</v>
      </c>
      <c r="DM231" s="14" t="s">
        <v>68</v>
      </c>
      <c r="DN231" s="14" t="s">
        <v>68</v>
      </c>
      <c r="DO231" s="14" t="s">
        <v>68</v>
      </c>
      <c r="DP231" s="44" t="str">
        <f t="shared" si="321"/>
        <v>-</v>
      </c>
      <c r="DQ231" s="13" t="s">
        <v>68</v>
      </c>
      <c r="DR231" s="13" t="s">
        <v>68</v>
      </c>
      <c r="DS231" s="13" t="s">
        <v>68</v>
      </c>
      <c r="DT231" s="13" t="s">
        <v>68</v>
      </c>
      <c r="DU231" s="13" t="s">
        <v>68</v>
      </c>
      <c r="DV231" s="13" t="s">
        <v>68</v>
      </c>
      <c r="DW231" s="13" t="str">
        <f t="shared" si="322"/>
        <v>-</v>
      </c>
      <c r="DX231" s="14" t="s">
        <v>68</v>
      </c>
      <c r="DY231" s="14" t="s">
        <v>68</v>
      </c>
      <c r="DZ231" s="14" t="s">
        <v>68</v>
      </c>
      <c r="EA231" s="14" t="s">
        <v>68</v>
      </c>
      <c r="EB231" s="14" t="s">
        <v>68</v>
      </c>
      <c r="EC231" s="14" t="s">
        <v>68</v>
      </c>
      <c r="ED231" s="14" t="str">
        <f t="shared" si="323"/>
        <v>-</v>
      </c>
      <c r="EE231" s="13" t="s">
        <v>68</v>
      </c>
      <c r="EF231" s="13" t="s">
        <v>68</v>
      </c>
      <c r="EG231" s="13" t="s">
        <v>68</v>
      </c>
      <c r="EH231" s="13" t="s">
        <v>68</v>
      </c>
      <c r="EI231" s="13" t="s">
        <v>68</v>
      </c>
      <c r="EJ231" s="13" t="s">
        <v>68</v>
      </c>
      <c r="EK231" s="13" t="str">
        <f t="shared" si="324"/>
        <v>-</v>
      </c>
      <c r="EL231" s="14" t="s">
        <v>68</v>
      </c>
      <c r="EM231" s="14" t="s">
        <v>68</v>
      </c>
      <c r="EN231" s="14" t="s">
        <v>68</v>
      </c>
      <c r="EO231" s="14" t="s">
        <v>68</v>
      </c>
      <c r="EP231" s="14" t="s">
        <v>68</v>
      </c>
      <c r="EQ231" s="14" t="s">
        <v>68</v>
      </c>
      <c r="ER231" s="44" t="str">
        <f t="shared" si="334"/>
        <v>-</v>
      </c>
      <c r="ES231" s="13" t="s">
        <v>68</v>
      </c>
      <c r="ET231" s="13" t="s">
        <v>68</v>
      </c>
      <c r="EU231" s="13" t="s">
        <v>68</v>
      </c>
      <c r="EV231" s="13" t="s">
        <v>68</v>
      </c>
      <c r="EW231" s="13" t="s">
        <v>68</v>
      </c>
      <c r="EX231" s="13" t="s">
        <v>68</v>
      </c>
      <c r="EY231" s="44" t="str">
        <f t="shared" si="335"/>
        <v>-</v>
      </c>
      <c r="EZ231" s="14" t="s">
        <v>68</v>
      </c>
      <c r="FA231" s="14" t="s">
        <v>68</v>
      </c>
      <c r="FB231" s="14" t="s">
        <v>68</v>
      </c>
      <c r="FC231" s="14" t="s">
        <v>68</v>
      </c>
      <c r="FD231" s="14" t="s">
        <v>69</v>
      </c>
      <c r="FE231" s="14" t="s">
        <v>68</v>
      </c>
      <c r="FF231" s="44" t="str">
        <f t="shared" si="336"/>
        <v>1 fois par semaine</v>
      </c>
      <c r="FG231" s="13" t="s">
        <v>68</v>
      </c>
      <c r="FH231" s="13" t="s">
        <v>68</v>
      </c>
      <c r="FI231" s="13" t="s">
        <v>68</v>
      </c>
      <c r="FJ231" s="13" t="s">
        <v>68</v>
      </c>
      <c r="FK231" s="13" t="s">
        <v>69</v>
      </c>
      <c r="FL231" s="13" t="s">
        <v>68</v>
      </c>
      <c r="FM231" s="13" t="str">
        <f t="shared" si="337"/>
        <v>1 fois par mois</v>
      </c>
      <c r="FN231" s="14" t="s">
        <v>69</v>
      </c>
      <c r="FO231" s="14" t="s">
        <v>69</v>
      </c>
      <c r="FP231" s="14" t="s">
        <v>69</v>
      </c>
      <c r="FQ231" s="14" t="s">
        <v>69</v>
      </c>
      <c r="FR231" s="14" t="s">
        <v>69</v>
      </c>
      <c r="FS231" s="14" t="s">
        <v>68</v>
      </c>
      <c r="FT231" s="44" t="str">
        <f t="shared" si="317"/>
        <v>5 fois par semaine</v>
      </c>
      <c r="FU231" s="13" t="s">
        <v>68</v>
      </c>
      <c r="FV231" s="13" t="s">
        <v>68</v>
      </c>
      <c r="FW231" s="13" t="s">
        <v>68</v>
      </c>
      <c r="FX231" s="13" t="s">
        <v>68</v>
      </c>
      <c r="FY231" s="13" t="s">
        <v>69</v>
      </c>
      <c r="FZ231" s="13" t="s">
        <v>68</v>
      </c>
      <c r="GA231" s="44" t="str">
        <f t="shared" si="318"/>
        <v>1 fois par semaine</v>
      </c>
      <c r="GB231" s="14" t="s">
        <v>68</v>
      </c>
      <c r="GC231" s="14" t="s">
        <v>68</v>
      </c>
      <c r="GD231" s="14" t="s">
        <v>68</v>
      </c>
      <c r="GE231" s="14" t="s">
        <v>68</v>
      </c>
      <c r="GF231" s="14" t="s">
        <v>69</v>
      </c>
      <c r="GG231" s="14" t="s">
        <v>68</v>
      </c>
      <c r="GH231" s="14" t="str">
        <f t="shared" si="319"/>
        <v>1 fois par semaine</v>
      </c>
      <c r="GI231" s="13" t="s">
        <v>68</v>
      </c>
      <c r="GJ231" s="13" t="s">
        <v>68</v>
      </c>
      <c r="GK231" s="13" t="s">
        <v>68</v>
      </c>
      <c r="GL231" s="13" t="s">
        <v>68</v>
      </c>
      <c r="GM231" s="13" t="s">
        <v>68</v>
      </c>
      <c r="GN231" s="13" t="s">
        <v>68</v>
      </c>
      <c r="GO231" s="13" t="str">
        <f t="shared" si="286"/>
        <v>-</v>
      </c>
      <c r="GP231" s="14" t="s">
        <v>68</v>
      </c>
      <c r="GQ231" s="14" t="s">
        <v>68</v>
      </c>
      <c r="GR231" s="14" t="s">
        <v>68</v>
      </c>
      <c r="GS231" s="14" t="s">
        <v>68</v>
      </c>
      <c r="GT231" s="14" t="s">
        <v>68</v>
      </c>
      <c r="GU231" s="14" t="s">
        <v>68</v>
      </c>
      <c r="GV231" s="14" t="str">
        <f t="shared" si="340"/>
        <v>-</v>
      </c>
      <c r="GW231" s="13" t="s">
        <v>68</v>
      </c>
      <c r="GX231" s="13" t="s">
        <v>68</v>
      </c>
      <c r="GY231" s="13" t="s">
        <v>68</v>
      </c>
      <c r="GZ231" s="13" t="s">
        <v>68</v>
      </c>
      <c r="HA231" s="13" t="s">
        <v>68</v>
      </c>
      <c r="HB231" s="13" t="s">
        <v>68</v>
      </c>
      <c r="HC231" s="44" t="str">
        <f t="shared" ref="HC231:HC240" si="341">IF(COUNTIF(GW231:HB231,"X")&gt;0,COUNTIF(GW231:HB231,"X")&amp;" fois par semaine","-")</f>
        <v>-</v>
      </c>
      <c r="HD231" s="14" t="s">
        <v>68</v>
      </c>
      <c r="HE231" s="14" t="s">
        <v>68</v>
      </c>
      <c r="HF231" s="14" t="s">
        <v>68</v>
      </c>
      <c r="HG231" s="14" t="s">
        <v>68</v>
      </c>
      <c r="HH231" s="14" t="s">
        <v>68</v>
      </c>
      <c r="HI231" s="14" t="s">
        <v>68</v>
      </c>
      <c r="HJ231" s="44" t="str">
        <f t="shared" si="299"/>
        <v>-</v>
      </c>
      <c r="HK231" s="13" t="s">
        <v>68</v>
      </c>
      <c r="HL231" s="13" t="s">
        <v>68</v>
      </c>
      <c r="HM231" s="13" t="s">
        <v>68</v>
      </c>
      <c r="HN231" s="13" t="s">
        <v>68</v>
      </c>
      <c r="HO231" s="13" t="s">
        <v>68</v>
      </c>
      <c r="HP231" s="13" t="s">
        <v>68</v>
      </c>
      <c r="HQ231" s="44" t="str">
        <f t="shared" si="287"/>
        <v>-</v>
      </c>
      <c r="HR231" s="14" t="s">
        <v>68</v>
      </c>
      <c r="HS231" s="14" t="s">
        <v>68</v>
      </c>
      <c r="HT231" s="14" t="s">
        <v>68</v>
      </c>
      <c r="HU231" s="14" t="s">
        <v>68</v>
      </c>
      <c r="HV231" s="14" t="s">
        <v>68</v>
      </c>
      <c r="HW231" s="14" t="s">
        <v>68</v>
      </c>
      <c r="HX231" s="14" t="str">
        <f t="shared" si="339"/>
        <v>-</v>
      </c>
    </row>
    <row r="232" spans="1:233" ht="27.95" customHeight="1" x14ac:dyDescent="0.2">
      <c r="A232" s="8">
        <v>8376</v>
      </c>
      <c r="B232" s="9" t="s">
        <v>66</v>
      </c>
      <c r="C232" s="50" t="s">
        <v>1906</v>
      </c>
      <c r="D232" s="11" t="s">
        <v>96</v>
      </c>
      <c r="E232" s="11" t="s">
        <v>367</v>
      </c>
      <c r="F232" s="11">
        <v>75020</v>
      </c>
      <c r="G232" s="11" t="s">
        <v>29</v>
      </c>
      <c r="H232" s="12">
        <v>8</v>
      </c>
      <c r="I232" s="13" t="s">
        <v>69</v>
      </c>
      <c r="J232" s="13" t="s">
        <v>68</v>
      </c>
      <c r="K232" s="13" t="s">
        <v>68</v>
      </c>
      <c r="L232" s="13" t="s">
        <v>69</v>
      </c>
      <c r="M232" s="13" t="s">
        <v>68</v>
      </c>
      <c r="N232" s="13" t="s">
        <v>68</v>
      </c>
      <c r="O232" s="13" t="str">
        <f t="shared" si="304"/>
        <v>2 fois par semaine</v>
      </c>
      <c r="P232" s="14" t="s">
        <v>69</v>
      </c>
      <c r="Q232" s="14" t="s">
        <v>68</v>
      </c>
      <c r="R232" s="14" t="s">
        <v>68</v>
      </c>
      <c r="S232" s="14" t="s">
        <v>69</v>
      </c>
      <c r="T232" s="14" t="s">
        <v>68</v>
      </c>
      <c r="U232" s="14" t="s">
        <v>68</v>
      </c>
      <c r="V232" s="44" t="str">
        <f t="shared" si="305"/>
        <v>2 fois par semaine</v>
      </c>
      <c r="W232" s="13" t="s">
        <v>69</v>
      </c>
      <c r="X232" s="13" t="s">
        <v>68</v>
      </c>
      <c r="Y232" s="13" t="s">
        <v>68</v>
      </c>
      <c r="Z232" s="13" t="s">
        <v>69</v>
      </c>
      <c r="AA232" s="13" t="s">
        <v>68</v>
      </c>
      <c r="AB232" s="13" t="s">
        <v>68</v>
      </c>
      <c r="AC232" s="13" t="str">
        <f t="shared" si="306"/>
        <v>2 fois par semaine</v>
      </c>
      <c r="AD232" s="14" t="s">
        <v>69</v>
      </c>
      <c r="AE232" s="14" t="s">
        <v>68</v>
      </c>
      <c r="AF232" s="14" t="s">
        <v>68</v>
      </c>
      <c r="AG232" s="14" t="s">
        <v>69</v>
      </c>
      <c r="AH232" s="14" t="s">
        <v>68</v>
      </c>
      <c r="AI232" s="14" t="s">
        <v>68</v>
      </c>
      <c r="AJ232" s="44" t="str">
        <f t="shared" si="307"/>
        <v>2 fois par semaine</v>
      </c>
      <c r="AK232" s="13" t="s">
        <v>69</v>
      </c>
      <c r="AL232" s="13" t="s">
        <v>68</v>
      </c>
      <c r="AM232" s="13" t="s">
        <v>68</v>
      </c>
      <c r="AN232" s="13" t="s">
        <v>69</v>
      </c>
      <c r="AO232" s="13" t="s">
        <v>68</v>
      </c>
      <c r="AP232" s="13" t="s">
        <v>68</v>
      </c>
      <c r="AQ232" s="13" t="str">
        <f t="shared" si="308"/>
        <v>2 fois par semaine</v>
      </c>
      <c r="AR232" s="14" t="s">
        <v>69</v>
      </c>
      <c r="AS232" s="14" t="s">
        <v>68</v>
      </c>
      <c r="AT232" s="14" t="s">
        <v>68</v>
      </c>
      <c r="AU232" s="14" t="s">
        <v>69</v>
      </c>
      <c r="AV232" s="14" t="s">
        <v>68</v>
      </c>
      <c r="AW232" s="14" t="s">
        <v>68</v>
      </c>
      <c r="AX232" s="14" t="str">
        <f t="shared" si="309"/>
        <v>2 fois par semaine</v>
      </c>
      <c r="AY232" s="13" t="s">
        <v>69</v>
      </c>
      <c r="AZ232" s="13" t="s">
        <v>68</v>
      </c>
      <c r="BA232" s="13" t="s">
        <v>68</v>
      </c>
      <c r="BB232" s="13" t="s">
        <v>69</v>
      </c>
      <c r="BC232" s="13" t="s">
        <v>68</v>
      </c>
      <c r="BD232" s="13" t="s">
        <v>68</v>
      </c>
      <c r="BE232" s="13" t="str">
        <f t="shared" si="310"/>
        <v>2 fois par semaine</v>
      </c>
      <c r="BF232" s="14" t="s">
        <v>69</v>
      </c>
      <c r="BG232" s="14" t="s">
        <v>68</v>
      </c>
      <c r="BH232" s="14" t="s">
        <v>68</v>
      </c>
      <c r="BI232" s="14" t="s">
        <v>69</v>
      </c>
      <c r="BJ232" s="14" t="s">
        <v>68</v>
      </c>
      <c r="BK232" s="14" t="s">
        <v>68</v>
      </c>
      <c r="BL232" s="14" t="str">
        <f t="shared" si="311"/>
        <v>2 fois par semaine</v>
      </c>
      <c r="BM232" s="13" t="s">
        <v>69</v>
      </c>
      <c r="BN232" s="13" t="s">
        <v>68</v>
      </c>
      <c r="BO232" s="13" t="s">
        <v>68</v>
      </c>
      <c r="BP232" s="13" t="s">
        <v>69</v>
      </c>
      <c r="BQ232" s="13" t="s">
        <v>68</v>
      </c>
      <c r="BR232" s="13" t="s">
        <v>68</v>
      </c>
      <c r="BS232" s="13" t="str">
        <f t="shared" si="312"/>
        <v>2 fois par semaine</v>
      </c>
      <c r="BT232" s="14" t="s">
        <v>68</v>
      </c>
      <c r="BU232" s="14" t="s">
        <v>68</v>
      </c>
      <c r="BV232" s="14" t="s">
        <v>68</v>
      </c>
      <c r="BW232" s="14" t="s">
        <v>68</v>
      </c>
      <c r="BX232" s="14" t="s">
        <v>68</v>
      </c>
      <c r="BY232" s="14" t="s">
        <v>68</v>
      </c>
      <c r="BZ232" s="14" t="str">
        <f t="shared" si="313"/>
        <v>-</v>
      </c>
      <c r="CA232" s="13" t="s">
        <v>69</v>
      </c>
      <c r="CB232" s="13" t="s">
        <v>68</v>
      </c>
      <c r="CC232" s="13" t="s">
        <v>68</v>
      </c>
      <c r="CD232" s="13" t="s">
        <v>68</v>
      </c>
      <c r="CE232" s="13" t="s">
        <v>68</v>
      </c>
      <c r="CF232" s="13" t="s">
        <v>68</v>
      </c>
      <c r="CG232" s="44" t="str">
        <f t="shared" ref="CG232:CG247" si="342">IF(COUNTIF(CA232:CF232,"X")&gt;0,COUNTIF(CA232:CF232,"X")&amp;" fois par mois","-")</f>
        <v>1 fois par mois</v>
      </c>
      <c r="CH232" s="14" t="s">
        <v>69</v>
      </c>
      <c r="CI232" s="14" t="s">
        <v>68</v>
      </c>
      <c r="CJ232" s="14" t="s">
        <v>68</v>
      </c>
      <c r="CK232" s="14" t="s">
        <v>68</v>
      </c>
      <c r="CL232" s="14" t="s">
        <v>68</v>
      </c>
      <c r="CM232" s="14" t="s">
        <v>68</v>
      </c>
      <c r="CN232" s="44" t="str">
        <f t="shared" si="314"/>
        <v>1 fois par semaine</v>
      </c>
      <c r="CO232" s="13" t="s">
        <v>69</v>
      </c>
      <c r="CP232" s="13" t="s">
        <v>68</v>
      </c>
      <c r="CQ232" s="13" t="s">
        <v>68</v>
      </c>
      <c r="CR232" s="13" t="s">
        <v>68</v>
      </c>
      <c r="CS232" s="13" t="s">
        <v>68</v>
      </c>
      <c r="CT232" s="13" t="s">
        <v>68</v>
      </c>
      <c r="CU232" s="13" t="str">
        <f t="shared" si="295"/>
        <v>1 fois par semaine</v>
      </c>
      <c r="CV232" s="14" t="s">
        <v>69</v>
      </c>
      <c r="CW232" s="14" t="s">
        <v>68</v>
      </c>
      <c r="CX232" s="14" t="s">
        <v>68</v>
      </c>
      <c r="CY232" s="14" t="s">
        <v>68</v>
      </c>
      <c r="CZ232" s="14" t="s">
        <v>68</v>
      </c>
      <c r="DA232" s="14" t="s">
        <v>68</v>
      </c>
      <c r="DB232" s="14" t="str">
        <f t="shared" si="320"/>
        <v>1 fois par semaine</v>
      </c>
      <c r="DC232" s="13" t="s">
        <v>69</v>
      </c>
      <c r="DD232" s="13" t="s">
        <v>68</v>
      </c>
      <c r="DE232" s="13" t="s">
        <v>68</v>
      </c>
      <c r="DF232" s="13" t="s">
        <v>68</v>
      </c>
      <c r="DG232" s="13" t="s">
        <v>68</v>
      </c>
      <c r="DH232" s="13" t="s">
        <v>68</v>
      </c>
      <c r="DI232" s="13" t="str">
        <f t="shared" si="296"/>
        <v>1 fois par semaine</v>
      </c>
      <c r="DJ232" s="14" t="s">
        <v>68</v>
      </c>
      <c r="DK232" s="14" t="s">
        <v>68</v>
      </c>
      <c r="DL232" s="14" t="s">
        <v>68</v>
      </c>
      <c r="DM232" s="14" t="s">
        <v>68</v>
      </c>
      <c r="DN232" s="14" t="s">
        <v>68</v>
      </c>
      <c r="DO232" s="14" t="s">
        <v>68</v>
      </c>
      <c r="DP232" s="44" t="str">
        <f t="shared" si="321"/>
        <v>-</v>
      </c>
      <c r="DQ232" s="13" t="s">
        <v>68</v>
      </c>
      <c r="DR232" s="13" t="s">
        <v>68</v>
      </c>
      <c r="DS232" s="13" t="s">
        <v>68</v>
      </c>
      <c r="DT232" s="13" t="s">
        <v>68</v>
      </c>
      <c r="DU232" s="13" t="s">
        <v>68</v>
      </c>
      <c r="DV232" s="13" t="s">
        <v>68</v>
      </c>
      <c r="DW232" s="13" t="str">
        <f t="shared" si="322"/>
        <v>-</v>
      </c>
      <c r="DX232" s="14" t="s">
        <v>68</v>
      </c>
      <c r="DY232" s="14" t="s">
        <v>68</v>
      </c>
      <c r="DZ232" s="14" t="s">
        <v>68</v>
      </c>
      <c r="EA232" s="14" t="s">
        <v>68</v>
      </c>
      <c r="EB232" s="14" t="s">
        <v>68</v>
      </c>
      <c r="EC232" s="14" t="s">
        <v>68</v>
      </c>
      <c r="ED232" s="14" t="str">
        <f t="shared" si="323"/>
        <v>-</v>
      </c>
      <c r="EE232" s="13" t="s">
        <v>68</v>
      </c>
      <c r="EF232" s="13" t="s">
        <v>68</v>
      </c>
      <c r="EG232" s="13" t="s">
        <v>68</v>
      </c>
      <c r="EH232" s="13" t="s">
        <v>68</v>
      </c>
      <c r="EI232" s="13" t="s">
        <v>68</v>
      </c>
      <c r="EJ232" s="13" t="s">
        <v>68</v>
      </c>
      <c r="EK232" s="13" t="str">
        <f t="shared" si="324"/>
        <v>-</v>
      </c>
      <c r="EL232" s="14" t="s">
        <v>69</v>
      </c>
      <c r="EM232" s="14" t="s">
        <v>68</v>
      </c>
      <c r="EN232" s="14" t="s">
        <v>68</v>
      </c>
      <c r="EO232" s="14" t="s">
        <v>68</v>
      </c>
      <c r="EP232" s="14" t="s">
        <v>68</v>
      </c>
      <c r="EQ232" s="14" t="s">
        <v>68</v>
      </c>
      <c r="ER232" s="44" t="str">
        <f t="shared" si="334"/>
        <v>1 fois par mois</v>
      </c>
      <c r="ES232" s="13" t="s">
        <v>68</v>
      </c>
      <c r="ET232" s="13" t="s">
        <v>68</v>
      </c>
      <c r="EU232" s="13" t="s">
        <v>68</v>
      </c>
      <c r="EV232" s="13" t="s">
        <v>68</v>
      </c>
      <c r="EW232" s="13" t="s">
        <v>68</v>
      </c>
      <c r="EX232" s="13" t="s">
        <v>68</v>
      </c>
      <c r="EY232" s="44" t="str">
        <f t="shared" ref="EY232:EY247" si="343">IF(COUNTIF(ES232:EX232,"X")&gt;0,COUNTIF(ES232:EX232,"X")&amp;" fois par mois","-")</f>
        <v>-</v>
      </c>
      <c r="EZ232" s="14" t="s">
        <v>68</v>
      </c>
      <c r="FA232" s="14" t="s">
        <v>68</v>
      </c>
      <c r="FB232" s="14" t="s">
        <v>68</v>
      </c>
      <c r="FC232" s="14" t="s">
        <v>68</v>
      </c>
      <c r="FD232" s="14" t="s">
        <v>68</v>
      </c>
      <c r="FE232" s="14" t="s">
        <v>68</v>
      </c>
      <c r="FF232" s="44" t="str">
        <f t="shared" si="336"/>
        <v>-</v>
      </c>
      <c r="FG232" s="13" t="s">
        <v>68</v>
      </c>
      <c r="FH232" s="13" t="s">
        <v>68</v>
      </c>
      <c r="FI232" s="13" t="s">
        <v>68</v>
      </c>
      <c r="FJ232" s="13" t="s">
        <v>68</v>
      </c>
      <c r="FK232" s="13" t="s">
        <v>68</v>
      </c>
      <c r="FL232" s="13" t="s">
        <v>68</v>
      </c>
      <c r="FM232" s="13" t="str">
        <f t="shared" ref="FM232:FM247" si="344">IF(COUNTIF(FG232:FL232,"X")&gt;0,COUNTIF(FG232:FL232,"X")&amp;" fois par mois","-")</f>
        <v>-</v>
      </c>
      <c r="FN232" s="14" t="s">
        <v>69</v>
      </c>
      <c r="FO232" s="14" t="s">
        <v>68</v>
      </c>
      <c r="FP232" s="14" t="s">
        <v>68</v>
      </c>
      <c r="FQ232" s="14" t="s">
        <v>69</v>
      </c>
      <c r="FR232" s="14" t="s">
        <v>68</v>
      </c>
      <c r="FS232" s="14" t="s">
        <v>68</v>
      </c>
      <c r="FT232" s="44" t="str">
        <f t="shared" si="317"/>
        <v>2 fois par semaine</v>
      </c>
      <c r="FU232" s="13" t="s">
        <v>69</v>
      </c>
      <c r="FV232" s="13" t="s">
        <v>68</v>
      </c>
      <c r="FW232" s="13" t="s">
        <v>68</v>
      </c>
      <c r="FX232" s="13" t="s">
        <v>68</v>
      </c>
      <c r="FY232" s="13" t="s">
        <v>68</v>
      </c>
      <c r="FZ232" s="13" t="s">
        <v>68</v>
      </c>
      <c r="GA232" s="44" t="str">
        <f t="shared" si="318"/>
        <v>1 fois par semaine</v>
      </c>
      <c r="GB232" s="14" t="s">
        <v>69</v>
      </c>
      <c r="GC232" s="14" t="s">
        <v>68</v>
      </c>
      <c r="GD232" s="14" t="s">
        <v>68</v>
      </c>
      <c r="GE232" s="14" t="s">
        <v>68</v>
      </c>
      <c r="GF232" s="14" t="s">
        <v>68</v>
      </c>
      <c r="GG232" s="14" t="s">
        <v>68</v>
      </c>
      <c r="GH232" s="14" t="str">
        <f t="shared" si="319"/>
        <v>1 fois par semaine</v>
      </c>
      <c r="GI232" s="13" t="s">
        <v>68</v>
      </c>
      <c r="GJ232" s="13" t="s">
        <v>68</v>
      </c>
      <c r="GK232" s="13" t="s">
        <v>68</v>
      </c>
      <c r="GL232" s="13" t="s">
        <v>68</v>
      </c>
      <c r="GM232" s="13" t="s">
        <v>68</v>
      </c>
      <c r="GN232" s="13" t="s">
        <v>68</v>
      </c>
      <c r="GO232" s="13" t="str">
        <f t="shared" ref="GO232:GO246" si="345">IF(COUNTIF(GI232:GN232,"X")&gt;0,COUNTIF(GI232:GN232,"X")&amp;" fois par semaine","-")</f>
        <v>-</v>
      </c>
      <c r="GP232" s="14" t="s">
        <v>68</v>
      </c>
      <c r="GQ232" s="14" t="s">
        <v>68</v>
      </c>
      <c r="GR232" s="14" t="s">
        <v>68</v>
      </c>
      <c r="GS232" s="14" t="s">
        <v>68</v>
      </c>
      <c r="GT232" s="14" t="s">
        <v>68</v>
      </c>
      <c r="GU232" s="14" t="s">
        <v>68</v>
      </c>
      <c r="GV232" s="14" t="str">
        <f t="shared" si="340"/>
        <v>-</v>
      </c>
      <c r="GW232" s="13" t="s">
        <v>68</v>
      </c>
      <c r="GX232" s="13" t="s">
        <v>68</v>
      </c>
      <c r="GY232" s="13" t="s">
        <v>68</v>
      </c>
      <c r="GZ232" s="13" t="s">
        <v>68</v>
      </c>
      <c r="HA232" s="13" t="s">
        <v>68</v>
      </c>
      <c r="HB232" s="13" t="s">
        <v>68</v>
      </c>
      <c r="HC232" s="44" t="str">
        <f t="shared" si="341"/>
        <v>-</v>
      </c>
      <c r="HD232" s="14" t="s">
        <v>68</v>
      </c>
      <c r="HE232" s="14" t="s">
        <v>68</v>
      </c>
      <c r="HF232" s="14" t="s">
        <v>68</v>
      </c>
      <c r="HG232" s="14" t="s">
        <v>68</v>
      </c>
      <c r="HH232" s="14" t="s">
        <v>68</v>
      </c>
      <c r="HI232" s="14" t="s">
        <v>68</v>
      </c>
      <c r="HJ232" s="44" t="str">
        <f t="shared" si="299"/>
        <v>-</v>
      </c>
      <c r="HK232" s="13" t="s">
        <v>68</v>
      </c>
      <c r="HL232" s="13" t="s">
        <v>68</v>
      </c>
      <c r="HM232" s="13" t="s">
        <v>68</v>
      </c>
      <c r="HN232" s="13" t="s">
        <v>68</v>
      </c>
      <c r="HO232" s="13" t="s">
        <v>68</v>
      </c>
      <c r="HP232" s="13" t="s">
        <v>68</v>
      </c>
      <c r="HQ232" s="44" t="str">
        <f t="shared" ref="HQ232:HQ257" si="346">IF(COUNTIF(HK232:HP232,"X")&gt;0,COUNTIF(HK232:HP232,"X")&amp;" fois par semaine","-")</f>
        <v>-</v>
      </c>
      <c r="HR232" s="14" t="s">
        <v>68</v>
      </c>
      <c r="HS232" s="14" t="s">
        <v>68</v>
      </c>
      <c r="HT232" s="14" t="s">
        <v>68</v>
      </c>
      <c r="HU232" s="14" t="s">
        <v>68</v>
      </c>
      <c r="HV232" s="14" t="s">
        <v>68</v>
      </c>
      <c r="HW232" s="14" t="s">
        <v>68</v>
      </c>
      <c r="HX232" s="14" t="str">
        <f t="shared" si="339"/>
        <v>-</v>
      </c>
    </row>
    <row r="233" spans="1:233" ht="27.95" customHeight="1" x14ac:dyDescent="0.2">
      <c r="A233" s="8">
        <v>8377</v>
      </c>
      <c r="B233" s="9" t="s">
        <v>66</v>
      </c>
      <c r="C233" s="50" t="s">
        <v>1906</v>
      </c>
      <c r="D233" s="11" t="s">
        <v>96</v>
      </c>
      <c r="E233" s="11" t="s">
        <v>368</v>
      </c>
      <c r="F233" s="11">
        <v>75011</v>
      </c>
      <c r="G233" s="11" t="s">
        <v>29</v>
      </c>
      <c r="H233" s="12">
        <v>18</v>
      </c>
      <c r="I233" s="19" t="s">
        <v>68</v>
      </c>
      <c r="J233" s="19" t="s">
        <v>68</v>
      </c>
      <c r="K233" s="19" t="s">
        <v>68</v>
      </c>
      <c r="L233" s="19" t="s">
        <v>68</v>
      </c>
      <c r="M233" s="19" t="s">
        <v>68</v>
      </c>
      <c r="N233" s="19" t="s">
        <v>68</v>
      </c>
      <c r="O233" s="19" t="str">
        <f t="shared" si="304"/>
        <v>-</v>
      </c>
      <c r="P233" s="20" t="s">
        <v>69</v>
      </c>
      <c r="Q233" s="20" t="s">
        <v>68</v>
      </c>
      <c r="R233" s="20" t="s">
        <v>69</v>
      </c>
      <c r="S233" s="20" t="s">
        <v>68</v>
      </c>
      <c r="T233" s="20" t="s">
        <v>69</v>
      </c>
      <c r="U233" s="20" t="s">
        <v>68</v>
      </c>
      <c r="V233" s="45" t="str">
        <f t="shared" si="305"/>
        <v>3 fois par semaine</v>
      </c>
      <c r="W233" s="19" t="s">
        <v>68</v>
      </c>
      <c r="X233" s="19" t="s">
        <v>68</v>
      </c>
      <c r="Y233" s="19" t="s">
        <v>68</v>
      </c>
      <c r="Z233" s="19" t="s">
        <v>68</v>
      </c>
      <c r="AA233" s="19" t="s">
        <v>68</v>
      </c>
      <c r="AB233" s="19" t="s">
        <v>68</v>
      </c>
      <c r="AC233" s="19" t="str">
        <f t="shared" si="306"/>
        <v>-</v>
      </c>
      <c r="AD233" s="20" t="s">
        <v>69</v>
      </c>
      <c r="AE233" s="20" t="s">
        <v>68</v>
      </c>
      <c r="AF233" s="20" t="s">
        <v>68</v>
      </c>
      <c r="AG233" s="20" t="s">
        <v>68</v>
      </c>
      <c r="AH233" s="20" t="s">
        <v>68</v>
      </c>
      <c r="AI233" s="20" t="s">
        <v>68</v>
      </c>
      <c r="AJ233" s="45" t="str">
        <f t="shared" si="307"/>
        <v>1 fois par semaine</v>
      </c>
      <c r="AK233" s="19" t="s">
        <v>69</v>
      </c>
      <c r="AL233" s="19" t="s">
        <v>68</v>
      </c>
      <c r="AM233" s="19" t="s">
        <v>68</v>
      </c>
      <c r="AN233" s="19" t="s">
        <v>68</v>
      </c>
      <c r="AO233" s="19" t="s">
        <v>69</v>
      </c>
      <c r="AP233" s="19" t="s">
        <v>68</v>
      </c>
      <c r="AQ233" s="19" t="str">
        <f t="shared" si="308"/>
        <v>2 fois par semaine</v>
      </c>
      <c r="AR233" s="20" t="s">
        <v>69</v>
      </c>
      <c r="AS233" s="20" t="s">
        <v>68</v>
      </c>
      <c r="AT233" s="20" t="s">
        <v>68</v>
      </c>
      <c r="AU233" s="20" t="s">
        <v>68</v>
      </c>
      <c r="AV233" s="20" t="s">
        <v>68</v>
      </c>
      <c r="AW233" s="20" t="s">
        <v>68</v>
      </c>
      <c r="AX233" s="20" t="str">
        <f t="shared" si="309"/>
        <v>1 fois par semaine</v>
      </c>
      <c r="AY233" s="19" t="s">
        <v>69</v>
      </c>
      <c r="AZ233" s="19" t="s">
        <v>68</v>
      </c>
      <c r="BA233" s="19" t="s">
        <v>68</v>
      </c>
      <c r="BB233" s="19" t="s">
        <v>68</v>
      </c>
      <c r="BC233" s="19" t="s">
        <v>68</v>
      </c>
      <c r="BD233" s="19" t="s">
        <v>68</v>
      </c>
      <c r="BE233" s="19" t="str">
        <f t="shared" si="310"/>
        <v>1 fois par semaine</v>
      </c>
      <c r="BF233" s="20" t="s">
        <v>68</v>
      </c>
      <c r="BG233" s="20" t="s">
        <v>68</v>
      </c>
      <c r="BH233" s="20" t="s">
        <v>68</v>
      </c>
      <c r="BI233" s="20" t="s">
        <v>68</v>
      </c>
      <c r="BJ233" s="20" t="s">
        <v>68</v>
      </c>
      <c r="BK233" s="20" t="s">
        <v>68</v>
      </c>
      <c r="BL233" s="20" t="str">
        <f t="shared" si="311"/>
        <v>-</v>
      </c>
      <c r="BM233" s="19" t="s">
        <v>69</v>
      </c>
      <c r="BN233" s="19" t="s">
        <v>68</v>
      </c>
      <c r="BO233" s="19" t="s">
        <v>68</v>
      </c>
      <c r="BP233" s="19" t="s">
        <v>68</v>
      </c>
      <c r="BQ233" s="19" t="s">
        <v>68</v>
      </c>
      <c r="BR233" s="19" t="s">
        <v>68</v>
      </c>
      <c r="BS233" s="19" t="str">
        <f t="shared" si="312"/>
        <v>1 fois par semaine</v>
      </c>
      <c r="BT233" s="20" t="s">
        <v>68</v>
      </c>
      <c r="BU233" s="20" t="s">
        <v>68</v>
      </c>
      <c r="BV233" s="20" t="s">
        <v>68</v>
      </c>
      <c r="BW233" s="20" t="s">
        <v>68</v>
      </c>
      <c r="BX233" s="20" t="s">
        <v>68</v>
      </c>
      <c r="BY233" s="20" t="s">
        <v>68</v>
      </c>
      <c r="BZ233" s="20" t="str">
        <f t="shared" si="313"/>
        <v>-</v>
      </c>
      <c r="CA233" s="19" t="s">
        <v>69</v>
      </c>
      <c r="CB233" s="19" t="s">
        <v>68</v>
      </c>
      <c r="CC233" s="19" t="s">
        <v>68</v>
      </c>
      <c r="CD233" s="19" t="s">
        <v>68</v>
      </c>
      <c r="CE233" s="19" t="s">
        <v>68</v>
      </c>
      <c r="CF233" s="19" t="s">
        <v>68</v>
      </c>
      <c r="CG233" s="45" t="str">
        <f t="shared" si="342"/>
        <v>1 fois par mois</v>
      </c>
      <c r="CH233" s="20" t="s">
        <v>69</v>
      </c>
      <c r="CI233" s="20" t="s">
        <v>68</v>
      </c>
      <c r="CJ233" s="20" t="s">
        <v>68</v>
      </c>
      <c r="CK233" s="20" t="s">
        <v>68</v>
      </c>
      <c r="CL233" s="20" t="s">
        <v>68</v>
      </c>
      <c r="CM233" s="20" t="s">
        <v>68</v>
      </c>
      <c r="CN233" s="45" t="str">
        <f t="shared" si="314"/>
        <v>1 fois par semaine</v>
      </c>
      <c r="CO233" s="19" t="s">
        <v>69</v>
      </c>
      <c r="CP233" s="19" t="s">
        <v>68</v>
      </c>
      <c r="CQ233" s="19" t="s">
        <v>68</v>
      </c>
      <c r="CR233" s="19" t="s">
        <v>68</v>
      </c>
      <c r="CS233" s="19" t="s">
        <v>68</v>
      </c>
      <c r="CT233" s="19" t="s">
        <v>68</v>
      </c>
      <c r="CU233" s="19" t="str">
        <f t="shared" si="295"/>
        <v>1 fois par semaine</v>
      </c>
      <c r="CV233" s="20" t="s">
        <v>68</v>
      </c>
      <c r="CW233" s="20" t="s">
        <v>68</v>
      </c>
      <c r="CX233" s="20" t="s">
        <v>68</v>
      </c>
      <c r="CY233" s="20" t="s">
        <v>68</v>
      </c>
      <c r="CZ233" s="20" t="s">
        <v>68</v>
      </c>
      <c r="DA233" s="20" t="s">
        <v>68</v>
      </c>
      <c r="DB233" s="20" t="str">
        <f t="shared" si="320"/>
        <v>-</v>
      </c>
      <c r="DC233" s="19" t="s">
        <v>69</v>
      </c>
      <c r="DD233" s="19" t="s">
        <v>68</v>
      </c>
      <c r="DE233" s="19" t="s">
        <v>68</v>
      </c>
      <c r="DF233" s="19" t="s">
        <v>68</v>
      </c>
      <c r="DG233" s="19" t="s">
        <v>68</v>
      </c>
      <c r="DH233" s="19" t="s">
        <v>68</v>
      </c>
      <c r="DI233" s="19" t="str">
        <f t="shared" si="296"/>
        <v>1 fois par semaine</v>
      </c>
      <c r="DJ233" s="20" t="s">
        <v>69</v>
      </c>
      <c r="DK233" s="20" t="s">
        <v>68</v>
      </c>
      <c r="DL233" s="20" t="s">
        <v>68</v>
      </c>
      <c r="DM233" s="20" t="s">
        <v>68</v>
      </c>
      <c r="DN233" s="20" t="s">
        <v>68</v>
      </c>
      <c r="DO233" s="20" t="s">
        <v>68</v>
      </c>
      <c r="DP233" s="45" t="str">
        <f t="shared" si="321"/>
        <v>1 fois par semaine</v>
      </c>
      <c r="DQ233" s="19" t="s">
        <v>69</v>
      </c>
      <c r="DR233" s="19" t="s">
        <v>68</v>
      </c>
      <c r="DS233" s="19" t="s">
        <v>68</v>
      </c>
      <c r="DT233" s="19" t="s">
        <v>68</v>
      </c>
      <c r="DU233" s="19" t="s">
        <v>68</v>
      </c>
      <c r="DV233" s="19" t="s">
        <v>68</v>
      </c>
      <c r="DW233" s="19" t="str">
        <f t="shared" si="322"/>
        <v>1 fois par semaine</v>
      </c>
      <c r="DX233" s="20" t="s">
        <v>69</v>
      </c>
      <c r="DY233" s="20" t="s">
        <v>68</v>
      </c>
      <c r="DZ233" s="20" t="s">
        <v>68</v>
      </c>
      <c r="EA233" s="20" t="s">
        <v>68</v>
      </c>
      <c r="EB233" s="20" t="s">
        <v>68</v>
      </c>
      <c r="EC233" s="20" t="s">
        <v>68</v>
      </c>
      <c r="ED233" s="20" t="str">
        <f t="shared" si="323"/>
        <v>1 fois par semaine</v>
      </c>
      <c r="EE233" s="19" t="s">
        <v>69</v>
      </c>
      <c r="EF233" s="19" t="s">
        <v>68</v>
      </c>
      <c r="EG233" s="19" t="s">
        <v>68</v>
      </c>
      <c r="EH233" s="19" t="s">
        <v>68</v>
      </c>
      <c r="EI233" s="19" t="s">
        <v>68</v>
      </c>
      <c r="EJ233" s="19" t="s">
        <v>68</v>
      </c>
      <c r="EK233" s="19" t="str">
        <f t="shared" si="324"/>
        <v>1 fois par semaine</v>
      </c>
      <c r="EL233" s="20" t="s">
        <v>69</v>
      </c>
      <c r="EM233" s="20" t="s">
        <v>68</v>
      </c>
      <c r="EN233" s="20" t="s">
        <v>68</v>
      </c>
      <c r="EO233" s="20" t="s">
        <v>68</v>
      </c>
      <c r="EP233" s="20" t="s">
        <v>68</v>
      </c>
      <c r="EQ233" s="20" t="s">
        <v>68</v>
      </c>
      <c r="ER233" s="45" t="str">
        <f t="shared" si="334"/>
        <v>1 fois par mois</v>
      </c>
      <c r="ES233" s="19" t="s">
        <v>68</v>
      </c>
      <c r="ET233" s="19" t="s">
        <v>68</v>
      </c>
      <c r="EU233" s="19" t="s">
        <v>68</v>
      </c>
      <c r="EV233" s="19" t="s">
        <v>68</v>
      </c>
      <c r="EW233" s="19" t="s">
        <v>68</v>
      </c>
      <c r="EX233" s="19" t="s">
        <v>68</v>
      </c>
      <c r="EY233" s="45" t="str">
        <f t="shared" si="343"/>
        <v>-</v>
      </c>
      <c r="EZ233" s="20" t="s">
        <v>69</v>
      </c>
      <c r="FA233" s="20" t="s">
        <v>68</v>
      </c>
      <c r="FB233" s="20" t="s">
        <v>68</v>
      </c>
      <c r="FC233" s="20" t="s">
        <v>68</v>
      </c>
      <c r="FD233" s="20" t="s">
        <v>68</v>
      </c>
      <c r="FE233" s="20" t="s">
        <v>68</v>
      </c>
      <c r="FF233" s="45" t="str">
        <f t="shared" si="336"/>
        <v>1 fois par semaine</v>
      </c>
      <c r="FG233" s="19" t="s">
        <v>69</v>
      </c>
      <c r="FH233" s="19" t="s">
        <v>68</v>
      </c>
      <c r="FI233" s="19" t="s">
        <v>68</v>
      </c>
      <c r="FJ233" s="19" t="s">
        <v>68</v>
      </c>
      <c r="FK233" s="19" t="s">
        <v>68</v>
      </c>
      <c r="FL233" s="19" t="s">
        <v>68</v>
      </c>
      <c r="FM233" s="19" t="str">
        <f t="shared" si="344"/>
        <v>1 fois par mois</v>
      </c>
      <c r="FN233" s="14" t="s">
        <v>69</v>
      </c>
      <c r="FO233" s="14" t="s">
        <v>68</v>
      </c>
      <c r="FP233" s="14" t="s">
        <v>69</v>
      </c>
      <c r="FQ233" s="14" t="s">
        <v>68</v>
      </c>
      <c r="FR233" s="14" t="s">
        <v>69</v>
      </c>
      <c r="FS233" s="14" t="s">
        <v>68</v>
      </c>
      <c r="FT233" s="44" t="str">
        <f t="shared" si="317"/>
        <v>3 fois par semaine</v>
      </c>
      <c r="FU233" s="13" t="s">
        <v>69</v>
      </c>
      <c r="FV233" s="13" t="s">
        <v>68</v>
      </c>
      <c r="FW233" s="13" t="s">
        <v>68</v>
      </c>
      <c r="FX233" s="13" t="s">
        <v>68</v>
      </c>
      <c r="FY233" s="13" t="s">
        <v>68</v>
      </c>
      <c r="FZ233" s="13" t="s">
        <v>68</v>
      </c>
      <c r="GA233" s="44" t="str">
        <f t="shared" si="318"/>
        <v>1 fois par semaine</v>
      </c>
      <c r="GB233" s="14" t="s">
        <v>69</v>
      </c>
      <c r="GC233" s="14" t="s">
        <v>68</v>
      </c>
      <c r="GD233" s="14" t="s">
        <v>68</v>
      </c>
      <c r="GE233" s="14" t="s">
        <v>68</v>
      </c>
      <c r="GF233" s="14" t="s">
        <v>68</v>
      </c>
      <c r="GG233" s="14" t="s">
        <v>68</v>
      </c>
      <c r="GH233" s="14" t="str">
        <f t="shared" si="319"/>
        <v>1 fois par semaine</v>
      </c>
      <c r="GI233" s="13" t="s">
        <v>68</v>
      </c>
      <c r="GJ233" s="13" t="s">
        <v>68</v>
      </c>
      <c r="GK233" s="13" t="s">
        <v>68</v>
      </c>
      <c r="GL233" s="13" t="s">
        <v>68</v>
      </c>
      <c r="GM233" s="13" t="s">
        <v>68</v>
      </c>
      <c r="GN233" s="13" t="s">
        <v>68</v>
      </c>
      <c r="GO233" s="13" t="str">
        <f t="shared" si="345"/>
        <v>-</v>
      </c>
      <c r="GP233" s="14" t="s">
        <v>68</v>
      </c>
      <c r="GQ233" s="14" t="s">
        <v>68</v>
      </c>
      <c r="GR233" s="14" t="s">
        <v>68</v>
      </c>
      <c r="GS233" s="14" t="s">
        <v>68</v>
      </c>
      <c r="GT233" s="14" t="s">
        <v>68</v>
      </c>
      <c r="GU233" s="14" t="s">
        <v>68</v>
      </c>
      <c r="GV233" s="14" t="str">
        <f t="shared" si="340"/>
        <v>-</v>
      </c>
      <c r="GW233" s="13" t="s">
        <v>68</v>
      </c>
      <c r="GX233" s="13" t="s">
        <v>68</v>
      </c>
      <c r="GY233" s="13" t="s">
        <v>68</v>
      </c>
      <c r="GZ233" s="13" t="s">
        <v>68</v>
      </c>
      <c r="HA233" s="13" t="s">
        <v>68</v>
      </c>
      <c r="HB233" s="13" t="s">
        <v>68</v>
      </c>
      <c r="HC233" s="44" t="str">
        <f t="shared" si="341"/>
        <v>-</v>
      </c>
      <c r="HD233" s="14" t="s">
        <v>68</v>
      </c>
      <c r="HE233" s="14" t="s">
        <v>68</v>
      </c>
      <c r="HF233" s="14" t="s">
        <v>68</v>
      </c>
      <c r="HG233" s="14" t="s">
        <v>68</v>
      </c>
      <c r="HH233" s="14" t="s">
        <v>68</v>
      </c>
      <c r="HI233" s="14" t="s">
        <v>68</v>
      </c>
      <c r="HJ233" s="44" t="str">
        <f t="shared" si="299"/>
        <v>-</v>
      </c>
      <c r="HK233" s="13" t="s">
        <v>68</v>
      </c>
      <c r="HL233" s="13" t="s">
        <v>68</v>
      </c>
      <c r="HM233" s="13" t="s">
        <v>68</v>
      </c>
      <c r="HN233" s="13" t="s">
        <v>68</v>
      </c>
      <c r="HO233" s="13" t="s">
        <v>68</v>
      </c>
      <c r="HP233" s="13" t="s">
        <v>68</v>
      </c>
      <c r="HQ233" s="44" t="str">
        <f t="shared" si="346"/>
        <v>-</v>
      </c>
      <c r="HR233" s="14" t="s">
        <v>68</v>
      </c>
      <c r="HS233" s="14" t="s">
        <v>68</v>
      </c>
      <c r="HT233" s="14" t="s">
        <v>68</v>
      </c>
      <c r="HU233" s="14" t="s">
        <v>68</v>
      </c>
      <c r="HV233" s="14" t="s">
        <v>68</v>
      </c>
      <c r="HW233" s="14" t="s">
        <v>68</v>
      </c>
      <c r="HX233" s="14" t="str">
        <f t="shared" si="339"/>
        <v>-</v>
      </c>
      <c r="HY233" s="21" t="s">
        <v>82</v>
      </c>
    </row>
    <row r="234" spans="1:233" ht="27.95" customHeight="1" x14ac:dyDescent="0.2">
      <c r="A234" s="8">
        <v>8378</v>
      </c>
      <c r="B234" s="9" t="s">
        <v>66</v>
      </c>
      <c r="C234" s="50" t="s">
        <v>1906</v>
      </c>
      <c r="D234" s="11" t="s">
        <v>96</v>
      </c>
      <c r="E234" s="18" t="s">
        <v>369</v>
      </c>
      <c r="F234" s="18">
        <v>75020</v>
      </c>
      <c r="G234" s="18" t="s">
        <v>29</v>
      </c>
      <c r="H234" s="12">
        <v>7</v>
      </c>
      <c r="I234" s="13" t="s">
        <v>69</v>
      </c>
      <c r="J234" s="13" t="s">
        <v>68</v>
      </c>
      <c r="K234" s="13" t="s">
        <v>68</v>
      </c>
      <c r="L234" s="13" t="s">
        <v>69</v>
      </c>
      <c r="M234" s="13" t="s">
        <v>68</v>
      </c>
      <c r="N234" s="13" t="s">
        <v>68</v>
      </c>
      <c r="O234" s="13" t="str">
        <f t="shared" si="304"/>
        <v>2 fois par semaine</v>
      </c>
      <c r="P234" s="14" t="s">
        <v>69</v>
      </c>
      <c r="Q234" s="14" t="s">
        <v>68</v>
      </c>
      <c r="R234" s="14" t="s">
        <v>68</v>
      </c>
      <c r="S234" s="14" t="s">
        <v>69</v>
      </c>
      <c r="T234" s="14" t="s">
        <v>68</v>
      </c>
      <c r="U234" s="14" t="s">
        <v>68</v>
      </c>
      <c r="V234" s="44" t="str">
        <f t="shared" si="305"/>
        <v>2 fois par semaine</v>
      </c>
      <c r="W234" s="13" t="s">
        <v>69</v>
      </c>
      <c r="X234" s="13" t="s">
        <v>68</v>
      </c>
      <c r="Y234" s="13" t="s">
        <v>68</v>
      </c>
      <c r="Z234" s="13" t="s">
        <v>69</v>
      </c>
      <c r="AA234" s="13" t="s">
        <v>68</v>
      </c>
      <c r="AB234" s="13" t="s">
        <v>68</v>
      </c>
      <c r="AC234" s="13" t="str">
        <f t="shared" si="306"/>
        <v>2 fois par semaine</v>
      </c>
      <c r="AD234" s="14" t="s">
        <v>69</v>
      </c>
      <c r="AE234" s="14" t="s">
        <v>68</v>
      </c>
      <c r="AF234" s="14" t="s">
        <v>68</v>
      </c>
      <c r="AG234" s="14" t="s">
        <v>69</v>
      </c>
      <c r="AH234" s="14" t="s">
        <v>68</v>
      </c>
      <c r="AI234" s="14" t="s">
        <v>68</v>
      </c>
      <c r="AJ234" s="44" t="str">
        <f t="shared" si="307"/>
        <v>2 fois par semaine</v>
      </c>
      <c r="AK234" s="13" t="s">
        <v>69</v>
      </c>
      <c r="AL234" s="13" t="s">
        <v>68</v>
      </c>
      <c r="AM234" s="13" t="s">
        <v>68</v>
      </c>
      <c r="AN234" s="13" t="s">
        <v>69</v>
      </c>
      <c r="AO234" s="13" t="s">
        <v>68</v>
      </c>
      <c r="AP234" s="13" t="s">
        <v>68</v>
      </c>
      <c r="AQ234" s="13" t="str">
        <f t="shared" si="308"/>
        <v>2 fois par semaine</v>
      </c>
      <c r="AR234" s="14" t="s">
        <v>69</v>
      </c>
      <c r="AS234" s="14" t="s">
        <v>68</v>
      </c>
      <c r="AT234" s="14" t="s">
        <v>68</v>
      </c>
      <c r="AU234" s="14" t="s">
        <v>69</v>
      </c>
      <c r="AV234" s="14" t="s">
        <v>68</v>
      </c>
      <c r="AW234" s="14" t="s">
        <v>68</v>
      </c>
      <c r="AX234" s="14" t="str">
        <f t="shared" si="309"/>
        <v>2 fois par semaine</v>
      </c>
      <c r="AY234" s="13" t="s">
        <v>69</v>
      </c>
      <c r="AZ234" s="13" t="s">
        <v>68</v>
      </c>
      <c r="BA234" s="13" t="s">
        <v>68</v>
      </c>
      <c r="BB234" s="13" t="s">
        <v>69</v>
      </c>
      <c r="BC234" s="13" t="s">
        <v>68</v>
      </c>
      <c r="BD234" s="13" t="s">
        <v>68</v>
      </c>
      <c r="BE234" s="13" t="str">
        <f t="shared" si="310"/>
        <v>2 fois par semaine</v>
      </c>
      <c r="BF234" s="14" t="s">
        <v>69</v>
      </c>
      <c r="BG234" s="14" t="s">
        <v>68</v>
      </c>
      <c r="BH234" s="14" t="s">
        <v>68</v>
      </c>
      <c r="BI234" s="14" t="s">
        <v>69</v>
      </c>
      <c r="BJ234" s="14" t="s">
        <v>68</v>
      </c>
      <c r="BK234" s="14" t="s">
        <v>68</v>
      </c>
      <c r="BL234" s="14" t="str">
        <f t="shared" si="311"/>
        <v>2 fois par semaine</v>
      </c>
      <c r="BM234" s="13" t="s">
        <v>69</v>
      </c>
      <c r="BN234" s="13" t="s">
        <v>68</v>
      </c>
      <c r="BO234" s="13" t="s">
        <v>68</v>
      </c>
      <c r="BP234" s="13" t="s">
        <v>69</v>
      </c>
      <c r="BQ234" s="13" t="s">
        <v>68</v>
      </c>
      <c r="BR234" s="13" t="s">
        <v>68</v>
      </c>
      <c r="BS234" s="13" t="str">
        <f t="shared" si="312"/>
        <v>2 fois par semaine</v>
      </c>
      <c r="BT234" s="14" t="s">
        <v>68</v>
      </c>
      <c r="BU234" s="14" t="s">
        <v>68</v>
      </c>
      <c r="BV234" s="14" t="s">
        <v>68</v>
      </c>
      <c r="BW234" s="14" t="s">
        <v>68</v>
      </c>
      <c r="BX234" s="14" t="s">
        <v>68</v>
      </c>
      <c r="BY234" s="14" t="s">
        <v>68</v>
      </c>
      <c r="BZ234" s="14" t="str">
        <f t="shared" si="313"/>
        <v>-</v>
      </c>
      <c r="CA234" s="13" t="s">
        <v>69</v>
      </c>
      <c r="CB234" s="13" t="s">
        <v>68</v>
      </c>
      <c r="CC234" s="13" t="s">
        <v>68</v>
      </c>
      <c r="CD234" s="13" t="s">
        <v>68</v>
      </c>
      <c r="CE234" s="13" t="s">
        <v>68</v>
      </c>
      <c r="CF234" s="13" t="s">
        <v>68</v>
      </c>
      <c r="CG234" s="44" t="str">
        <f t="shared" si="342"/>
        <v>1 fois par mois</v>
      </c>
      <c r="CH234" s="14" t="s">
        <v>69</v>
      </c>
      <c r="CI234" s="14" t="s">
        <v>68</v>
      </c>
      <c r="CJ234" s="14" t="s">
        <v>68</v>
      </c>
      <c r="CK234" s="14" t="s">
        <v>68</v>
      </c>
      <c r="CL234" s="14" t="s">
        <v>68</v>
      </c>
      <c r="CM234" s="14" t="s">
        <v>68</v>
      </c>
      <c r="CN234" s="44" t="str">
        <f t="shared" si="314"/>
        <v>1 fois par semaine</v>
      </c>
      <c r="CO234" s="13" t="s">
        <v>69</v>
      </c>
      <c r="CP234" s="13" t="s">
        <v>68</v>
      </c>
      <c r="CQ234" s="13" t="s">
        <v>68</v>
      </c>
      <c r="CR234" s="13" t="s">
        <v>68</v>
      </c>
      <c r="CS234" s="13" t="s">
        <v>68</v>
      </c>
      <c r="CT234" s="13" t="s">
        <v>68</v>
      </c>
      <c r="CU234" s="13" t="str">
        <f t="shared" si="295"/>
        <v>1 fois par semaine</v>
      </c>
      <c r="CV234" s="14" t="s">
        <v>69</v>
      </c>
      <c r="CW234" s="14" t="s">
        <v>68</v>
      </c>
      <c r="CX234" s="14" t="s">
        <v>68</v>
      </c>
      <c r="CY234" s="14" t="s">
        <v>68</v>
      </c>
      <c r="CZ234" s="14" t="s">
        <v>68</v>
      </c>
      <c r="DA234" s="14" t="s">
        <v>68</v>
      </c>
      <c r="DB234" s="14" t="str">
        <f t="shared" si="320"/>
        <v>1 fois par semaine</v>
      </c>
      <c r="DC234" s="13" t="s">
        <v>69</v>
      </c>
      <c r="DD234" s="13" t="s">
        <v>68</v>
      </c>
      <c r="DE234" s="13" t="s">
        <v>68</v>
      </c>
      <c r="DF234" s="13" t="s">
        <v>68</v>
      </c>
      <c r="DG234" s="13" t="s">
        <v>68</v>
      </c>
      <c r="DH234" s="13" t="s">
        <v>68</v>
      </c>
      <c r="DI234" s="13" t="str">
        <f t="shared" si="296"/>
        <v>1 fois par semaine</v>
      </c>
      <c r="DJ234" s="14" t="s">
        <v>68</v>
      </c>
      <c r="DK234" s="14" t="s">
        <v>68</v>
      </c>
      <c r="DL234" s="14" t="s">
        <v>68</v>
      </c>
      <c r="DM234" s="14" t="s">
        <v>68</v>
      </c>
      <c r="DN234" s="14" t="s">
        <v>68</v>
      </c>
      <c r="DO234" s="14" t="s">
        <v>68</v>
      </c>
      <c r="DP234" s="44" t="str">
        <f t="shared" si="321"/>
        <v>-</v>
      </c>
      <c r="DQ234" s="13" t="s">
        <v>68</v>
      </c>
      <c r="DR234" s="13" t="s">
        <v>68</v>
      </c>
      <c r="DS234" s="13" t="s">
        <v>68</v>
      </c>
      <c r="DT234" s="13" t="s">
        <v>68</v>
      </c>
      <c r="DU234" s="13" t="s">
        <v>68</v>
      </c>
      <c r="DV234" s="13" t="s">
        <v>68</v>
      </c>
      <c r="DW234" s="13" t="str">
        <f t="shared" si="322"/>
        <v>-</v>
      </c>
      <c r="DX234" s="14" t="s">
        <v>68</v>
      </c>
      <c r="DY234" s="14" t="s">
        <v>68</v>
      </c>
      <c r="DZ234" s="14" t="s">
        <v>68</v>
      </c>
      <c r="EA234" s="14" t="s">
        <v>68</v>
      </c>
      <c r="EB234" s="14" t="s">
        <v>68</v>
      </c>
      <c r="EC234" s="14" t="s">
        <v>68</v>
      </c>
      <c r="ED234" s="14" t="str">
        <f t="shared" si="323"/>
        <v>-</v>
      </c>
      <c r="EE234" s="13" t="s">
        <v>68</v>
      </c>
      <c r="EF234" s="13" t="s">
        <v>68</v>
      </c>
      <c r="EG234" s="13" t="s">
        <v>68</v>
      </c>
      <c r="EH234" s="13" t="s">
        <v>68</v>
      </c>
      <c r="EI234" s="13" t="s">
        <v>68</v>
      </c>
      <c r="EJ234" s="13" t="s">
        <v>68</v>
      </c>
      <c r="EK234" s="13" t="str">
        <f t="shared" si="324"/>
        <v>-</v>
      </c>
      <c r="EL234" s="14" t="s">
        <v>69</v>
      </c>
      <c r="EM234" s="14" t="s">
        <v>68</v>
      </c>
      <c r="EN234" s="14" t="s">
        <v>68</v>
      </c>
      <c r="EO234" s="14" t="s">
        <v>68</v>
      </c>
      <c r="EP234" s="14" t="s">
        <v>68</v>
      </c>
      <c r="EQ234" s="14" t="s">
        <v>68</v>
      </c>
      <c r="ER234" s="44" t="str">
        <f t="shared" si="334"/>
        <v>1 fois par mois</v>
      </c>
      <c r="ES234" s="13" t="s">
        <v>68</v>
      </c>
      <c r="ET234" s="13" t="s">
        <v>68</v>
      </c>
      <c r="EU234" s="13" t="s">
        <v>68</v>
      </c>
      <c r="EV234" s="13" t="s">
        <v>68</v>
      </c>
      <c r="EW234" s="13" t="s">
        <v>68</v>
      </c>
      <c r="EX234" s="13" t="s">
        <v>68</v>
      </c>
      <c r="EY234" s="44" t="str">
        <f t="shared" si="343"/>
        <v>-</v>
      </c>
      <c r="EZ234" s="14" t="s">
        <v>68</v>
      </c>
      <c r="FA234" s="14" t="s">
        <v>68</v>
      </c>
      <c r="FB234" s="14" t="s">
        <v>68</v>
      </c>
      <c r="FC234" s="14" t="s">
        <v>68</v>
      </c>
      <c r="FD234" s="14" t="s">
        <v>68</v>
      </c>
      <c r="FE234" s="14" t="s">
        <v>68</v>
      </c>
      <c r="FF234" s="44" t="str">
        <f t="shared" si="336"/>
        <v>-</v>
      </c>
      <c r="FG234" s="13" t="s">
        <v>68</v>
      </c>
      <c r="FH234" s="13" t="s">
        <v>68</v>
      </c>
      <c r="FI234" s="13" t="s">
        <v>68</v>
      </c>
      <c r="FJ234" s="13" t="s">
        <v>68</v>
      </c>
      <c r="FK234" s="13" t="s">
        <v>68</v>
      </c>
      <c r="FL234" s="13" t="s">
        <v>68</v>
      </c>
      <c r="FM234" s="13" t="str">
        <f t="shared" si="344"/>
        <v>-</v>
      </c>
      <c r="FN234" s="14" t="s">
        <v>69</v>
      </c>
      <c r="FO234" s="14" t="s">
        <v>68</v>
      </c>
      <c r="FP234" s="14" t="s">
        <v>68</v>
      </c>
      <c r="FQ234" s="14" t="s">
        <v>69</v>
      </c>
      <c r="FR234" s="14" t="s">
        <v>68</v>
      </c>
      <c r="FS234" s="14" t="s">
        <v>68</v>
      </c>
      <c r="FT234" s="44" t="str">
        <f t="shared" si="317"/>
        <v>2 fois par semaine</v>
      </c>
      <c r="FU234" s="13" t="s">
        <v>69</v>
      </c>
      <c r="FV234" s="13" t="s">
        <v>68</v>
      </c>
      <c r="FW234" s="13" t="s">
        <v>68</v>
      </c>
      <c r="FX234" s="13" t="s">
        <v>68</v>
      </c>
      <c r="FY234" s="13" t="s">
        <v>68</v>
      </c>
      <c r="FZ234" s="13" t="s">
        <v>68</v>
      </c>
      <c r="GA234" s="44" t="str">
        <f t="shared" si="318"/>
        <v>1 fois par semaine</v>
      </c>
      <c r="GB234" s="14" t="s">
        <v>69</v>
      </c>
      <c r="GC234" s="14" t="s">
        <v>68</v>
      </c>
      <c r="GD234" s="14" t="s">
        <v>68</v>
      </c>
      <c r="GE234" s="14" t="s">
        <v>68</v>
      </c>
      <c r="GF234" s="14" t="s">
        <v>68</v>
      </c>
      <c r="GG234" s="14" t="s">
        <v>68</v>
      </c>
      <c r="GH234" s="14" t="str">
        <f t="shared" si="319"/>
        <v>1 fois par semaine</v>
      </c>
      <c r="GI234" s="13" t="s">
        <v>68</v>
      </c>
      <c r="GJ234" s="13" t="s">
        <v>68</v>
      </c>
      <c r="GK234" s="13" t="s">
        <v>68</v>
      </c>
      <c r="GL234" s="13" t="s">
        <v>68</v>
      </c>
      <c r="GM234" s="13" t="s">
        <v>68</v>
      </c>
      <c r="GN234" s="13" t="s">
        <v>68</v>
      </c>
      <c r="GO234" s="13" t="str">
        <f t="shared" si="345"/>
        <v>-</v>
      </c>
      <c r="GP234" s="14" t="s">
        <v>68</v>
      </c>
      <c r="GQ234" s="14" t="s">
        <v>68</v>
      </c>
      <c r="GR234" s="14" t="s">
        <v>68</v>
      </c>
      <c r="GS234" s="14" t="s">
        <v>68</v>
      </c>
      <c r="GT234" s="14" t="s">
        <v>68</v>
      </c>
      <c r="GU234" s="14" t="s">
        <v>68</v>
      </c>
      <c r="GV234" s="14" t="str">
        <f t="shared" si="340"/>
        <v>-</v>
      </c>
      <c r="GW234" s="13" t="s">
        <v>68</v>
      </c>
      <c r="GX234" s="13" t="s">
        <v>68</v>
      </c>
      <c r="GY234" s="13" t="s">
        <v>68</v>
      </c>
      <c r="GZ234" s="13" t="s">
        <v>68</v>
      </c>
      <c r="HA234" s="13" t="s">
        <v>68</v>
      </c>
      <c r="HB234" s="13" t="s">
        <v>68</v>
      </c>
      <c r="HC234" s="44" t="str">
        <f t="shared" si="341"/>
        <v>-</v>
      </c>
      <c r="HD234" s="14" t="s">
        <v>68</v>
      </c>
      <c r="HE234" s="14" t="s">
        <v>68</v>
      </c>
      <c r="HF234" s="14" t="s">
        <v>68</v>
      </c>
      <c r="HG234" s="14" t="s">
        <v>68</v>
      </c>
      <c r="HH234" s="14" t="s">
        <v>68</v>
      </c>
      <c r="HI234" s="14" t="s">
        <v>68</v>
      </c>
      <c r="HJ234" s="44" t="str">
        <f t="shared" si="299"/>
        <v>-</v>
      </c>
      <c r="HK234" s="13" t="s">
        <v>68</v>
      </c>
      <c r="HL234" s="13" t="s">
        <v>68</v>
      </c>
      <c r="HM234" s="13" t="s">
        <v>68</v>
      </c>
      <c r="HN234" s="13" t="s">
        <v>68</v>
      </c>
      <c r="HO234" s="13" t="s">
        <v>68</v>
      </c>
      <c r="HP234" s="13" t="s">
        <v>68</v>
      </c>
      <c r="HQ234" s="44" t="str">
        <f t="shared" si="346"/>
        <v>-</v>
      </c>
      <c r="HR234" s="14" t="s">
        <v>68</v>
      </c>
      <c r="HS234" s="14" t="s">
        <v>68</v>
      </c>
      <c r="HT234" s="14" t="s">
        <v>68</v>
      </c>
      <c r="HU234" s="14" t="s">
        <v>68</v>
      </c>
      <c r="HV234" s="14" t="s">
        <v>68</v>
      </c>
      <c r="HW234" s="14" t="s">
        <v>68</v>
      </c>
      <c r="HX234" s="14" t="str">
        <f t="shared" si="339"/>
        <v>-</v>
      </c>
    </row>
    <row r="235" spans="1:233" ht="27.95" customHeight="1" x14ac:dyDescent="0.2">
      <c r="A235" s="8">
        <v>8388</v>
      </c>
      <c r="B235" s="9" t="s">
        <v>66</v>
      </c>
      <c r="C235" s="50" t="s">
        <v>1906</v>
      </c>
      <c r="D235" s="11" t="s">
        <v>96</v>
      </c>
      <c r="E235" s="11" t="s">
        <v>370</v>
      </c>
      <c r="F235" s="11">
        <v>75010</v>
      </c>
      <c r="G235" s="11" t="s">
        <v>29</v>
      </c>
      <c r="H235" s="12">
        <v>14</v>
      </c>
      <c r="I235" s="13" t="s">
        <v>69</v>
      </c>
      <c r="J235" s="13" t="s">
        <v>68</v>
      </c>
      <c r="K235" s="13" t="s">
        <v>69</v>
      </c>
      <c r="L235" s="13" t="s">
        <v>68</v>
      </c>
      <c r="M235" s="13" t="s">
        <v>69</v>
      </c>
      <c r="N235" s="13" t="s">
        <v>68</v>
      </c>
      <c r="O235" s="13" t="str">
        <f t="shared" si="304"/>
        <v>3 fois par semaine</v>
      </c>
      <c r="P235" s="14" t="s">
        <v>69</v>
      </c>
      <c r="Q235" s="14" t="s">
        <v>68</v>
      </c>
      <c r="R235" s="14" t="s">
        <v>69</v>
      </c>
      <c r="S235" s="14" t="s">
        <v>68</v>
      </c>
      <c r="T235" s="14" t="s">
        <v>69</v>
      </c>
      <c r="U235" s="14" t="s">
        <v>68</v>
      </c>
      <c r="V235" s="44" t="str">
        <f t="shared" si="305"/>
        <v>3 fois par semaine</v>
      </c>
      <c r="W235" s="13" t="s">
        <v>69</v>
      </c>
      <c r="X235" s="13" t="s">
        <v>68</v>
      </c>
      <c r="Y235" s="13" t="s">
        <v>69</v>
      </c>
      <c r="Z235" s="13" t="s">
        <v>68</v>
      </c>
      <c r="AA235" s="13" t="s">
        <v>69</v>
      </c>
      <c r="AB235" s="13" t="s">
        <v>68</v>
      </c>
      <c r="AC235" s="13" t="str">
        <f t="shared" si="306"/>
        <v>3 fois par semaine</v>
      </c>
      <c r="AD235" s="14" t="s">
        <v>69</v>
      </c>
      <c r="AE235" s="14" t="s">
        <v>68</v>
      </c>
      <c r="AF235" s="14" t="s">
        <v>69</v>
      </c>
      <c r="AG235" s="14" t="s">
        <v>68</v>
      </c>
      <c r="AH235" s="14" t="s">
        <v>69</v>
      </c>
      <c r="AI235" s="14" t="s">
        <v>68</v>
      </c>
      <c r="AJ235" s="44" t="str">
        <f t="shared" si="307"/>
        <v>3 fois par semaine</v>
      </c>
      <c r="AK235" s="13" t="s">
        <v>69</v>
      </c>
      <c r="AL235" s="13" t="s">
        <v>68</v>
      </c>
      <c r="AM235" s="13" t="s">
        <v>69</v>
      </c>
      <c r="AN235" s="13" t="s">
        <v>68</v>
      </c>
      <c r="AO235" s="13" t="s">
        <v>69</v>
      </c>
      <c r="AP235" s="13" t="s">
        <v>68</v>
      </c>
      <c r="AQ235" s="13" t="str">
        <f t="shared" si="308"/>
        <v>3 fois par semaine</v>
      </c>
      <c r="AR235" s="14" t="s">
        <v>69</v>
      </c>
      <c r="AS235" s="14" t="s">
        <v>68</v>
      </c>
      <c r="AT235" s="14" t="s">
        <v>69</v>
      </c>
      <c r="AU235" s="14" t="s">
        <v>68</v>
      </c>
      <c r="AV235" s="14" t="s">
        <v>69</v>
      </c>
      <c r="AW235" s="14" t="s">
        <v>68</v>
      </c>
      <c r="AX235" s="14" t="str">
        <f t="shared" si="309"/>
        <v>3 fois par semaine</v>
      </c>
      <c r="AY235" s="13" t="s">
        <v>69</v>
      </c>
      <c r="AZ235" s="13" t="s">
        <v>68</v>
      </c>
      <c r="BA235" s="13" t="s">
        <v>69</v>
      </c>
      <c r="BB235" s="13" t="s">
        <v>68</v>
      </c>
      <c r="BC235" s="13" t="s">
        <v>69</v>
      </c>
      <c r="BD235" s="13" t="s">
        <v>68</v>
      </c>
      <c r="BE235" s="13" t="str">
        <f t="shared" si="310"/>
        <v>3 fois par semaine</v>
      </c>
      <c r="BF235" s="14" t="s">
        <v>69</v>
      </c>
      <c r="BG235" s="14" t="s">
        <v>68</v>
      </c>
      <c r="BH235" s="14" t="s">
        <v>69</v>
      </c>
      <c r="BI235" s="14" t="s">
        <v>68</v>
      </c>
      <c r="BJ235" s="14" t="s">
        <v>69</v>
      </c>
      <c r="BK235" s="14" t="s">
        <v>68</v>
      </c>
      <c r="BL235" s="14" t="str">
        <f t="shared" si="311"/>
        <v>3 fois par semaine</v>
      </c>
      <c r="BM235" s="13" t="s">
        <v>69</v>
      </c>
      <c r="BN235" s="13" t="s">
        <v>68</v>
      </c>
      <c r="BO235" s="13" t="s">
        <v>69</v>
      </c>
      <c r="BP235" s="13" t="s">
        <v>68</v>
      </c>
      <c r="BQ235" s="13" t="s">
        <v>69</v>
      </c>
      <c r="BR235" s="13" t="s">
        <v>68</v>
      </c>
      <c r="BS235" s="13" t="str">
        <f t="shared" si="312"/>
        <v>3 fois par semaine</v>
      </c>
      <c r="BT235" s="14" t="s">
        <v>68</v>
      </c>
      <c r="BU235" s="14" t="s">
        <v>68</v>
      </c>
      <c r="BV235" s="14" t="s">
        <v>68</v>
      </c>
      <c r="BW235" s="14" t="s">
        <v>68</v>
      </c>
      <c r="BX235" s="14" t="s">
        <v>68</v>
      </c>
      <c r="BY235" s="14" t="s">
        <v>68</v>
      </c>
      <c r="BZ235" s="14" t="str">
        <f t="shared" si="313"/>
        <v>-</v>
      </c>
      <c r="CA235" s="13" t="s">
        <v>69</v>
      </c>
      <c r="CB235" s="13" t="s">
        <v>68</v>
      </c>
      <c r="CC235" s="13" t="s">
        <v>68</v>
      </c>
      <c r="CD235" s="13" t="s">
        <v>68</v>
      </c>
      <c r="CE235" s="13" t="s">
        <v>68</v>
      </c>
      <c r="CF235" s="13" t="s">
        <v>68</v>
      </c>
      <c r="CG235" s="44" t="str">
        <f t="shared" si="342"/>
        <v>1 fois par mois</v>
      </c>
      <c r="CH235" s="14" t="s">
        <v>68</v>
      </c>
      <c r="CI235" s="14" t="s">
        <v>68</v>
      </c>
      <c r="CJ235" s="14" t="s">
        <v>68</v>
      </c>
      <c r="CK235" s="14" t="s">
        <v>68</v>
      </c>
      <c r="CL235" s="14" t="s">
        <v>68</v>
      </c>
      <c r="CM235" s="14" t="s">
        <v>68</v>
      </c>
      <c r="CN235" s="44" t="str">
        <f t="shared" si="314"/>
        <v>-</v>
      </c>
      <c r="CO235" s="13" t="s">
        <v>68</v>
      </c>
      <c r="CP235" s="13" t="s">
        <v>68</v>
      </c>
      <c r="CQ235" s="13" t="s">
        <v>68</v>
      </c>
      <c r="CR235" s="13" t="s">
        <v>68</v>
      </c>
      <c r="CS235" s="13" t="s">
        <v>68</v>
      </c>
      <c r="CT235" s="13" t="s">
        <v>68</v>
      </c>
      <c r="CU235" s="13" t="str">
        <f t="shared" si="295"/>
        <v>-</v>
      </c>
      <c r="CV235" s="14" t="s">
        <v>68</v>
      </c>
      <c r="CW235" s="14" t="s">
        <v>68</v>
      </c>
      <c r="CX235" s="14" t="s">
        <v>68</v>
      </c>
      <c r="CY235" s="14" t="s">
        <v>68</v>
      </c>
      <c r="CZ235" s="14" t="s">
        <v>68</v>
      </c>
      <c r="DA235" s="14" t="s">
        <v>68</v>
      </c>
      <c r="DB235" s="14" t="str">
        <f t="shared" si="320"/>
        <v>-</v>
      </c>
      <c r="DC235" s="13" t="s">
        <v>68</v>
      </c>
      <c r="DD235" s="13" t="s">
        <v>68</v>
      </c>
      <c r="DE235" s="13" t="s">
        <v>68</v>
      </c>
      <c r="DF235" s="13" t="s">
        <v>68</v>
      </c>
      <c r="DG235" s="13" t="s">
        <v>68</v>
      </c>
      <c r="DH235" s="13" t="s">
        <v>68</v>
      </c>
      <c r="DI235" s="13" t="str">
        <f t="shared" si="296"/>
        <v>-</v>
      </c>
      <c r="DJ235" s="14" t="s">
        <v>68</v>
      </c>
      <c r="DK235" s="14" t="s">
        <v>68</v>
      </c>
      <c r="DL235" s="14" t="s">
        <v>68</v>
      </c>
      <c r="DM235" s="14" t="s">
        <v>68</v>
      </c>
      <c r="DN235" s="14" t="s">
        <v>68</v>
      </c>
      <c r="DO235" s="14" t="s">
        <v>68</v>
      </c>
      <c r="DP235" s="44" t="str">
        <f t="shared" si="321"/>
        <v>-</v>
      </c>
      <c r="DQ235" s="13" t="s">
        <v>68</v>
      </c>
      <c r="DR235" s="13" t="s">
        <v>68</v>
      </c>
      <c r="DS235" s="13" t="s">
        <v>68</v>
      </c>
      <c r="DT235" s="13" t="s">
        <v>68</v>
      </c>
      <c r="DU235" s="13" t="s">
        <v>68</v>
      </c>
      <c r="DV235" s="13" t="s">
        <v>68</v>
      </c>
      <c r="DW235" s="13" t="str">
        <f t="shared" si="322"/>
        <v>-</v>
      </c>
      <c r="DX235" s="14" t="s">
        <v>68</v>
      </c>
      <c r="DY235" s="14" t="s">
        <v>68</v>
      </c>
      <c r="DZ235" s="14" t="s">
        <v>68</v>
      </c>
      <c r="EA235" s="14" t="s">
        <v>68</v>
      </c>
      <c r="EB235" s="14" t="s">
        <v>68</v>
      </c>
      <c r="EC235" s="14" t="s">
        <v>68</v>
      </c>
      <c r="ED235" s="14" t="str">
        <f t="shared" si="323"/>
        <v>-</v>
      </c>
      <c r="EE235" s="13" t="s">
        <v>68</v>
      </c>
      <c r="EF235" s="13" t="s">
        <v>68</v>
      </c>
      <c r="EG235" s="13" t="s">
        <v>68</v>
      </c>
      <c r="EH235" s="13" t="s">
        <v>68</v>
      </c>
      <c r="EI235" s="13" t="s">
        <v>68</v>
      </c>
      <c r="EJ235" s="13" t="s">
        <v>68</v>
      </c>
      <c r="EK235" s="13" t="str">
        <f t="shared" si="324"/>
        <v>-</v>
      </c>
      <c r="EL235" s="14" t="s">
        <v>69</v>
      </c>
      <c r="EM235" s="14" t="s">
        <v>68</v>
      </c>
      <c r="EN235" s="14" t="s">
        <v>68</v>
      </c>
      <c r="EO235" s="14" t="s">
        <v>68</v>
      </c>
      <c r="EP235" s="14" t="s">
        <v>68</v>
      </c>
      <c r="EQ235" s="14" t="s">
        <v>68</v>
      </c>
      <c r="ER235" s="44" t="str">
        <f t="shared" si="334"/>
        <v>1 fois par mois</v>
      </c>
      <c r="ES235" s="13" t="s">
        <v>69</v>
      </c>
      <c r="ET235" s="13" t="s">
        <v>68</v>
      </c>
      <c r="EU235" s="13" t="s">
        <v>68</v>
      </c>
      <c r="EV235" s="13" t="s">
        <v>68</v>
      </c>
      <c r="EW235" s="13" t="s">
        <v>68</v>
      </c>
      <c r="EX235" s="13" t="s">
        <v>68</v>
      </c>
      <c r="EY235" s="44" t="str">
        <f t="shared" si="343"/>
        <v>1 fois par mois</v>
      </c>
      <c r="EZ235" s="14" t="s">
        <v>68</v>
      </c>
      <c r="FA235" s="14" t="s">
        <v>68</v>
      </c>
      <c r="FB235" s="14" t="s">
        <v>68</v>
      </c>
      <c r="FC235" s="14" t="s">
        <v>68</v>
      </c>
      <c r="FD235" s="14" t="s">
        <v>68</v>
      </c>
      <c r="FE235" s="14" t="s">
        <v>68</v>
      </c>
      <c r="FF235" s="44" t="str">
        <f t="shared" si="336"/>
        <v>-</v>
      </c>
      <c r="FG235" s="13" t="s">
        <v>68</v>
      </c>
      <c r="FH235" s="13" t="s">
        <v>68</v>
      </c>
      <c r="FI235" s="13" t="s">
        <v>68</v>
      </c>
      <c r="FJ235" s="13" t="s">
        <v>68</v>
      </c>
      <c r="FK235" s="13" t="s">
        <v>68</v>
      </c>
      <c r="FL235" s="13" t="s">
        <v>68</v>
      </c>
      <c r="FM235" s="13" t="str">
        <f t="shared" si="344"/>
        <v>-</v>
      </c>
      <c r="FN235" s="14" t="s">
        <v>69</v>
      </c>
      <c r="FO235" s="14" t="s">
        <v>68</v>
      </c>
      <c r="FP235" s="14" t="s">
        <v>69</v>
      </c>
      <c r="FQ235" s="14" t="s">
        <v>68</v>
      </c>
      <c r="FR235" s="14" t="s">
        <v>69</v>
      </c>
      <c r="FS235" s="14" t="s">
        <v>68</v>
      </c>
      <c r="FT235" s="44" t="str">
        <f t="shared" si="317"/>
        <v>3 fois par semaine</v>
      </c>
      <c r="FU235" s="13" t="s">
        <v>69</v>
      </c>
      <c r="FV235" s="13" t="s">
        <v>68</v>
      </c>
      <c r="FW235" s="13" t="s">
        <v>68</v>
      </c>
      <c r="FX235" s="13" t="s">
        <v>68</v>
      </c>
      <c r="FY235" s="13" t="s">
        <v>68</v>
      </c>
      <c r="FZ235" s="13" t="s">
        <v>68</v>
      </c>
      <c r="GA235" s="44" t="str">
        <f t="shared" si="318"/>
        <v>1 fois par semaine</v>
      </c>
      <c r="GB235" s="14" t="s">
        <v>69</v>
      </c>
      <c r="GC235" s="14" t="s">
        <v>68</v>
      </c>
      <c r="GD235" s="14" t="s">
        <v>68</v>
      </c>
      <c r="GE235" s="14" t="s">
        <v>68</v>
      </c>
      <c r="GF235" s="14" t="s">
        <v>68</v>
      </c>
      <c r="GG235" s="14" t="s">
        <v>68</v>
      </c>
      <c r="GH235" s="14" t="str">
        <f t="shared" si="319"/>
        <v>1 fois par semaine</v>
      </c>
      <c r="GI235" s="13" t="s">
        <v>68</v>
      </c>
      <c r="GJ235" s="13" t="s">
        <v>68</v>
      </c>
      <c r="GK235" s="13" t="s">
        <v>68</v>
      </c>
      <c r="GL235" s="13" t="s">
        <v>68</v>
      </c>
      <c r="GM235" s="13" t="s">
        <v>68</v>
      </c>
      <c r="GN235" s="13" t="s">
        <v>68</v>
      </c>
      <c r="GO235" s="13" t="str">
        <f t="shared" si="345"/>
        <v>-</v>
      </c>
      <c r="GP235" s="14" t="s">
        <v>68</v>
      </c>
      <c r="GQ235" s="14" t="s">
        <v>68</v>
      </c>
      <c r="GR235" s="14" t="s">
        <v>68</v>
      </c>
      <c r="GS235" s="14" t="s">
        <v>68</v>
      </c>
      <c r="GT235" s="14" t="s">
        <v>68</v>
      </c>
      <c r="GU235" s="14" t="s">
        <v>68</v>
      </c>
      <c r="GV235" s="14" t="str">
        <f t="shared" si="340"/>
        <v>-</v>
      </c>
      <c r="GW235" s="13" t="s">
        <v>68</v>
      </c>
      <c r="GX235" s="13" t="s">
        <v>68</v>
      </c>
      <c r="GY235" s="13" t="s">
        <v>68</v>
      </c>
      <c r="GZ235" s="13" t="s">
        <v>68</v>
      </c>
      <c r="HA235" s="13" t="s">
        <v>68</v>
      </c>
      <c r="HB235" s="13" t="s">
        <v>68</v>
      </c>
      <c r="HC235" s="44" t="str">
        <f t="shared" si="341"/>
        <v>-</v>
      </c>
      <c r="HD235" s="14" t="s">
        <v>68</v>
      </c>
      <c r="HE235" s="14" t="s">
        <v>68</v>
      </c>
      <c r="HF235" s="14" t="s">
        <v>68</v>
      </c>
      <c r="HG235" s="14" t="s">
        <v>68</v>
      </c>
      <c r="HH235" s="14" t="s">
        <v>68</v>
      </c>
      <c r="HI235" s="14" t="s">
        <v>68</v>
      </c>
      <c r="HJ235" s="44" t="str">
        <f t="shared" si="299"/>
        <v>-</v>
      </c>
      <c r="HK235" s="13" t="s">
        <v>68</v>
      </c>
      <c r="HL235" s="13" t="s">
        <v>68</v>
      </c>
      <c r="HM235" s="13" t="s">
        <v>68</v>
      </c>
      <c r="HN235" s="13" t="s">
        <v>68</v>
      </c>
      <c r="HO235" s="13" t="s">
        <v>68</v>
      </c>
      <c r="HP235" s="13" t="s">
        <v>68</v>
      </c>
      <c r="HQ235" s="44" t="str">
        <f t="shared" si="346"/>
        <v>-</v>
      </c>
      <c r="HR235" s="14" t="s">
        <v>68</v>
      </c>
      <c r="HS235" s="14" t="s">
        <v>68</v>
      </c>
      <c r="HT235" s="14" t="s">
        <v>68</v>
      </c>
      <c r="HU235" s="14" t="s">
        <v>68</v>
      </c>
      <c r="HV235" s="14" t="s">
        <v>68</v>
      </c>
      <c r="HW235" s="14" t="s">
        <v>68</v>
      </c>
      <c r="HX235" s="14" t="str">
        <f t="shared" si="339"/>
        <v>-</v>
      </c>
    </row>
    <row r="236" spans="1:233" ht="27.95" customHeight="1" x14ac:dyDescent="0.2">
      <c r="A236" s="8">
        <v>8400</v>
      </c>
      <c r="B236" s="9" t="s">
        <v>66</v>
      </c>
      <c r="C236" s="50" t="s">
        <v>1906</v>
      </c>
      <c r="D236" s="11" t="s">
        <v>96</v>
      </c>
      <c r="E236" s="11" t="s">
        <v>371</v>
      </c>
      <c r="F236" s="11">
        <v>75020</v>
      </c>
      <c r="G236" s="11" t="s">
        <v>29</v>
      </c>
      <c r="H236" s="12">
        <v>33</v>
      </c>
      <c r="I236" s="13" t="s">
        <v>68</v>
      </c>
      <c r="J236" s="13" t="s">
        <v>68</v>
      </c>
      <c r="K236" s="13" t="s">
        <v>68</v>
      </c>
      <c r="L236" s="13" t="s">
        <v>68</v>
      </c>
      <c r="M236" s="13" t="s">
        <v>68</v>
      </c>
      <c r="N236" s="13" t="s">
        <v>68</v>
      </c>
      <c r="O236" s="13" t="str">
        <f t="shared" si="304"/>
        <v>-</v>
      </c>
      <c r="P236" s="14" t="s">
        <v>68</v>
      </c>
      <c r="Q236" s="14" t="s">
        <v>68</v>
      </c>
      <c r="R236" s="14" t="s">
        <v>68</v>
      </c>
      <c r="S236" s="14" t="s">
        <v>68</v>
      </c>
      <c r="T236" s="14" t="s">
        <v>68</v>
      </c>
      <c r="U236" s="14" t="s">
        <v>68</v>
      </c>
      <c r="V236" s="44" t="str">
        <f t="shared" si="305"/>
        <v>-</v>
      </c>
      <c r="W236" s="13" t="s">
        <v>68</v>
      </c>
      <c r="X236" s="13" t="s">
        <v>68</v>
      </c>
      <c r="Y236" s="13" t="s">
        <v>68</v>
      </c>
      <c r="Z236" s="13" t="s">
        <v>68</v>
      </c>
      <c r="AA236" s="13" t="s">
        <v>68</v>
      </c>
      <c r="AB236" s="13" t="s">
        <v>68</v>
      </c>
      <c r="AC236" s="13" t="str">
        <f t="shared" si="306"/>
        <v>-</v>
      </c>
      <c r="AD236" s="14" t="s">
        <v>68</v>
      </c>
      <c r="AE236" s="14" t="s">
        <v>68</v>
      </c>
      <c r="AF236" s="14" t="s">
        <v>68</v>
      </c>
      <c r="AG236" s="14" t="s">
        <v>68</v>
      </c>
      <c r="AH236" s="14" t="s">
        <v>68</v>
      </c>
      <c r="AI236" s="14" t="s">
        <v>68</v>
      </c>
      <c r="AJ236" s="44" t="str">
        <f t="shared" si="307"/>
        <v>-</v>
      </c>
      <c r="AK236" s="13" t="s">
        <v>68</v>
      </c>
      <c r="AL236" s="13" t="s">
        <v>68</v>
      </c>
      <c r="AM236" s="13" t="s">
        <v>68</v>
      </c>
      <c r="AN236" s="13" t="s">
        <v>68</v>
      </c>
      <c r="AO236" s="13" t="s">
        <v>68</v>
      </c>
      <c r="AP236" s="13" t="s">
        <v>68</v>
      </c>
      <c r="AQ236" s="13" t="str">
        <f t="shared" si="308"/>
        <v>-</v>
      </c>
      <c r="AR236" s="14" t="s">
        <v>68</v>
      </c>
      <c r="AS236" s="14" t="s">
        <v>68</v>
      </c>
      <c r="AT236" s="14" t="s">
        <v>68</v>
      </c>
      <c r="AU236" s="14" t="s">
        <v>68</v>
      </c>
      <c r="AV236" s="14" t="s">
        <v>68</v>
      </c>
      <c r="AW236" s="14" t="s">
        <v>68</v>
      </c>
      <c r="AX236" s="14" t="str">
        <f t="shared" si="309"/>
        <v>-</v>
      </c>
      <c r="AY236" s="13" t="s">
        <v>68</v>
      </c>
      <c r="AZ236" s="13" t="s">
        <v>68</v>
      </c>
      <c r="BA236" s="13" t="s">
        <v>68</v>
      </c>
      <c r="BB236" s="13" t="s">
        <v>68</v>
      </c>
      <c r="BC236" s="13" t="s">
        <v>68</v>
      </c>
      <c r="BD236" s="13" t="s">
        <v>68</v>
      </c>
      <c r="BE236" s="13" t="str">
        <f t="shared" si="310"/>
        <v>-</v>
      </c>
      <c r="BF236" s="14" t="s">
        <v>68</v>
      </c>
      <c r="BG236" s="14" t="s">
        <v>68</v>
      </c>
      <c r="BH236" s="14" t="s">
        <v>68</v>
      </c>
      <c r="BI236" s="14" t="s">
        <v>68</v>
      </c>
      <c r="BJ236" s="14" t="s">
        <v>68</v>
      </c>
      <c r="BK236" s="14" t="s">
        <v>68</v>
      </c>
      <c r="BL236" s="14" t="str">
        <f t="shared" si="311"/>
        <v>-</v>
      </c>
      <c r="BM236" s="13" t="s">
        <v>68</v>
      </c>
      <c r="BN236" s="13" t="s">
        <v>68</v>
      </c>
      <c r="BO236" s="13" t="s">
        <v>68</v>
      </c>
      <c r="BP236" s="13" t="s">
        <v>68</v>
      </c>
      <c r="BQ236" s="13" t="s">
        <v>68</v>
      </c>
      <c r="BR236" s="13" t="s">
        <v>68</v>
      </c>
      <c r="BS236" s="13" t="str">
        <f t="shared" si="312"/>
        <v>-</v>
      </c>
      <c r="BT236" s="14" t="s">
        <v>68</v>
      </c>
      <c r="BU236" s="14" t="s">
        <v>68</v>
      </c>
      <c r="BV236" s="14" t="s">
        <v>68</v>
      </c>
      <c r="BW236" s="14" t="s">
        <v>68</v>
      </c>
      <c r="BX236" s="14" t="s">
        <v>68</v>
      </c>
      <c r="BY236" s="14" t="s">
        <v>68</v>
      </c>
      <c r="BZ236" s="14" t="str">
        <f t="shared" si="313"/>
        <v>-</v>
      </c>
      <c r="CA236" s="13" t="s">
        <v>68</v>
      </c>
      <c r="CB236" s="13" t="s">
        <v>68</v>
      </c>
      <c r="CC236" s="13" t="s">
        <v>68</v>
      </c>
      <c r="CD236" s="13" t="s">
        <v>68</v>
      </c>
      <c r="CE236" s="13" t="s">
        <v>68</v>
      </c>
      <c r="CF236" s="13" t="s">
        <v>68</v>
      </c>
      <c r="CG236" s="44" t="str">
        <f t="shared" si="342"/>
        <v>-</v>
      </c>
      <c r="CH236" s="14" t="s">
        <v>68</v>
      </c>
      <c r="CI236" s="14" t="s">
        <v>68</v>
      </c>
      <c r="CJ236" s="14" t="s">
        <v>68</v>
      </c>
      <c r="CK236" s="14" t="s">
        <v>68</v>
      </c>
      <c r="CL236" s="14" t="s">
        <v>68</v>
      </c>
      <c r="CM236" s="14" t="s">
        <v>68</v>
      </c>
      <c r="CN236" s="44" t="str">
        <f t="shared" si="314"/>
        <v>-</v>
      </c>
      <c r="CO236" s="13" t="s">
        <v>68</v>
      </c>
      <c r="CP236" s="13" t="s">
        <v>68</v>
      </c>
      <c r="CQ236" s="13" t="s">
        <v>68</v>
      </c>
      <c r="CR236" s="13" t="s">
        <v>68</v>
      </c>
      <c r="CS236" s="13" t="s">
        <v>68</v>
      </c>
      <c r="CT236" s="13" t="s">
        <v>68</v>
      </c>
      <c r="CU236" s="13" t="str">
        <f t="shared" si="295"/>
        <v>-</v>
      </c>
      <c r="CV236" s="14" t="s">
        <v>68</v>
      </c>
      <c r="CW236" s="14" t="s">
        <v>68</v>
      </c>
      <c r="CX236" s="14" t="s">
        <v>68</v>
      </c>
      <c r="CY236" s="14" t="s">
        <v>68</v>
      </c>
      <c r="CZ236" s="14" t="s">
        <v>68</v>
      </c>
      <c r="DA236" s="14" t="s">
        <v>68</v>
      </c>
      <c r="DB236" s="14" t="str">
        <f t="shared" si="320"/>
        <v>-</v>
      </c>
      <c r="DC236" s="13" t="s">
        <v>68</v>
      </c>
      <c r="DD236" s="13" t="s">
        <v>68</v>
      </c>
      <c r="DE236" s="13" t="s">
        <v>68</v>
      </c>
      <c r="DF236" s="13" t="s">
        <v>68</v>
      </c>
      <c r="DG236" s="13" t="s">
        <v>68</v>
      </c>
      <c r="DH236" s="13" t="s">
        <v>68</v>
      </c>
      <c r="DI236" s="13" t="str">
        <f t="shared" si="296"/>
        <v>-</v>
      </c>
      <c r="DJ236" s="14" t="s">
        <v>68</v>
      </c>
      <c r="DK236" s="14" t="s">
        <v>68</v>
      </c>
      <c r="DL236" s="14" t="s">
        <v>68</v>
      </c>
      <c r="DM236" s="14" t="s">
        <v>68</v>
      </c>
      <c r="DN236" s="14" t="s">
        <v>68</v>
      </c>
      <c r="DO236" s="14" t="s">
        <v>68</v>
      </c>
      <c r="DP236" s="44" t="str">
        <f t="shared" si="321"/>
        <v>-</v>
      </c>
      <c r="DQ236" s="13" t="s">
        <v>68</v>
      </c>
      <c r="DR236" s="13" t="s">
        <v>68</v>
      </c>
      <c r="DS236" s="13" t="s">
        <v>68</v>
      </c>
      <c r="DT236" s="13" t="s">
        <v>68</v>
      </c>
      <c r="DU236" s="13" t="s">
        <v>68</v>
      </c>
      <c r="DV236" s="13" t="s">
        <v>68</v>
      </c>
      <c r="DW236" s="13" t="str">
        <f t="shared" si="322"/>
        <v>-</v>
      </c>
      <c r="DX236" s="14" t="s">
        <v>68</v>
      </c>
      <c r="DY236" s="14" t="s">
        <v>68</v>
      </c>
      <c r="DZ236" s="14" t="s">
        <v>68</v>
      </c>
      <c r="EA236" s="14" t="s">
        <v>68</v>
      </c>
      <c r="EB236" s="14" t="s">
        <v>68</v>
      </c>
      <c r="EC236" s="14" t="s">
        <v>68</v>
      </c>
      <c r="ED236" s="14" t="str">
        <f t="shared" si="323"/>
        <v>-</v>
      </c>
      <c r="EE236" s="13" t="s">
        <v>68</v>
      </c>
      <c r="EF236" s="13" t="s">
        <v>68</v>
      </c>
      <c r="EG236" s="13" t="s">
        <v>68</v>
      </c>
      <c r="EH236" s="13" t="s">
        <v>68</v>
      </c>
      <c r="EI236" s="13" t="s">
        <v>68</v>
      </c>
      <c r="EJ236" s="13" t="s">
        <v>68</v>
      </c>
      <c r="EK236" s="13" t="str">
        <f t="shared" si="324"/>
        <v>-</v>
      </c>
      <c r="EL236" s="14" t="s">
        <v>68</v>
      </c>
      <c r="EM236" s="14" t="s">
        <v>68</v>
      </c>
      <c r="EN236" s="14" t="s">
        <v>68</v>
      </c>
      <c r="EO236" s="14" t="s">
        <v>68</v>
      </c>
      <c r="EP236" s="14" t="s">
        <v>68</v>
      </c>
      <c r="EQ236" s="14" t="s">
        <v>68</v>
      </c>
      <c r="ER236" s="44" t="str">
        <f t="shared" si="334"/>
        <v>-</v>
      </c>
      <c r="ES236" s="13" t="s">
        <v>68</v>
      </c>
      <c r="ET236" s="13" t="s">
        <v>68</v>
      </c>
      <c r="EU236" s="13" t="s">
        <v>68</v>
      </c>
      <c r="EV236" s="13" t="s">
        <v>68</v>
      </c>
      <c r="EW236" s="13" t="s">
        <v>68</v>
      </c>
      <c r="EX236" s="13" t="s">
        <v>68</v>
      </c>
      <c r="EY236" s="44" t="str">
        <f t="shared" si="343"/>
        <v>-</v>
      </c>
      <c r="EZ236" s="14" t="s">
        <v>68</v>
      </c>
      <c r="FA236" s="14" t="s">
        <v>68</v>
      </c>
      <c r="FB236" s="14" t="s">
        <v>68</v>
      </c>
      <c r="FC236" s="14" t="s">
        <v>68</v>
      </c>
      <c r="FD236" s="14" t="s">
        <v>68</v>
      </c>
      <c r="FE236" s="14" t="s">
        <v>68</v>
      </c>
      <c r="FF236" s="44" t="str">
        <f t="shared" si="336"/>
        <v>-</v>
      </c>
      <c r="FG236" s="13" t="s">
        <v>68</v>
      </c>
      <c r="FH236" s="13" t="s">
        <v>68</v>
      </c>
      <c r="FI236" s="13" t="s">
        <v>68</v>
      </c>
      <c r="FJ236" s="13" t="s">
        <v>68</v>
      </c>
      <c r="FK236" s="13" t="s">
        <v>68</v>
      </c>
      <c r="FL236" s="13" t="s">
        <v>68</v>
      </c>
      <c r="FM236" s="13" t="str">
        <f t="shared" si="344"/>
        <v>-</v>
      </c>
      <c r="FN236" s="14" t="s">
        <v>69</v>
      </c>
      <c r="FO236" s="14" t="s">
        <v>69</v>
      </c>
      <c r="FP236" s="14" t="s">
        <v>69</v>
      </c>
      <c r="FQ236" s="14" t="s">
        <v>69</v>
      </c>
      <c r="FR236" s="14" t="s">
        <v>69</v>
      </c>
      <c r="FS236" s="14" t="s">
        <v>68</v>
      </c>
      <c r="FT236" s="44" t="str">
        <f t="shared" si="317"/>
        <v>5 fois par semaine</v>
      </c>
      <c r="FU236" s="13" t="s">
        <v>69</v>
      </c>
      <c r="FV236" s="13" t="s">
        <v>68</v>
      </c>
      <c r="FW236" s="13" t="s">
        <v>68</v>
      </c>
      <c r="FX236" s="13" t="s">
        <v>68</v>
      </c>
      <c r="FY236" s="13" t="s">
        <v>68</v>
      </c>
      <c r="FZ236" s="13" t="s">
        <v>68</v>
      </c>
      <c r="GA236" s="44" t="str">
        <f t="shared" si="318"/>
        <v>1 fois par semaine</v>
      </c>
      <c r="GB236" s="14" t="s">
        <v>69</v>
      </c>
      <c r="GC236" s="14" t="s">
        <v>68</v>
      </c>
      <c r="GD236" s="14" t="s">
        <v>68</v>
      </c>
      <c r="GE236" s="14" t="s">
        <v>68</v>
      </c>
      <c r="GF236" s="14" t="s">
        <v>68</v>
      </c>
      <c r="GG236" s="14" t="s">
        <v>68</v>
      </c>
      <c r="GH236" s="14" t="str">
        <f t="shared" si="319"/>
        <v>1 fois par semaine</v>
      </c>
      <c r="GI236" s="13" t="s">
        <v>68</v>
      </c>
      <c r="GJ236" s="13" t="s">
        <v>68</v>
      </c>
      <c r="GK236" s="13" t="s">
        <v>68</v>
      </c>
      <c r="GL236" s="13" t="s">
        <v>68</v>
      </c>
      <c r="GM236" s="13" t="s">
        <v>68</v>
      </c>
      <c r="GN236" s="13" t="s">
        <v>68</v>
      </c>
      <c r="GO236" s="13" t="str">
        <f t="shared" si="345"/>
        <v>-</v>
      </c>
      <c r="GP236" s="14" t="s">
        <v>68</v>
      </c>
      <c r="GQ236" s="14" t="s">
        <v>68</v>
      </c>
      <c r="GR236" s="14" t="s">
        <v>68</v>
      </c>
      <c r="GS236" s="14" t="s">
        <v>68</v>
      </c>
      <c r="GT236" s="14" t="s">
        <v>68</v>
      </c>
      <c r="GU236" s="14" t="s">
        <v>68</v>
      </c>
      <c r="GV236" s="14" t="str">
        <f t="shared" si="340"/>
        <v>-</v>
      </c>
      <c r="GW236" s="13" t="s">
        <v>68</v>
      </c>
      <c r="GX236" s="13" t="s">
        <v>68</v>
      </c>
      <c r="GY236" s="13" t="s">
        <v>68</v>
      </c>
      <c r="GZ236" s="13" t="s">
        <v>68</v>
      </c>
      <c r="HA236" s="13" t="s">
        <v>68</v>
      </c>
      <c r="HB236" s="13" t="s">
        <v>68</v>
      </c>
      <c r="HC236" s="44" t="str">
        <f t="shared" si="341"/>
        <v>-</v>
      </c>
      <c r="HD236" s="14" t="s">
        <v>68</v>
      </c>
      <c r="HE236" s="14" t="s">
        <v>68</v>
      </c>
      <c r="HF236" s="14" t="s">
        <v>68</v>
      </c>
      <c r="HG236" s="14" t="s">
        <v>68</v>
      </c>
      <c r="HH236" s="14" t="s">
        <v>68</v>
      </c>
      <c r="HI236" s="14" t="s">
        <v>68</v>
      </c>
      <c r="HJ236" s="44" t="str">
        <f t="shared" si="299"/>
        <v>-</v>
      </c>
      <c r="HK236" s="13" t="s">
        <v>68</v>
      </c>
      <c r="HL236" s="13" t="s">
        <v>68</v>
      </c>
      <c r="HM236" s="13" t="s">
        <v>68</v>
      </c>
      <c r="HN236" s="13" t="s">
        <v>68</v>
      </c>
      <c r="HO236" s="13" t="s">
        <v>68</v>
      </c>
      <c r="HP236" s="13" t="s">
        <v>68</v>
      </c>
      <c r="HQ236" s="44" t="str">
        <f t="shared" si="346"/>
        <v>-</v>
      </c>
      <c r="HR236" s="14" t="s">
        <v>68</v>
      </c>
      <c r="HS236" s="14" t="s">
        <v>68</v>
      </c>
      <c r="HT236" s="14" t="s">
        <v>68</v>
      </c>
      <c r="HU236" s="14" t="s">
        <v>68</v>
      </c>
      <c r="HV236" s="14" t="s">
        <v>68</v>
      </c>
      <c r="HW236" s="14" t="s">
        <v>68</v>
      </c>
      <c r="HX236" s="14" t="str">
        <f t="shared" si="339"/>
        <v>-</v>
      </c>
    </row>
    <row r="237" spans="1:233" ht="27.95" customHeight="1" x14ac:dyDescent="0.2">
      <c r="A237" s="16">
        <v>8407</v>
      </c>
      <c r="B237" s="9" t="s">
        <v>79</v>
      </c>
      <c r="C237" s="51" t="s">
        <v>1908</v>
      </c>
      <c r="D237" s="11" t="s">
        <v>96</v>
      </c>
      <c r="E237" s="18" t="s">
        <v>372</v>
      </c>
      <c r="F237" s="18">
        <v>75018</v>
      </c>
      <c r="G237" s="18" t="s">
        <v>29</v>
      </c>
      <c r="H237" s="12">
        <v>38</v>
      </c>
      <c r="I237" s="13" t="s">
        <v>69</v>
      </c>
      <c r="J237" s="13" t="s">
        <v>68</v>
      </c>
      <c r="K237" s="13" t="s">
        <v>69</v>
      </c>
      <c r="L237" s="13" t="s">
        <v>68</v>
      </c>
      <c r="M237" s="13" t="s">
        <v>69</v>
      </c>
      <c r="N237" s="13" t="s">
        <v>68</v>
      </c>
      <c r="O237" s="13" t="str">
        <f t="shared" si="304"/>
        <v>3 fois par semaine</v>
      </c>
      <c r="P237" s="14" t="s">
        <v>69</v>
      </c>
      <c r="Q237" s="14" t="s">
        <v>68</v>
      </c>
      <c r="R237" s="14" t="s">
        <v>69</v>
      </c>
      <c r="S237" s="14" t="s">
        <v>68</v>
      </c>
      <c r="T237" s="14" t="s">
        <v>69</v>
      </c>
      <c r="U237" s="14" t="s">
        <v>68</v>
      </c>
      <c r="V237" s="44" t="str">
        <f t="shared" si="305"/>
        <v>3 fois par semaine</v>
      </c>
      <c r="W237" s="13" t="s">
        <v>69</v>
      </c>
      <c r="X237" s="13" t="s">
        <v>68</v>
      </c>
      <c r="Y237" s="13" t="s">
        <v>69</v>
      </c>
      <c r="Z237" s="13" t="s">
        <v>68</v>
      </c>
      <c r="AA237" s="13" t="s">
        <v>69</v>
      </c>
      <c r="AB237" s="13" t="s">
        <v>68</v>
      </c>
      <c r="AC237" s="13" t="str">
        <f t="shared" si="306"/>
        <v>3 fois par semaine</v>
      </c>
      <c r="AD237" s="14" t="s">
        <v>69</v>
      </c>
      <c r="AE237" s="14" t="s">
        <v>68</v>
      </c>
      <c r="AF237" s="14" t="s">
        <v>69</v>
      </c>
      <c r="AG237" s="14" t="s">
        <v>68</v>
      </c>
      <c r="AH237" s="14" t="s">
        <v>69</v>
      </c>
      <c r="AI237" s="14" t="s">
        <v>68</v>
      </c>
      <c r="AJ237" s="44" t="str">
        <f t="shared" si="307"/>
        <v>3 fois par semaine</v>
      </c>
      <c r="AK237" s="13" t="s">
        <v>69</v>
      </c>
      <c r="AL237" s="13" t="s">
        <v>68</v>
      </c>
      <c r="AM237" s="13" t="s">
        <v>69</v>
      </c>
      <c r="AN237" s="13" t="s">
        <v>68</v>
      </c>
      <c r="AO237" s="13" t="s">
        <v>69</v>
      </c>
      <c r="AP237" s="13" t="s">
        <v>68</v>
      </c>
      <c r="AQ237" s="13" t="str">
        <f t="shared" si="308"/>
        <v>3 fois par semaine</v>
      </c>
      <c r="AR237" s="14" t="s">
        <v>69</v>
      </c>
      <c r="AS237" s="14" t="s">
        <v>68</v>
      </c>
      <c r="AT237" s="14" t="s">
        <v>69</v>
      </c>
      <c r="AU237" s="14" t="s">
        <v>68</v>
      </c>
      <c r="AV237" s="14" t="s">
        <v>69</v>
      </c>
      <c r="AW237" s="14" t="s">
        <v>68</v>
      </c>
      <c r="AX237" s="14" t="str">
        <f t="shared" si="309"/>
        <v>3 fois par semaine</v>
      </c>
      <c r="AY237" s="13" t="s">
        <v>69</v>
      </c>
      <c r="AZ237" s="13" t="s">
        <v>68</v>
      </c>
      <c r="BA237" s="13" t="s">
        <v>69</v>
      </c>
      <c r="BB237" s="13" t="s">
        <v>68</v>
      </c>
      <c r="BC237" s="13" t="s">
        <v>69</v>
      </c>
      <c r="BD237" s="13" t="s">
        <v>68</v>
      </c>
      <c r="BE237" s="13" t="str">
        <f t="shared" si="310"/>
        <v>3 fois par semaine</v>
      </c>
      <c r="BF237" s="14" t="s">
        <v>69</v>
      </c>
      <c r="BG237" s="14" t="s">
        <v>68</v>
      </c>
      <c r="BH237" s="14" t="s">
        <v>69</v>
      </c>
      <c r="BI237" s="14" t="s">
        <v>68</v>
      </c>
      <c r="BJ237" s="14" t="s">
        <v>69</v>
      </c>
      <c r="BK237" s="14" t="s">
        <v>68</v>
      </c>
      <c r="BL237" s="14" t="str">
        <f t="shared" si="311"/>
        <v>3 fois par semaine</v>
      </c>
      <c r="BM237" s="13" t="s">
        <v>69</v>
      </c>
      <c r="BN237" s="13" t="s">
        <v>68</v>
      </c>
      <c r="BO237" s="13" t="s">
        <v>69</v>
      </c>
      <c r="BP237" s="13" t="s">
        <v>68</v>
      </c>
      <c r="BQ237" s="13" t="s">
        <v>69</v>
      </c>
      <c r="BR237" s="13" t="s">
        <v>68</v>
      </c>
      <c r="BS237" s="13" t="str">
        <f t="shared" si="312"/>
        <v>3 fois par semaine</v>
      </c>
      <c r="BT237" s="14" t="s">
        <v>68</v>
      </c>
      <c r="BU237" s="14" t="s">
        <v>68</v>
      </c>
      <c r="BV237" s="14" t="s">
        <v>68</v>
      </c>
      <c r="BW237" s="14" t="s">
        <v>68</v>
      </c>
      <c r="BX237" s="14" t="s">
        <v>68</v>
      </c>
      <c r="BY237" s="14" t="s">
        <v>68</v>
      </c>
      <c r="BZ237" s="14" t="str">
        <f t="shared" si="313"/>
        <v>-</v>
      </c>
      <c r="CA237" s="13" t="s">
        <v>68</v>
      </c>
      <c r="CB237" s="13" t="s">
        <v>68</v>
      </c>
      <c r="CC237" s="13" t="s">
        <v>68</v>
      </c>
      <c r="CD237" s="13" t="s">
        <v>68</v>
      </c>
      <c r="CE237" s="13" t="s">
        <v>68</v>
      </c>
      <c r="CF237" s="13" t="s">
        <v>68</v>
      </c>
      <c r="CG237" s="44" t="str">
        <f t="shared" si="342"/>
        <v>-</v>
      </c>
      <c r="CH237" s="14" t="s">
        <v>69</v>
      </c>
      <c r="CI237" s="14" t="s">
        <v>68</v>
      </c>
      <c r="CJ237" s="14" t="s">
        <v>68</v>
      </c>
      <c r="CK237" s="14" t="s">
        <v>68</v>
      </c>
      <c r="CL237" s="14" t="s">
        <v>68</v>
      </c>
      <c r="CM237" s="14" t="s">
        <v>68</v>
      </c>
      <c r="CN237" s="44" t="str">
        <f t="shared" si="314"/>
        <v>1 fois par semaine</v>
      </c>
      <c r="CO237" s="13" t="s">
        <v>69</v>
      </c>
      <c r="CP237" s="13" t="s">
        <v>68</v>
      </c>
      <c r="CQ237" s="13" t="s">
        <v>68</v>
      </c>
      <c r="CR237" s="13" t="s">
        <v>68</v>
      </c>
      <c r="CS237" s="13" t="s">
        <v>68</v>
      </c>
      <c r="CT237" s="13" t="s">
        <v>68</v>
      </c>
      <c r="CU237" s="13" t="str">
        <f t="shared" si="295"/>
        <v>1 fois par semaine</v>
      </c>
      <c r="CV237" s="14" t="s">
        <v>69</v>
      </c>
      <c r="CW237" s="14" t="s">
        <v>68</v>
      </c>
      <c r="CX237" s="14" t="s">
        <v>68</v>
      </c>
      <c r="CY237" s="14" t="s">
        <v>68</v>
      </c>
      <c r="CZ237" s="14" t="s">
        <v>68</v>
      </c>
      <c r="DA237" s="14" t="s">
        <v>68</v>
      </c>
      <c r="DB237" s="14" t="str">
        <f t="shared" si="320"/>
        <v>1 fois par semaine</v>
      </c>
      <c r="DC237" s="13" t="s">
        <v>69</v>
      </c>
      <c r="DD237" s="13" t="s">
        <v>68</v>
      </c>
      <c r="DE237" s="13" t="s">
        <v>68</v>
      </c>
      <c r="DF237" s="13" t="s">
        <v>68</v>
      </c>
      <c r="DG237" s="13" t="s">
        <v>68</v>
      </c>
      <c r="DH237" s="13" t="s">
        <v>68</v>
      </c>
      <c r="DI237" s="13" t="str">
        <f t="shared" si="296"/>
        <v>1 fois par semaine</v>
      </c>
      <c r="DJ237" s="14" t="s">
        <v>68</v>
      </c>
      <c r="DK237" s="14" t="s">
        <v>68</v>
      </c>
      <c r="DL237" s="14" t="s">
        <v>68</v>
      </c>
      <c r="DM237" s="14" t="s">
        <v>68</v>
      </c>
      <c r="DN237" s="14" t="s">
        <v>68</v>
      </c>
      <c r="DO237" s="14" t="s">
        <v>68</v>
      </c>
      <c r="DP237" s="44" t="str">
        <f t="shared" si="321"/>
        <v>-</v>
      </c>
      <c r="DQ237" s="13" t="s">
        <v>68</v>
      </c>
      <c r="DR237" s="13" t="s">
        <v>68</v>
      </c>
      <c r="DS237" s="13" t="s">
        <v>68</v>
      </c>
      <c r="DT237" s="13" t="s">
        <v>68</v>
      </c>
      <c r="DU237" s="13" t="s">
        <v>68</v>
      </c>
      <c r="DV237" s="13" t="s">
        <v>68</v>
      </c>
      <c r="DW237" s="13" t="str">
        <f t="shared" si="322"/>
        <v>-</v>
      </c>
      <c r="DX237" s="14" t="s">
        <v>68</v>
      </c>
      <c r="DY237" s="14" t="s">
        <v>68</v>
      </c>
      <c r="DZ237" s="14" t="s">
        <v>68</v>
      </c>
      <c r="EA237" s="14" t="s">
        <v>68</v>
      </c>
      <c r="EB237" s="14" t="s">
        <v>68</v>
      </c>
      <c r="EC237" s="14" t="s">
        <v>68</v>
      </c>
      <c r="ED237" s="14" t="str">
        <f t="shared" si="323"/>
        <v>-</v>
      </c>
      <c r="EE237" s="13" t="s">
        <v>68</v>
      </c>
      <c r="EF237" s="13" t="s">
        <v>68</v>
      </c>
      <c r="EG237" s="13" t="s">
        <v>68</v>
      </c>
      <c r="EH237" s="13" t="s">
        <v>68</v>
      </c>
      <c r="EI237" s="13" t="s">
        <v>68</v>
      </c>
      <c r="EJ237" s="13" t="s">
        <v>68</v>
      </c>
      <c r="EK237" s="13" t="str">
        <f t="shared" si="324"/>
        <v>-</v>
      </c>
      <c r="EL237" s="14" t="s">
        <v>68</v>
      </c>
      <c r="EM237" s="14" t="s">
        <v>68</v>
      </c>
      <c r="EN237" s="14" t="s">
        <v>68</v>
      </c>
      <c r="EO237" s="14" t="s">
        <v>68</v>
      </c>
      <c r="EP237" s="14" t="s">
        <v>68</v>
      </c>
      <c r="EQ237" s="14" t="s">
        <v>68</v>
      </c>
      <c r="ER237" s="44" t="str">
        <f t="shared" si="334"/>
        <v>-</v>
      </c>
      <c r="ES237" s="13" t="s">
        <v>68</v>
      </c>
      <c r="ET237" s="13" t="s">
        <v>68</v>
      </c>
      <c r="EU237" s="13" t="s">
        <v>68</v>
      </c>
      <c r="EV237" s="13" t="s">
        <v>68</v>
      </c>
      <c r="EW237" s="13" t="s">
        <v>68</v>
      </c>
      <c r="EX237" s="13" t="s">
        <v>68</v>
      </c>
      <c r="EY237" s="44" t="str">
        <f t="shared" si="343"/>
        <v>-</v>
      </c>
      <c r="EZ237" s="14" t="s">
        <v>68</v>
      </c>
      <c r="FA237" s="14" t="s">
        <v>68</v>
      </c>
      <c r="FB237" s="14" t="s">
        <v>68</v>
      </c>
      <c r="FC237" s="14" t="s">
        <v>68</v>
      </c>
      <c r="FD237" s="14" t="s">
        <v>68</v>
      </c>
      <c r="FE237" s="14" t="s">
        <v>68</v>
      </c>
      <c r="FF237" s="44" t="str">
        <f t="shared" si="336"/>
        <v>-</v>
      </c>
      <c r="FG237" s="13" t="s">
        <v>68</v>
      </c>
      <c r="FH237" s="13" t="s">
        <v>68</v>
      </c>
      <c r="FI237" s="13" t="s">
        <v>68</v>
      </c>
      <c r="FJ237" s="13" t="s">
        <v>68</v>
      </c>
      <c r="FK237" s="13" t="s">
        <v>68</v>
      </c>
      <c r="FL237" s="13" t="s">
        <v>68</v>
      </c>
      <c r="FM237" s="13" t="str">
        <f t="shared" si="344"/>
        <v>-</v>
      </c>
      <c r="FN237" s="14" t="s">
        <v>69</v>
      </c>
      <c r="FO237" s="14" t="s">
        <v>69</v>
      </c>
      <c r="FP237" s="14" t="s">
        <v>69</v>
      </c>
      <c r="FQ237" s="14" t="s">
        <v>69</v>
      </c>
      <c r="FR237" s="14" t="s">
        <v>69</v>
      </c>
      <c r="FS237" s="14" t="s">
        <v>68</v>
      </c>
      <c r="FT237" s="44" t="str">
        <f t="shared" si="317"/>
        <v>5 fois par semaine</v>
      </c>
      <c r="FU237" s="13" t="s">
        <v>69</v>
      </c>
      <c r="FV237" s="13" t="s">
        <v>68</v>
      </c>
      <c r="FW237" s="13" t="s">
        <v>68</v>
      </c>
      <c r="FX237" s="13" t="s">
        <v>68</v>
      </c>
      <c r="FY237" s="13" t="s">
        <v>68</v>
      </c>
      <c r="FZ237" s="13" t="s">
        <v>68</v>
      </c>
      <c r="GA237" s="44" t="str">
        <f t="shared" si="318"/>
        <v>1 fois par semaine</v>
      </c>
      <c r="GB237" s="14" t="s">
        <v>69</v>
      </c>
      <c r="GC237" s="14" t="s">
        <v>68</v>
      </c>
      <c r="GD237" s="14" t="s">
        <v>68</v>
      </c>
      <c r="GE237" s="14" t="s">
        <v>68</v>
      </c>
      <c r="GF237" s="14" t="s">
        <v>68</v>
      </c>
      <c r="GG237" s="14" t="s">
        <v>68</v>
      </c>
      <c r="GH237" s="14" t="str">
        <f t="shared" si="319"/>
        <v>1 fois par semaine</v>
      </c>
      <c r="GI237" s="13" t="s">
        <v>68</v>
      </c>
      <c r="GJ237" s="13" t="s">
        <v>68</v>
      </c>
      <c r="GK237" s="13" t="s">
        <v>68</v>
      </c>
      <c r="GL237" s="13" t="s">
        <v>68</v>
      </c>
      <c r="GM237" s="13" t="s">
        <v>68</v>
      </c>
      <c r="GN237" s="13" t="s">
        <v>68</v>
      </c>
      <c r="GO237" s="13" t="str">
        <f t="shared" si="345"/>
        <v>-</v>
      </c>
      <c r="GP237" s="14" t="s">
        <v>68</v>
      </c>
      <c r="GQ237" s="14" t="s">
        <v>68</v>
      </c>
      <c r="GR237" s="14" t="s">
        <v>68</v>
      </c>
      <c r="GS237" s="14" t="s">
        <v>68</v>
      </c>
      <c r="GT237" s="14" t="s">
        <v>68</v>
      </c>
      <c r="GU237" s="14" t="s">
        <v>68</v>
      </c>
      <c r="GV237" s="14" t="str">
        <f t="shared" si="340"/>
        <v>-</v>
      </c>
      <c r="GW237" s="13" t="s">
        <v>68</v>
      </c>
      <c r="GX237" s="13" t="s">
        <v>68</v>
      </c>
      <c r="GY237" s="13" t="s">
        <v>68</v>
      </c>
      <c r="GZ237" s="13" t="s">
        <v>68</v>
      </c>
      <c r="HA237" s="13" t="s">
        <v>68</v>
      </c>
      <c r="HB237" s="13" t="s">
        <v>68</v>
      </c>
      <c r="HC237" s="44" t="str">
        <f t="shared" si="341"/>
        <v>-</v>
      </c>
      <c r="HD237" s="14" t="s">
        <v>68</v>
      </c>
      <c r="HE237" s="14" t="s">
        <v>68</v>
      </c>
      <c r="HF237" s="14" t="s">
        <v>68</v>
      </c>
      <c r="HG237" s="14" t="s">
        <v>68</v>
      </c>
      <c r="HH237" s="14" t="s">
        <v>68</v>
      </c>
      <c r="HI237" s="14" t="s">
        <v>68</v>
      </c>
      <c r="HJ237" s="44" t="str">
        <f t="shared" si="299"/>
        <v>-</v>
      </c>
      <c r="HK237" s="13" t="s">
        <v>68</v>
      </c>
      <c r="HL237" s="13" t="s">
        <v>68</v>
      </c>
      <c r="HM237" s="13" t="s">
        <v>68</v>
      </c>
      <c r="HN237" s="13" t="s">
        <v>68</v>
      </c>
      <c r="HO237" s="13" t="s">
        <v>68</v>
      </c>
      <c r="HP237" s="13" t="s">
        <v>68</v>
      </c>
      <c r="HQ237" s="44" t="str">
        <f t="shared" si="346"/>
        <v>-</v>
      </c>
      <c r="HR237" s="14" t="s">
        <v>68</v>
      </c>
      <c r="HS237" s="14" t="s">
        <v>68</v>
      </c>
      <c r="HT237" s="14" t="s">
        <v>68</v>
      </c>
      <c r="HU237" s="14" t="s">
        <v>68</v>
      </c>
      <c r="HV237" s="14" t="s">
        <v>68</v>
      </c>
      <c r="HW237" s="14" t="s">
        <v>68</v>
      </c>
      <c r="HX237" s="14" t="str">
        <f t="shared" si="339"/>
        <v>-</v>
      </c>
    </row>
    <row r="238" spans="1:233" ht="27.95" customHeight="1" x14ac:dyDescent="0.2">
      <c r="A238" s="16">
        <v>8410</v>
      </c>
      <c r="B238" s="9" t="s">
        <v>79</v>
      </c>
      <c r="C238" s="51" t="s">
        <v>1908</v>
      </c>
      <c r="D238" s="11" t="s">
        <v>96</v>
      </c>
      <c r="E238" s="18" t="s">
        <v>373</v>
      </c>
      <c r="F238" s="18">
        <v>75019</v>
      </c>
      <c r="G238" s="18" t="s">
        <v>29</v>
      </c>
      <c r="H238" s="12">
        <v>31</v>
      </c>
      <c r="I238" s="13" t="s">
        <v>68</v>
      </c>
      <c r="J238" s="13" t="s">
        <v>68</v>
      </c>
      <c r="K238" s="13" t="s">
        <v>68</v>
      </c>
      <c r="L238" s="13" t="s">
        <v>68</v>
      </c>
      <c r="M238" s="13" t="s">
        <v>68</v>
      </c>
      <c r="N238" s="13" t="s">
        <v>68</v>
      </c>
      <c r="O238" s="13" t="str">
        <f t="shared" si="304"/>
        <v>-</v>
      </c>
      <c r="P238" s="14" t="s">
        <v>69</v>
      </c>
      <c r="Q238" s="14" t="s">
        <v>68</v>
      </c>
      <c r="R238" s="14" t="s">
        <v>69</v>
      </c>
      <c r="S238" s="14" t="s">
        <v>68</v>
      </c>
      <c r="T238" s="14" t="s">
        <v>69</v>
      </c>
      <c r="U238" s="14" t="s">
        <v>68</v>
      </c>
      <c r="V238" s="44" t="str">
        <f t="shared" si="305"/>
        <v>3 fois par semaine</v>
      </c>
      <c r="W238" s="13" t="s">
        <v>69</v>
      </c>
      <c r="X238" s="13" t="s">
        <v>68</v>
      </c>
      <c r="Y238" s="13" t="s">
        <v>69</v>
      </c>
      <c r="Z238" s="13" t="s">
        <v>68</v>
      </c>
      <c r="AA238" s="13" t="s">
        <v>69</v>
      </c>
      <c r="AB238" s="13" t="s">
        <v>68</v>
      </c>
      <c r="AC238" s="13" t="str">
        <f t="shared" si="306"/>
        <v>3 fois par semaine</v>
      </c>
      <c r="AD238" s="14" t="s">
        <v>69</v>
      </c>
      <c r="AE238" s="14" t="s">
        <v>68</v>
      </c>
      <c r="AF238" s="14" t="s">
        <v>69</v>
      </c>
      <c r="AG238" s="14" t="s">
        <v>68</v>
      </c>
      <c r="AH238" s="14" t="s">
        <v>69</v>
      </c>
      <c r="AI238" s="14" t="s">
        <v>68</v>
      </c>
      <c r="AJ238" s="44" t="str">
        <f t="shared" si="307"/>
        <v>3 fois par semaine</v>
      </c>
      <c r="AK238" s="13" t="s">
        <v>69</v>
      </c>
      <c r="AL238" s="13" t="s">
        <v>68</v>
      </c>
      <c r="AM238" s="13" t="s">
        <v>69</v>
      </c>
      <c r="AN238" s="13" t="s">
        <v>68</v>
      </c>
      <c r="AO238" s="13" t="s">
        <v>69</v>
      </c>
      <c r="AP238" s="13" t="s">
        <v>68</v>
      </c>
      <c r="AQ238" s="13" t="str">
        <f t="shared" si="308"/>
        <v>3 fois par semaine</v>
      </c>
      <c r="AR238" s="14" t="s">
        <v>69</v>
      </c>
      <c r="AS238" s="14" t="s">
        <v>68</v>
      </c>
      <c r="AT238" s="14" t="s">
        <v>69</v>
      </c>
      <c r="AU238" s="14" t="s">
        <v>68</v>
      </c>
      <c r="AV238" s="14" t="s">
        <v>69</v>
      </c>
      <c r="AW238" s="14" t="s">
        <v>68</v>
      </c>
      <c r="AX238" s="14" t="str">
        <f t="shared" si="309"/>
        <v>3 fois par semaine</v>
      </c>
      <c r="AY238" s="13" t="s">
        <v>69</v>
      </c>
      <c r="AZ238" s="13" t="s">
        <v>68</v>
      </c>
      <c r="BA238" s="13" t="s">
        <v>69</v>
      </c>
      <c r="BB238" s="13" t="s">
        <v>68</v>
      </c>
      <c r="BC238" s="13" t="s">
        <v>69</v>
      </c>
      <c r="BD238" s="13" t="s">
        <v>68</v>
      </c>
      <c r="BE238" s="13" t="str">
        <f t="shared" si="310"/>
        <v>3 fois par semaine</v>
      </c>
      <c r="BF238" s="14" t="s">
        <v>69</v>
      </c>
      <c r="BG238" s="14" t="s">
        <v>68</v>
      </c>
      <c r="BH238" s="14" t="s">
        <v>69</v>
      </c>
      <c r="BI238" s="14" t="s">
        <v>68</v>
      </c>
      <c r="BJ238" s="14" t="s">
        <v>69</v>
      </c>
      <c r="BK238" s="14" t="s">
        <v>68</v>
      </c>
      <c r="BL238" s="14" t="str">
        <f t="shared" si="311"/>
        <v>3 fois par semaine</v>
      </c>
      <c r="BM238" s="13" t="s">
        <v>69</v>
      </c>
      <c r="BN238" s="13" t="s">
        <v>68</v>
      </c>
      <c r="BO238" s="13" t="s">
        <v>69</v>
      </c>
      <c r="BP238" s="13" t="s">
        <v>68</v>
      </c>
      <c r="BQ238" s="13" t="s">
        <v>69</v>
      </c>
      <c r="BR238" s="13" t="s">
        <v>68</v>
      </c>
      <c r="BS238" s="13" t="str">
        <f t="shared" si="312"/>
        <v>3 fois par semaine</v>
      </c>
      <c r="BT238" s="14" t="s">
        <v>68</v>
      </c>
      <c r="BU238" s="14" t="s">
        <v>68</v>
      </c>
      <c r="BV238" s="14" t="s">
        <v>68</v>
      </c>
      <c r="BW238" s="14" t="s">
        <v>68</v>
      </c>
      <c r="BX238" s="14" t="s">
        <v>68</v>
      </c>
      <c r="BY238" s="14" t="s">
        <v>68</v>
      </c>
      <c r="BZ238" s="14" t="str">
        <f t="shared" si="313"/>
        <v>-</v>
      </c>
      <c r="CA238" s="13" t="s">
        <v>69</v>
      </c>
      <c r="CB238" s="13" t="s">
        <v>68</v>
      </c>
      <c r="CC238" s="13" t="s">
        <v>68</v>
      </c>
      <c r="CD238" s="13" t="s">
        <v>68</v>
      </c>
      <c r="CE238" s="13" t="s">
        <v>68</v>
      </c>
      <c r="CF238" s="13" t="s">
        <v>68</v>
      </c>
      <c r="CG238" s="44" t="str">
        <f t="shared" si="342"/>
        <v>1 fois par mois</v>
      </c>
      <c r="CH238" s="14" t="s">
        <v>69</v>
      </c>
      <c r="CI238" s="14" t="s">
        <v>68</v>
      </c>
      <c r="CJ238" s="14" t="s">
        <v>68</v>
      </c>
      <c r="CK238" s="14" t="s">
        <v>68</v>
      </c>
      <c r="CL238" s="14" t="s">
        <v>68</v>
      </c>
      <c r="CM238" s="14" t="s">
        <v>68</v>
      </c>
      <c r="CN238" s="44" t="str">
        <f t="shared" si="314"/>
        <v>1 fois par semaine</v>
      </c>
      <c r="CO238" s="13" t="s">
        <v>69</v>
      </c>
      <c r="CP238" s="13" t="s">
        <v>68</v>
      </c>
      <c r="CQ238" s="13" t="s">
        <v>68</v>
      </c>
      <c r="CR238" s="13" t="s">
        <v>68</v>
      </c>
      <c r="CS238" s="13" t="s">
        <v>68</v>
      </c>
      <c r="CT238" s="13" t="s">
        <v>68</v>
      </c>
      <c r="CU238" s="13" t="str">
        <f t="shared" si="295"/>
        <v>1 fois par semaine</v>
      </c>
      <c r="CV238" s="14" t="s">
        <v>69</v>
      </c>
      <c r="CW238" s="14" t="s">
        <v>68</v>
      </c>
      <c r="CX238" s="14" t="s">
        <v>68</v>
      </c>
      <c r="CY238" s="14" t="s">
        <v>68</v>
      </c>
      <c r="CZ238" s="14" t="s">
        <v>68</v>
      </c>
      <c r="DA238" s="14" t="s">
        <v>68</v>
      </c>
      <c r="DB238" s="14" t="str">
        <f t="shared" si="320"/>
        <v>1 fois par semaine</v>
      </c>
      <c r="DC238" s="13" t="s">
        <v>69</v>
      </c>
      <c r="DD238" s="13" t="s">
        <v>68</v>
      </c>
      <c r="DE238" s="13" t="s">
        <v>68</v>
      </c>
      <c r="DF238" s="13" t="s">
        <v>68</v>
      </c>
      <c r="DG238" s="13" t="s">
        <v>68</v>
      </c>
      <c r="DH238" s="13" t="s">
        <v>68</v>
      </c>
      <c r="DI238" s="13" t="str">
        <f t="shared" si="296"/>
        <v>1 fois par semaine</v>
      </c>
      <c r="DJ238" s="14" t="s">
        <v>68</v>
      </c>
      <c r="DK238" s="14" t="s">
        <v>68</v>
      </c>
      <c r="DL238" s="14" t="s">
        <v>68</v>
      </c>
      <c r="DM238" s="14" t="s">
        <v>68</v>
      </c>
      <c r="DN238" s="14" t="s">
        <v>68</v>
      </c>
      <c r="DO238" s="14" t="s">
        <v>68</v>
      </c>
      <c r="DP238" s="44" t="str">
        <f t="shared" si="321"/>
        <v>-</v>
      </c>
      <c r="DQ238" s="13" t="s">
        <v>68</v>
      </c>
      <c r="DR238" s="13" t="s">
        <v>68</v>
      </c>
      <c r="DS238" s="13" t="s">
        <v>68</v>
      </c>
      <c r="DT238" s="13" t="s">
        <v>68</v>
      </c>
      <c r="DU238" s="13" t="s">
        <v>68</v>
      </c>
      <c r="DV238" s="13" t="s">
        <v>68</v>
      </c>
      <c r="DW238" s="13" t="str">
        <f t="shared" si="322"/>
        <v>-</v>
      </c>
      <c r="DX238" s="14" t="s">
        <v>68</v>
      </c>
      <c r="DY238" s="14" t="s">
        <v>68</v>
      </c>
      <c r="DZ238" s="14" t="s">
        <v>68</v>
      </c>
      <c r="EA238" s="14" t="s">
        <v>68</v>
      </c>
      <c r="EB238" s="14" t="s">
        <v>68</v>
      </c>
      <c r="EC238" s="14" t="s">
        <v>68</v>
      </c>
      <c r="ED238" s="14" t="str">
        <f t="shared" si="323"/>
        <v>-</v>
      </c>
      <c r="EE238" s="13" t="s">
        <v>68</v>
      </c>
      <c r="EF238" s="13" t="s">
        <v>68</v>
      </c>
      <c r="EG238" s="13" t="s">
        <v>68</v>
      </c>
      <c r="EH238" s="13" t="s">
        <v>68</v>
      </c>
      <c r="EI238" s="13" t="s">
        <v>68</v>
      </c>
      <c r="EJ238" s="13" t="s">
        <v>68</v>
      </c>
      <c r="EK238" s="13" t="str">
        <f t="shared" si="324"/>
        <v>-</v>
      </c>
      <c r="EL238" s="14" t="s">
        <v>69</v>
      </c>
      <c r="EM238" s="14" t="s">
        <v>68</v>
      </c>
      <c r="EN238" s="14" t="s">
        <v>68</v>
      </c>
      <c r="EO238" s="14" t="s">
        <v>68</v>
      </c>
      <c r="EP238" s="14" t="s">
        <v>68</v>
      </c>
      <c r="EQ238" s="14" t="s">
        <v>68</v>
      </c>
      <c r="ER238" s="44" t="str">
        <f t="shared" si="334"/>
        <v>1 fois par mois</v>
      </c>
      <c r="ES238" s="13" t="s">
        <v>69</v>
      </c>
      <c r="ET238" s="13" t="s">
        <v>68</v>
      </c>
      <c r="EU238" s="13" t="s">
        <v>68</v>
      </c>
      <c r="EV238" s="13" t="s">
        <v>68</v>
      </c>
      <c r="EW238" s="13" t="s">
        <v>68</v>
      </c>
      <c r="EX238" s="13" t="s">
        <v>68</v>
      </c>
      <c r="EY238" s="44" t="str">
        <f t="shared" si="343"/>
        <v>1 fois par mois</v>
      </c>
      <c r="EZ238" s="14" t="s">
        <v>69</v>
      </c>
      <c r="FA238" s="14" t="s">
        <v>68</v>
      </c>
      <c r="FB238" s="14" t="s">
        <v>68</v>
      </c>
      <c r="FC238" s="14" t="s">
        <v>68</v>
      </c>
      <c r="FD238" s="14" t="s">
        <v>68</v>
      </c>
      <c r="FE238" s="14" t="s">
        <v>68</v>
      </c>
      <c r="FF238" s="44" t="str">
        <f t="shared" si="336"/>
        <v>1 fois par semaine</v>
      </c>
      <c r="FG238" s="13" t="s">
        <v>69</v>
      </c>
      <c r="FH238" s="13" t="s">
        <v>68</v>
      </c>
      <c r="FI238" s="13" t="s">
        <v>68</v>
      </c>
      <c r="FJ238" s="13" t="s">
        <v>68</v>
      </c>
      <c r="FK238" s="13" t="s">
        <v>68</v>
      </c>
      <c r="FL238" s="13" t="s">
        <v>68</v>
      </c>
      <c r="FM238" s="13" t="str">
        <f t="shared" si="344"/>
        <v>1 fois par mois</v>
      </c>
      <c r="FN238" s="14" t="s">
        <v>68</v>
      </c>
      <c r="FO238" s="14" t="s">
        <v>68</v>
      </c>
      <c r="FP238" s="14" t="s">
        <v>68</v>
      </c>
      <c r="FQ238" s="14" t="s">
        <v>68</v>
      </c>
      <c r="FR238" s="14" t="s">
        <v>68</v>
      </c>
      <c r="FS238" s="14" t="s">
        <v>68</v>
      </c>
      <c r="FT238" s="44" t="str">
        <f t="shared" si="317"/>
        <v>-</v>
      </c>
      <c r="FU238" s="13" t="s">
        <v>68</v>
      </c>
      <c r="FV238" s="13" t="s">
        <v>68</v>
      </c>
      <c r="FW238" s="13" t="s">
        <v>68</v>
      </c>
      <c r="FX238" s="13" t="s">
        <v>68</v>
      </c>
      <c r="FY238" s="13" t="s">
        <v>68</v>
      </c>
      <c r="FZ238" s="13" t="s">
        <v>68</v>
      </c>
      <c r="GA238" s="44" t="str">
        <f t="shared" si="318"/>
        <v>-</v>
      </c>
      <c r="GB238" s="14" t="s">
        <v>68</v>
      </c>
      <c r="GC238" s="14" t="s">
        <v>68</v>
      </c>
      <c r="GD238" s="14" t="s">
        <v>68</v>
      </c>
      <c r="GE238" s="14" t="s">
        <v>68</v>
      </c>
      <c r="GF238" s="14" t="s">
        <v>68</v>
      </c>
      <c r="GG238" s="14" t="s">
        <v>68</v>
      </c>
      <c r="GH238" s="14" t="str">
        <f t="shared" si="319"/>
        <v>-</v>
      </c>
      <c r="GI238" s="13" t="s">
        <v>68</v>
      </c>
      <c r="GJ238" s="13" t="s">
        <v>68</v>
      </c>
      <c r="GK238" s="13" t="s">
        <v>68</v>
      </c>
      <c r="GL238" s="13" t="s">
        <v>68</v>
      </c>
      <c r="GM238" s="13" t="s">
        <v>68</v>
      </c>
      <c r="GN238" s="13" t="s">
        <v>68</v>
      </c>
      <c r="GO238" s="13" t="str">
        <f t="shared" si="345"/>
        <v>-</v>
      </c>
      <c r="GP238" s="14" t="s">
        <v>68</v>
      </c>
      <c r="GQ238" s="14" t="s">
        <v>68</v>
      </c>
      <c r="GR238" s="14" t="s">
        <v>68</v>
      </c>
      <c r="GS238" s="14" t="s">
        <v>68</v>
      </c>
      <c r="GT238" s="14" t="s">
        <v>68</v>
      </c>
      <c r="GU238" s="14" t="s">
        <v>68</v>
      </c>
      <c r="GV238" s="14" t="str">
        <f t="shared" si="340"/>
        <v>-</v>
      </c>
      <c r="GW238" s="13" t="s">
        <v>68</v>
      </c>
      <c r="GX238" s="13" t="s">
        <v>68</v>
      </c>
      <c r="GY238" s="13" t="s">
        <v>68</v>
      </c>
      <c r="GZ238" s="13" t="s">
        <v>68</v>
      </c>
      <c r="HA238" s="13" t="s">
        <v>68</v>
      </c>
      <c r="HB238" s="13" t="s">
        <v>68</v>
      </c>
      <c r="HC238" s="44" t="str">
        <f t="shared" si="341"/>
        <v>-</v>
      </c>
      <c r="HD238" s="14" t="s">
        <v>68</v>
      </c>
      <c r="HE238" s="14" t="s">
        <v>68</v>
      </c>
      <c r="HF238" s="14" t="s">
        <v>68</v>
      </c>
      <c r="HG238" s="14" t="s">
        <v>68</v>
      </c>
      <c r="HH238" s="14" t="s">
        <v>68</v>
      </c>
      <c r="HI238" s="14" t="s">
        <v>68</v>
      </c>
      <c r="HJ238" s="44" t="str">
        <f t="shared" si="299"/>
        <v>-</v>
      </c>
      <c r="HK238" s="13" t="s">
        <v>68</v>
      </c>
      <c r="HL238" s="13" t="s">
        <v>68</v>
      </c>
      <c r="HM238" s="13" t="s">
        <v>68</v>
      </c>
      <c r="HN238" s="13" t="s">
        <v>68</v>
      </c>
      <c r="HO238" s="13" t="s">
        <v>68</v>
      </c>
      <c r="HP238" s="13" t="s">
        <v>68</v>
      </c>
      <c r="HQ238" s="44" t="str">
        <f t="shared" si="346"/>
        <v>-</v>
      </c>
      <c r="HR238" s="14" t="s">
        <v>68</v>
      </c>
      <c r="HS238" s="14" t="s">
        <v>68</v>
      </c>
      <c r="HT238" s="14" t="s">
        <v>68</v>
      </c>
      <c r="HU238" s="14" t="s">
        <v>68</v>
      </c>
      <c r="HV238" s="14" t="s">
        <v>68</v>
      </c>
      <c r="HW238" s="14" t="s">
        <v>68</v>
      </c>
      <c r="HX238" s="14" t="str">
        <f t="shared" si="339"/>
        <v>-</v>
      </c>
    </row>
    <row r="239" spans="1:233" ht="27.95" customHeight="1" x14ac:dyDescent="0.2">
      <c r="A239" s="8">
        <v>8411</v>
      </c>
      <c r="B239" s="9" t="s">
        <v>66</v>
      </c>
      <c r="C239" s="50" t="s">
        <v>1906</v>
      </c>
      <c r="D239" s="11" t="s">
        <v>96</v>
      </c>
      <c r="E239" s="18" t="s">
        <v>374</v>
      </c>
      <c r="F239" s="18">
        <v>75020</v>
      </c>
      <c r="G239" s="18" t="s">
        <v>29</v>
      </c>
      <c r="H239" s="12">
        <v>9</v>
      </c>
      <c r="I239" s="13" t="s">
        <v>68</v>
      </c>
      <c r="J239" s="13" t="s">
        <v>68</v>
      </c>
      <c r="K239" s="13" t="s">
        <v>68</v>
      </c>
      <c r="L239" s="13" t="s">
        <v>68</v>
      </c>
      <c r="M239" s="13" t="s">
        <v>68</v>
      </c>
      <c r="N239" s="13" t="s">
        <v>68</v>
      </c>
      <c r="O239" s="13" t="str">
        <f t="shared" si="304"/>
        <v>-</v>
      </c>
      <c r="P239" s="14" t="s">
        <v>68</v>
      </c>
      <c r="Q239" s="14" t="s">
        <v>68</v>
      </c>
      <c r="R239" s="14" t="s">
        <v>68</v>
      </c>
      <c r="S239" s="14" t="s">
        <v>68</v>
      </c>
      <c r="T239" s="14" t="s">
        <v>68</v>
      </c>
      <c r="U239" s="14" t="s">
        <v>68</v>
      </c>
      <c r="V239" s="44" t="str">
        <f t="shared" si="305"/>
        <v>-</v>
      </c>
      <c r="W239" s="13" t="s">
        <v>68</v>
      </c>
      <c r="X239" s="13" t="s">
        <v>68</v>
      </c>
      <c r="Y239" s="13" t="s">
        <v>68</v>
      </c>
      <c r="Z239" s="13" t="s">
        <v>68</v>
      </c>
      <c r="AA239" s="13" t="s">
        <v>68</v>
      </c>
      <c r="AB239" s="13" t="s">
        <v>68</v>
      </c>
      <c r="AC239" s="13" t="str">
        <f t="shared" si="306"/>
        <v>-</v>
      </c>
      <c r="AD239" s="14" t="s">
        <v>68</v>
      </c>
      <c r="AE239" s="14" t="s">
        <v>68</v>
      </c>
      <c r="AF239" s="14" t="s">
        <v>68</v>
      </c>
      <c r="AG239" s="14" t="s">
        <v>68</v>
      </c>
      <c r="AH239" s="14" t="s">
        <v>68</v>
      </c>
      <c r="AI239" s="14" t="s">
        <v>68</v>
      </c>
      <c r="AJ239" s="44" t="str">
        <f t="shared" si="307"/>
        <v>-</v>
      </c>
      <c r="AK239" s="13" t="s">
        <v>68</v>
      </c>
      <c r="AL239" s="13" t="s">
        <v>68</v>
      </c>
      <c r="AM239" s="13" t="s">
        <v>68</v>
      </c>
      <c r="AN239" s="13" t="s">
        <v>68</v>
      </c>
      <c r="AO239" s="13" t="s">
        <v>68</v>
      </c>
      <c r="AP239" s="13" t="s">
        <v>68</v>
      </c>
      <c r="AQ239" s="13" t="str">
        <f t="shared" si="308"/>
        <v>-</v>
      </c>
      <c r="AR239" s="14" t="s">
        <v>68</v>
      </c>
      <c r="AS239" s="14" t="s">
        <v>68</v>
      </c>
      <c r="AT239" s="14" t="s">
        <v>68</v>
      </c>
      <c r="AU239" s="14" t="s">
        <v>68</v>
      </c>
      <c r="AV239" s="14" t="s">
        <v>68</v>
      </c>
      <c r="AW239" s="14" t="s">
        <v>68</v>
      </c>
      <c r="AX239" s="14" t="str">
        <f t="shared" si="309"/>
        <v>-</v>
      </c>
      <c r="AY239" s="13" t="s">
        <v>68</v>
      </c>
      <c r="AZ239" s="13" t="s">
        <v>68</v>
      </c>
      <c r="BA239" s="13" t="s">
        <v>68</v>
      </c>
      <c r="BB239" s="13" t="s">
        <v>68</v>
      </c>
      <c r="BC239" s="13" t="s">
        <v>68</v>
      </c>
      <c r="BD239" s="13" t="s">
        <v>68</v>
      </c>
      <c r="BE239" s="13" t="str">
        <f t="shared" si="310"/>
        <v>-</v>
      </c>
      <c r="BF239" s="14" t="s">
        <v>68</v>
      </c>
      <c r="BG239" s="14" t="s">
        <v>68</v>
      </c>
      <c r="BH239" s="14" t="s">
        <v>68</v>
      </c>
      <c r="BI239" s="14" t="s">
        <v>68</v>
      </c>
      <c r="BJ239" s="14" t="s">
        <v>68</v>
      </c>
      <c r="BK239" s="14" t="s">
        <v>68</v>
      </c>
      <c r="BL239" s="14" t="str">
        <f t="shared" si="311"/>
        <v>-</v>
      </c>
      <c r="BM239" s="13" t="s">
        <v>68</v>
      </c>
      <c r="BN239" s="13" t="s">
        <v>68</v>
      </c>
      <c r="BO239" s="13" t="s">
        <v>68</v>
      </c>
      <c r="BP239" s="13" t="s">
        <v>68</v>
      </c>
      <c r="BQ239" s="13" t="s">
        <v>68</v>
      </c>
      <c r="BR239" s="13" t="s">
        <v>68</v>
      </c>
      <c r="BS239" s="13" t="str">
        <f t="shared" si="312"/>
        <v>-</v>
      </c>
      <c r="BT239" s="14" t="s">
        <v>68</v>
      </c>
      <c r="BU239" s="14" t="s">
        <v>68</v>
      </c>
      <c r="BV239" s="14" t="s">
        <v>68</v>
      </c>
      <c r="BW239" s="14" t="s">
        <v>68</v>
      </c>
      <c r="BX239" s="14" t="s">
        <v>68</v>
      </c>
      <c r="BY239" s="14" t="s">
        <v>68</v>
      </c>
      <c r="BZ239" s="14" t="str">
        <f t="shared" si="313"/>
        <v>-</v>
      </c>
      <c r="CA239" s="13" t="s">
        <v>68</v>
      </c>
      <c r="CB239" s="13" t="s">
        <v>68</v>
      </c>
      <c r="CC239" s="13" t="s">
        <v>68</v>
      </c>
      <c r="CD239" s="13" t="s">
        <v>68</v>
      </c>
      <c r="CE239" s="13" t="s">
        <v>68</v>
      </c>
      <c r="CF239" s="13" t="s">
        <v>68</v>
      </c>
      <c r="CG239" s="44" t="str">
        <f t="shared" si="342"/>
        <v>-</v>
      </c>
      <c r="CH239" s="14" t="s">
        <v>68</v>
      </c>
      <c r="CI239" s="14" t="s">
        <v>68</v>
      </c>
      <c r="CJ239" s="14" t="s">
        <v>68</v>
      </c>
      <c r="CK239" s="14" t="s">
        <v>68</v>
      </c>
      <c r="CL239" s="14" t="s">
        <v>68</v>
      </c>
      <c r="CM239" s="14" t="s">
        <v>68</v>
      </c>
      <c r="CN239" s="44" t="str">
        <f t="shared" si="314"/>
        <v>-</v>
      </c>
      <c r="CO239" s="13" t="s">
        <v>68</v>
      </c>
      <c r="CP239" s="13" t="s">
        <v>68</v>
      </c>
      <c r="CQ239" s="13" t="s">
        <v>68</v>
      </c>
      <c r="CR239" s="13" t="s">
        <v>68</v>
      </c>
      <c r="CS239" s="13" t="s">
        <v>68</v>
      </c>
      <c r="CT239" s="13" t="s">
        <v>68</v>
      </c>
      <c r="CU239" s="13" t="str">
        <f t="shared" si="295"/>
        <v>-</v>
      </c>
      <c r="CV239" s="14" t="s">
        <v>68</v>
      </c>
      <c r="CW239" s="14" t="s">
        <v>68</v>
      </c>
      <c r="CX239" s="14" t="s">
        <v>68</v>
      </c>
      <c r="CY239" s="14" t="s">
        <v>68</v>
      </c>
      <c r="CZ239" s="14" t="s">
        <v>68</v>
      </c>
      <c r="DA239" s="14" t="s">
        <v>68</v>
      </c>
      <c r="DB239" s="14" t="str">
        <f t="shared" si="320"/>
        <v>-</v>
      </c>
      <c r="DC239" s="13" t="s">
        <v>68</v>
      </c>
      <c r="DD239" s="13" t="s">
        <v>68</v>
      </c>
      <c r="DE239" s="13" t="s">
        <v>68</v>
      </c>
      <c r="DF239" s="13" t="s">
        <v>68</v>
      </c>
      <c r="DG239" s="13" t="s">
        <v>68</v>
      </c>
      <c r="DH239" s="13" t="s">
        <v>68</v>
      </c>
      <c r="DI239" s="13" t="str">
        <f t="shared" si="296"/>
        <v>-</v>
      </c>
      <c r="DJ239" s="14" t="s">
        <v>68</v>
      </c>
      <c r="DK239" s="14" t="s">
        <v>68</v>
      </c>
      <c r="DL239" s="14" t="s">
        <v>68</v>
      </c>
      <c r="DM239" s="14" t="s">
        <v>68</v>
      </c>
      <c r="DN239" s="14" t="s">
        <v>68</v>
      </c>
      <c r="DO239" s="14" t="s">
        <v>68</v>
      </c>
      <c r="DP239" s="44" t="str">
        <f t="shared" si="321"/>
        <v>-</v>
      </c>
      <c r="DQ239" s="13" t="s">
        <v>68</v>
      </c>
      <c r="DR239" s="13" t="s">
        <v>68</v>
      </c>
      <c r="DS239" s="13" t="s">
        <v>68</v>
      </c>
      <c r="DT239" s="13" t="s">
        <v>68</v>
      </c>
      <c r="DU239" s="13" t="s">
        <v>68</v>
      </c>
      <c r="DV239" s="13" t="s">
        <v>68</v>
      </c>
      <c r="DW239" s="13" t="str">
        <f t="shared" si="322"/>
        <v>-</v>
      </c>
      <c r="DX239" s="14" t="s">
        <v>68</v>
      </c>
      <c r="DY239" s="14" t="s">
        <v>68</v>
      </c>
      <c r="DZ239" s="14" t="s">
        <v>68</v>
      </c>
      <c r="EA239" s="14" t="s">
        <v>68</v>
      </c>
      <c r="EB239" s="14" t="s">
        <v>68</v>
      </c>
      <c r="EC239" s="14" t="s">
        <v>68</v>
      </c>
      <c r="ED239" s="14" t="str">
        <f t="shared" si="323"/>
        <v>-</v>
      </c>
      <c r="EE239" s="13" t="s">
        <v>68</v>
      </c>
      <c r="EF239" s="13" t="s">
        <v>68</v>
      </c>
      <c r="EG239" s="13" t="s">
        <v>68</v>
      </c>
      <c r="EH239" s="13" t="s">
        <v>68</v>
      </c>
      <c r="EI239" s="13" t="s">
        <v>68</v>
      </c>
      <c r="EJ239" s="13" t="s">
        <v>68</v>
      </c>
      <c r="EK239" s="13" t="str">
        <f t="shared" si="324"/>
        <v>-</v>
      </c>
      <c r="EL239" s="14" t="s">
        <v>68</v>
      </c>
      <c r="EM239" s="14" t="s">
        <v>68</v>
      </c>
      <c r="EN239" s="14" t="s">
        <v>68</v>
      </c>
      <c r="EO239" s="14" t="s">
        <v>68</v>
      </c>
      <c r="EP239" s="14" t="s">
        <v>68</v>
      </c>
      <c r="EQ239" s="14" t="s">
        <v>68</v>
      </c>
      <c r="ER239" s="44" t="str">
        <f t="shared" si="334"/>
        <v>-</v>
      </c>
      <c r="ES239" s="13" t="s">
        <v>68</v>
      </c>
      <c r="ET239" s="13" t="s">
        <v>68</v>
      </c>
      <c r="EU239" s="13" t="s">
        <v>68</v>
      </c>
      <c r="EV239" s="13" t="s">
        <v>68</v>
      </c>
      <c r="EW239" s="13" t="s">
        <v>68</v>
      </c>
      <c r="EX239" s="13" t="s">
        <v>68</v>
      </c>
      <c r="EY239" s="44" t="str">
        <f t="shared" si="343"/>
        <v>-</v>
      </c>
      <c r="EZ239" s="14" t="s">
        <v>68</v>
      </c>
      <c r="FA239" s="14" t="s">
        <v>68</v>
      </c>
      <c r="FB239" s="14" t="s">
        <v>68</v>
      </c>
      <c r="FC239" s="14" t="s">
        <v>68</v>
      </c>
      <c r="FD239" s="14" t="s">
        <v>68</v>
      </c>
      <c r="FE239" s="14" t="s">
        <v>68</v>
      </c>
      <c r="FF239" s="44" t="str">
        <f t="shared" si="336"/>
        <v>-</v>
      </c>
      <c r="FG239" s="13" t="s">
        <v>68</v>
      </c>
      <c r="FH239" s="13" t="s">
        <v>68</v>
      </c>
      <c r="FI239" s="13" t="s">
        <v>68</v>
      </c>
      <c r="FJ239" s="13" t="s">
        <v>68</v>
      </c>
      <c r="FK239" s="13" t="s">
        <v>68</v>
      </c>
      <c r="FL239" s="13" t="s">
        <v>68</v>
      </c>
      <c r="FM239" s="13" t="str">
        <f t="shared" si="344"/>
        <v>-</v>
      </c>
      <c r="FN239" s="14" t="s">
        <v>69</v>
      </c>
      <c r="FO239" s="14" t="s">
        <v>68</v>
      </c>
      <c r="FP239" s="14" t="s">
        <v>68</v>
      </c>
      <c r="FQ239" s="14" t="s">
        <v>69</v>
      </c>
      <c r="FR239" s="14" t="s">
        <v>68</v>
      </c>
      <c r="FS239" s="14" t="s">
        <v>68</v>
      </c>
      <c r="FT239" s="44" t="str">
        <f t="shared" si="317"/>
        <v>2 fois par semaine</v>
      </c>
      <c r="FU239" s="13" t="s">
        <v>69</v>
      </c>
      <c r="FV239" s="13" t="s">
        <v>68</v>
      </c>
      <c r="FW239" s="13" t="s">
        <v>68</v>
      </c>
      <c r="FX239" s="13" t="s">
        <v>68</v>
      </c>
      <c r="FY239" s="13" t="s">
        <v>68</v>
      </c>
      <c r="FZ239" s="13" t="s">
        <v>68</v>
      </c>
      <c r="GA239" s="44" t="str">
        <f t="shared" si="318"/>
        <v>1 fois par semaine</v>
      </c>
      <c r="GB239" s="14" t="s">
        <v>69</v>
      </c>
      <c r="GC239" s="14" t="s">
        <v>68</v>
      </c>
      <c r="GD239" s="14" t="s">
        <v>68</v>
      </c>
      <c r="GE239" s="14" t="s">
        <v>68</v>
      </c>
      <c r="GF239" s="14" t="s">
        <v>68</v>
      </c>
      <c r="GG239" s="14" t="s">
        <v>68</v>
      </c>
      <c r="GH239" s="14" t="str">
        <f t="shared" si="319"/>
        <v>1 fois par semaine</v>
      </c>
      <c r="GI239" s="13" t="s">
        <v>68</v>
      </c>
      <c r="GJ239" s="13" t="s">
        <v>68</v>
      </c>
      <c r="GK239" s="13" t="s">
        <v>68</v>
      </c>
      <c r="GL239" s="13" t="s">
        <v>68</v>
      </c>
      <c r="GM239" s="13" t="s">
        <v>68</v>
      </c>
      <c r="GN239" s="13" t="s">
        <v>68</v>
      </c>
      <c r="GO239" s="13" t="str">
        <f t="shared" si="345"/>
        <v>-</v>
      </c>
      <c r="GP239" s="14" t="s">
        <v>68</v>
      </c>
      <c r="GQ239" s="14" t="s">
        <v>68</v>
      </c>
      <c r="GR239" s="14" t="s">
        <v>68</v>
      </c>
      <c r="GS239" s="14" t="s">
        <v>68</v>
      </c>
      <c r="GT239" s="14" t="s">
        <v>68</v>
      </c>
      <c r="GU239" s="14" t="s">
        <v>68</v>
      </c>
      <c r="GV239" s="14" t="str">
        <f t="shared" si="340"/>
        <v>-</v>
      </c>
      <c r="GW239" s="13" t="s">
        <v>68</v>
      </c>
      <c r="GX239" s="13" t="s">
        <v>68</v>
      </c>
      <c r="GY239" s="13" t="s">
        <v>68</v>
      </c>
      <c r="GZ239" s="13" t="s">
        <v>68</v>
      </c>
      <c r="HA239" s="13" t="s">
        <v>68</v>
      </c>
      <c r="HB239" s="13" t="s">
        <v>68</v>
      </c>
      <c r="HC239" s="44" t="str">
        <f t="shared" si="341"/>
        <v>-</v>
      </c>
      <c r="HD239" s="14" t="s">
        <v>68</v>
      </c>
      <c r="HE239" s="14" t="s">
        <v>68</v>
      </c>
      <c r="HF239" s="14" t="s">
        <v>68</v>
      </c>
      <c r="HG239" s="14" t="s">
        <v>68</v>
      </c>
      <c r="HH239" s="14" t="s">
        <v>68</v>
      </c>
      <c r="HI239" s="14" t="s">
        <v>68</v>
      </c>
      <c r="HJ239" s="44" t="str">
        <f t="shared" si="299"/>
        <v>-</v>
      </c>
      <c r="HK239" s="13" t="s">
        <v>68</v>
      </c>
      <c r="HL239" s="13" t="s">
        <v>68</v>
      </c>
      <c r="HM239" s="13" t="s">
        <v>68</v>
      </c>
      <c r="HN239" s="13" t="s">
        <v>68</v>
      </c>
      <c r="HO239" s="13" t="s">
        <v>68</v>
      </c>
      <c r="HP239" s="13" t="s">
        <v>68</v>
      </c>
      <c r="HQ239" s="44" t="str">
        <f t="shared" si="346"/>
        <v>-</v>
      </c>
      <c r="HR239" s="14" t="s">
        <v>68</v>
      </c>
      <c r="HS239" s="14" t="s">
        <v>68</v>
      </c>
      <c r="HT239" s="14" t="s">
        <v>68</v>
      </c>
      <c r="HU239" s="14" t="s">
        <v>68</v>
      </c>
      <c r="HV239" s="14" t="s">
        <v>68</v>
      </c>
      <c r="HW239" s="14" t="s">
        <v>68</v>
      </c>
      <c r="HX239" s="14" t="str">
        <f t="shared" si="339"/>
        <v>-</v>
      </c>
    </row>
    <row r="240" spans="1:233" ht="27.95" customHeight="1" x14ac:dyDescent="0.2">
      <c r="A240" s="16">
        <v>8413</v>
      </c>
      <c r="B240" s="9" t="s">
        <v>79</v>
      </c>
      <c r="C240" s="51" t="s">
        <v>1908</v>
      </c>
      <c r="D240" s="11" t="s">
        <v>96</v>
      </c>
      <c r="E240" s="11" t="s">
        <v>375</v>
      </c>
      <c r="F240" s="11">
        <v>75018</v>
      </c>
      <c r="G240" s="11" t="s">
        <v>29</v>
      </c>
      <c r="H240" s="12">
        <v>5</v>
      </c>
      <c r="I240" s="13" t="s">
        <v>69</v>
      </c>
      <c r="J240" s="13" t="s">
        <v>68</v>
      </c>
      <c r="K240" s="13" t="s">
        <v>68</v>
      </c>
      <c r="L240" s="13" t="s">
        <v>69</v>
      </c>
      <c r="M240" s="13" t="s">
        <v>68</v>
      </c>
      <c r="N240" s="13" t="s">
        <v>68</v>
      </c>
      <c r="O240" s="13" t="str">
        <f t="shared" si="304"/>
        <v>2 fois par semaine</v>
      </c>
      <c r="P240" s="14" t="s">
        <v>69</v>
      </c>
      <c r="Q240" s="14" t="s">
        <v>68</v>
      </c>
      <c r="R240" s="14" t="s">
        <v>68</v>
      </c>
      <c r="S240" s="14" t="s">
        <v>69</v>
      </c>
      <c r="T240" s="14" t="s">
        <v>68</v>
      </c>
      <c r="U240" s="14" t="s">
        <v>68</v>
      </c>
      <c r="V240" s="44" t="str">
        <f t="shared" si="305"/>
        <v>2 fois par semaine</v>
      </c>
      <c r="W240" s="13" t="s">
        <v>69</v>
      </c>
      <c r="X240" s="13" t="s">
        <v>68</v>
      </c>
      <c r="Y240" s="13" t="s">
        <v>68</v>
      </c>
      <c r="Z240" s="13" t="s">
        <v>69</v>
      </c>
      <c r="AA240" s="13" t="s">
        <v>68</v>
      </c>
      <c r="AB240" s="13" t="s">
        <v>68</v>
      </c>
      <c r="AC240" s="13" t="str">
        <f t="shared" si="306"/>
        <v>2 fois par semaine</v>
      </c>
      <c r="AD240" s="14" t="s">
        <v>69</v>
      </c>
      <c r="AE240" s="14" t="s">
        <v>68</v>
      </c>
      <c r="AF240" s="14" t="s">
        <v>68</v>
      </c>
      <c r="AG240" s="14" t="s">
        <v>69</v>
      </c>
      <c r="AH240" s="14" t="s">
        <v>68</v>
      </c>
      <c r="AI240" s="14" t="s">
        <v>68</v>
      </c>
      <c r="AJ240" s="44" t="str">
        <f t="shared" si="307"/>
        <v>2 fois par semaine</v>
      </c>
      <c r="AK240" s="13" t="s">
        <v>69</v>
      </c>
      <c r="AL240" s="13" t="s">
        <v>68</v>
      </c>
      <c r="AM240" s="13" t="s">
        <v>68</v>
      </c>
      <c r="AN240" s="13" t="s">
        <v>69</v>
      </c>
      <c r="AO240" s="13" t="s">
        <v>68</v>
      </c>
      <c r="AP240" s="13" t="s">
        <v>68</v>
      </c>
      <c r="AQ240" s="13" t="str">
        <f t="shared" si="308"/>
        <v>2 fois par semaine</v>
      </c>
      <c r="AR240" s="14" t="s">
        <v>69</v>
      </c>
      <c r="AS240" s="14" t="s">
        <v>68</v>
      </c>
      <c r="AT240" s="14" t="s">
        <v>68</v>
      </c>
      <c r="AU240" s="14" t="s">
        <v>69</v>
      </c>
      <c r="AV240" s="14" t="s">
        <v>68</v>
      </c>
      <c r="AW240" s="14" t="s">
        <v>68</v>
      </c>
      <c r="AX240" s="14" t="str">
        <f t="shared" si="309"/>
        <v>2 fois par semaine</v>
      </c>
      <c r="AY240" s="13" t="s">
        <v>69</v>
      </c>
      <c r="AZ240" s="13" t="s">
        <v>68</v>
      </c>
      <c r="BA240" s="13" t="s">
        <v>68</v>
      </c>
      <c r="BB240" s="13" t="s">
        <v>69</v>
      </c>
      <c r="BC240" s="13" t="s">
        <v>68</v>
      </c>
      <c r="BD240" s="13" t="s">
        <v>68</v>
      </c>
      <c r="BE240" s="13" t="str">
        <f t="shared" si="310"/>
        <v>2 fois par semaine</v>
      </c>
      <c r="BF240" s="14" t="s">
        <v>69</v>
      </c>
      <c r="BG240" s="14" t="s">
        <v>68</v>
      </c>
      <c r="BH240" s="14" t="s">
        <v>68</v>
      </c>
      <c r="BI240" s="14" t="s">
        <v>69</v>
      </c>
      <c r="BJ240" s="14" t="s">
        <v>68</v>
      </c>
      <c r="BK240" s="14" t="s">
        <v>68</v>
      </c>
      <c r="BL240" s="14" t="str">
        <f t="shared" si="311"/>
        <v>2 fois par semaine</v>
      </c>
      <c r="BM240" s="13" t="s">
        <v>69</v>
      </c>
      <c r="BN240" s="13" t="s">
        <v>68</v>
      </c>
      <c r="BO240" s="13" t="s">
        <v>68</v>
      </c>
      <c r="BP240" s="13" t="s">
        <v>69</v>
      </c>
      <c r="BQ240" s="13" t="s">
        <v>68</v>
      </c>
      <c r="BR240" s="13" t="s">
        <v>68</v>
      </c>
      <c r="BS240" s="13" t="str">
        <f t="shared" si="312"/>
        <v>2 fois par semaine</v>
      </c>
      <c r="BT240" s="14" t="s">
        <v>68</v>
      </c>
      <c r="BU240" s="14" t="s">
        <v>68</v>
      </c>
      <c r="BV240" s="14" t="s">
        <v>68</v>
      </c>
      <c r="BW240" s="14" t="s">
        <v>68</v>
      </c>
      <c r="BX240" s="14" t="s">
        <v>68</v>
      </c>
      <c r="BY240" s="14" t="s">
        <v>68</v>
      </c>
      <c r="BZ240" s="14" t="str">
        <f t="shared" si="313"/>
        <v>-</v>
      </c>
      <c r="CA240" s="13" t="s">
        <v>69</v>
      </c>
      <c r="CB240" s="13" t="s">
        <v>68</v>
      </c>
      <c r="CC240" s="13" t="s">
        <v>68</v>
      </c>
      <c r="CD240" s="13" t="s">
        <v>68</v>
      </c>
      <c r="CE240" s="13" t="s">
        <v>68</v>
      </c>
      <c r="CF240" s="13" t="s">
        <v>68</v>
      </c>
      <c r="CG240" s="44" t="str">
        <f t="shared" si="342"/>
        <v>1 fois par mois</v>
      </c>
      <c r="CH240" s="14" t="s">
        <v>69</v>
      </c>
      <c r="CI240" s="14" t="s">
        <v>68</v>
      </c>
      <c r="CJ240" s="14" t="s">
        <v>68</v>
      </c>
      <c r="CK240" s="14" t="s">
        <v>68</v>
      </c>
      <c r="CL240" s="14" t="s">
        <v>68</v>
      </c>
      <c r="CM240" s="14" t="s">
        <v>68</v>
      </c>
      <c r="CN240" s="44" t="str">
        <f t="shared" si="314"/>
        <v>1 fois par semaine</v>
      </c>
      <c r="CO240" s="13" t="s">
        <v>69</v>
      </c>
      <c r="CP240" s="13" t="s">
        <v>68</v>
      </c>
      <c r="CQ240" s="13" t="s">
        <v>68</v>
      </c>
      <c r="CR240" s="13" t="s">
        <v>68</v>
      </c>
      <c r="CS240" s="13" t="s">
        <v>68</v>
      </c>
      <c r="CT240" s="13" t="s">
        <v>68</v>
      </c>
      <c r="CU240" s="13" t="str">
        <f t="shared" si="295"/>
        <v>1 fois par semaine</v>
      </c>
      <c r="CV240" s="14" t="s">
        <v>69</v>
      </c>
      <c r="CW240" s="14" t="s">
        <v>68</v>
      </c>
      <c r="CX240" s="14" t="s">
        <v>68</v>
      </c>
      <c r="CY240" s="14" t="s">
        <v>68</v>
      </c>
      <c r="CZ240" s="14" t="s">
        <v>68</v>
      </c>
      <c r="DA240" s="14" t="s">
        <v>68</v>
      </c>
      <c r="DB240" s="14" t="str">
        <f t="shared" si="320"/>
        <v>1 fois par semaine</v>
      </c>
      <c r="DC240" s="13" t="s">
        <v>69</v>
      </c>
      <c r="DD240" s="13" t="s">
        <v>68</v>
      </c>
      <c r="DE240" s="13" t="s">
        <v>68</v>
      </c>
      <c r="DF240" s="13" t="s">
        <v>68</v>
      </c>
      <c r="DG240" s="13" t="s">
        <v>68</v>
      </c>
      <c r="DH240" s="13" t="s">
        <v>68</v>
      </c>
      <c r="DI240" s="13" t="str">
        <f t="shared" si="296"/>
        <v>1 fois par semaine</v>
      </c>
      <c r="DJ240" s="14" t="s">
        <v>68</v>
      </c>
      <c r="DK240" s="14" t="s">
        <v>68</v>
      </c>
      <c r="DL240" s="14" t="s">
        <v>68</v>
      </c>
      <c r="DM240" s="14" t="s">
        <v>68</v>
      </c>
      <c r="DN240" s="14" t="s">
        <v>68</v>
      </c>
      <c r="DO240" s="14" t="s">
        <v>68</v>
      </c>
      <c r="DP240" s="44" t="str">
        <f t="shared" si="321"/>
        <v>-</v>
      </c>
      <c r="DQ240" s="13" t="s">
        <v>68</v>
      </c>
      <c r="DR240" s="13" t="s">
        <v>68</v>
      </c>
      <c r="DS240" s="13" t="s">
        <v>68</v>
      </c>
      <c r="DT240" s="13" t="s">
        <v>68</v>
      </c>
      <c r="DU240" s="13" t="s">
        <v>68</v>
      </c>
      <c r="DV240" s="13" t="s">
        <v>68</v>
      </c>
      <c r="DW240" s="13" t="str">
        <f t="shared" si="322"/>
        <v>-</v>
      </c>
      <c r="DX240" s="14" t="s">
        <v>68</v>
      </c>
      <c r="DY240" s="14" t="s">
        <v>68</v>
      </c>
      <c r="DZ240" s="14" t="s">
        <v>68</v>
      </c>
      <c r="EA240" s="14" t="s">
        <v>68</v>
      </c>
      <c r="EB240" s="14" t="s">
        <v>68</v>
      </c>
      <c r="EC240" s="14" t="s">
        <v>68</v>
      </c>
      <c r="ED240" s="14" t="str">
        <f t="shared" si="323"/>
        <v>-</v>
      </c>
      <c r="EE240" s="13" t="s">
        <v>68</v>
      </c>
      <c r="EF240" s="13" t="s">
        <v>68</v>
      </c>
      <c r="EG240" s="13" t="s">
        <v>68</v>
      </c>
      <c r="EH240" s="13" t="s">
        <v>68</v>
      </c>
      <c r="EI240" s="13" t="s">
        <v>68</v>
      </c>
      <c r="EJ240" s="13" t="s">
        <v>68</v>
      </c>
      <c r="EK240" s="13" t="str">
        <f t="shared" si="324"/>
        <v>-</v>
      </c>
      <c r="EL240" s="14" t="s">
        <v>69</v>
      </c>
      <c r="EM240" s="14" t="s">
        <v>68</v>
      </c>
      <c r="EN240" s="14" t="s">
        <v>68</v>
      </c>
      <c r="EO240" s="14" t="s">
        <v>68</v>
      </c>
      <c r="EP240" s="14" t="s">
        <v>68</v>
      </c>
      <c r="EQ240" s="14" t="s">
        <v>68</v>
      </c>
      <c r="ER240" s="44" t="str">
        <f t="shared" si="334"/>
        <v>1 fois par mois</v>
      </c>
      <c r="ES240" s="13" t="s">
        <v>69</v>
      </c>
      <c r="ET240" s="13" t="s">
        <v>68</v>
      </c>
      <c r="EU240" s="13" t="s">
        <v>68</v>
      </c>
      <c r="EV240" s="13" t="s">
        <v>68</v>
      </c>
      <c r="EW240" s="13" t="s">
        <v>68</v>
      </c>
      <c r="EX240" s="13" t="s">
        <v>68</v>
      </c>
      <c r="EY240" s="44" t="str">
        <f t="shared" si="343"/>
        <v>1 fois par mois</v>
      </c>
      <c r="EZ240" s="14" t="s">
        <v>68</v>
      </c>
      <c r="FA240" s="14" t="s">
        <v>68</v>
      </c>
      <c r="FB240" s="14" t="s">
        <v>68</v>
      </c>
      <c r="FC240" s="14" t="s">
        <v>68</v>
      </c>
      <c r="FD240" s="14" t="s">
        <v>68</v>
      </c>
      <c r="FE240" s="14" t="s">
        <v>68</v>
      </c>
      <c r="FF240" s="44" t="str">
        <f t="shared" si="336"/>
        <v>-</v>
      </c>
      <c r="FG240" s="13" t="s">
        <v>68</v>
      </c>
      <c r="FH240" s="13" t="s">
        <v>68</v>
      </c>
      <c r="FI240" s="13" t="s">
        <v>68</v>
      </c>
      <c r="FJ240" s="13" t="s">
        <v>68</v>
      </c>
      <c r="FK240" s="13" t="s">
        <v>68</v>
      </c>
      <c r="FL240" s="13" t="s">
        <v>68</v>
      </c>
      <c r="FM240" s="13" t="str">
        <f t="shared" si="344"/>
        <v>-</v>
      </c>
      <c r="FN240" s="14" t="s">
        <v>69</v>
      </c>
      <c r="FO240" s="14" t="s">
        <v>68</v>
      </c>
      <c r="FP240" s="14" t="s">
        <v>68</v>
      </c>
      <c r="FQ240" s="14" t="s">
        <v>69</v>
      </c>
      <c r="FR240" s="14" t="s">
        <v>68</v>
      </c>
      <c r="FS240" s="14" t="s">
        <v>68</v>
      </c>
      <c r="FT240" s="44" t="str">
        <f t="shared" si="317"/>
        <v>2 fois par semaine</v>
      </c>
      <c r="FU240" s="13" t="s">
        <v>69</v>
      </c>
      <c r="FV240" s="13" t="s">
        <v>68</v>
      </c>
      <c r="FW240" s="13" t="s">
        <v>68</v>
      </c>
      <c r="FX240" s="13" t="s">
        <v>68</v>
      </c>
      <c r="FY240" s="13" t="s">
        <v>68</v>
      </c>
      <c r="FZ240" s="13" t="s">
        <v>68</v>
      </c>
      <c r="GA240" s="44" t="str">
        <f t="shared" si="318"/>
        <v>1 fois par semaine</v>
      </c>
      <c r="GB240" s="14" t="s">
        <v>69</v>
      </c>
      <c r="GC240" s="14" t="s">
        <v>68</v>
      </c>
      <c r="GD240" s="14" t="s">
        <v>68</v>
      </c>
      <c r="GE240" s="14" t="s">
        <v>68</v>
      </c>
      <c r="GF240" s="14" t="s">
        <v>68</v>
      </c>
      <c r="GG240" s="14" t="s">
        <v>68</v>
      </c>
      <c r="GH240" s="14" t="str">
        <f t="shared" si="319"/>
        <v>1 fois par semaine</v>
      </c>
      <c r="GI240" s="13" t="s">
        <v>68</v>
      </c>
      <c r="GJ240" s="13" t="s">
        <v>68</v>
      </c>
      <c r="GK240" s="13" t="s">
        <v>68</v>
      </c>
      <c r="GL240" s="13" t="s">
        <v>68</v>
      </c>
      <c r="GM240" s="13" t="s">
        <v>68</v>
      </c>
      <c r="GN240" s="13" t="s">
        <v>68</v>
      </c>
      <c r="GO240" s="13" t="str">
        <f t="shared" si="345"/>
        <v>-</v>
      </c>
      <c r="GP240" s="14" t="s">
        <v>68</v>
      </c>
      <c r="GQ240" s="14" t="s">
        <v>68</v>
      </c>
      <c r="GR240" s="14" t="s">
        <v>68</v>
      </c>
      <c r="GS240" s="14" t="s">
        <v>68</v>
      </c>
      <c r="GT240" s="14" t="s">
        <v>68</v>
      </c>
      <c r="GU240" s="14" t="s">
        <v>68</v>
      </c>
      <c r="GV240" s="14" t="str">
        <f t="shared" si="340"/>
        <v>-</v>
      </c>
      <c r="GW240" s="13" t="s">
        <v>68</v>
      </c>
      <c r="GX240" s="13" t="s">
        <v>68</v>
      </c>
      <c r="GY240" s="13" t="s">
        <v>68</v>
      </c>
      <c r="GZ240" s="13" t="s">
        <v>68</v>
      </c>
      <c r="HA240" s="13" t="s">
        <v>68</v>
      </c>
      <c r="HB240" s="13" t="s">
        <v>68</v>
      </c>
      <c r="HC240" s="44" t="str">
        <f t="shared" si="341"/>
        <v>-</v>
      </c>
      <c r="HD240" s="14" t="s">
        <v>68</v>
      </c>
      <c r="HE240" s="14" t="s">
        <v>68</v>
      </c>
      <c r="HF240" s="14" t="s">
        <v>68</v>
      </c>
      <c r="HG240" s="14" t="s">
        <v>68</v>
      </c>
      <c r="HH240" s="14" t="s">
        <v>68</v>
      </c>
      <c r="HI240" s="14" t="s">
        <v>68</v>
      </c>
      <c r="HJ240" s="44" t="str">
        <f t="shared" si="299"/>
        <v>-</v>
      </c>
      <c r="HK240" s="13" t="s">
        <v>68</v>
      </c>
      <c r="HL240" s="13" t="s">
        <v>68</v>
      </c>
      <c r="HM240" s="13" t="s">
        <v>68</v>
      </c>
      <c r="HN240" s="13" t="s">
        <v>68</v>
      </c>
      <c r="HO240" s="13" t="s">
        <v>68</v>
      </c>
      <c r="HP240" s="13" t="s">
        <v>68</v>
      </c>
      <c r="HQ240" s="44" t="str">
        <f t="shared" si="346"/>
        <v>-</v>
      </c>
      <c r="HR240" s="14" t="s">
        <v>68</v>
      </c>
      <c r="HS240" s="14" t="s">
        <v>68</v>
      </c>
      <c r="HT240" s="14" t="s">
        <v>68</v>
      </c>
      <c r="HU240" s="14" t="s">
        <v>68</v>
      </c>
      <c r="HV240" s="14" t="s">
        <v>68</v>
      </c>
      <c r="HW240" s="14" t="s">
        <v>68</v>
      </c>
      <c r="HX240" s="14" t="str">
        <f t="shared" si="339"/>
        <v>-</v>
      </c>
    </row>
    <row r="241" spans="1:232" ht="27.95" customHeight="1" x14ac:dyDescent="0.2">
      <c r="A241" s="16">
        <v>8414</v>
      </c>
      <c r="B241" s="9" t="s">
        <v>79</v>
      </c>
      <c r="C241" s="51" t="s">
        <v>1908</v>
      </c>
      <c r="D241" s="11" t="s">
        <v>96</v>
      </c>
      <c r="E241" s="18" t="s">
        <v>376</v>
      </c>
      <c r="F241" s="18">
        <v>75018</v>
      </c>
      <c r="G241" s="18" t="s">
        <v>29</v>
      </c>
      <c r="H241" s="12">
        <v>55</v>
      </c>
      <c r="I241" s="13" t="s">
        <v>69</v>
      </c>
      <c r="J241" s="13" t="s">
        <v>69</v>
      </c>
      <c r="K241" s="13" t="s">
        <v>69</v>
      </c>
      <c r="L241" s="13" t="s">
        <v>69</v>
      </c>
      <c r="M241" s="13" t="s">
        <v>69</v>
      </c>
      <c r="N241" s="13" t="s">
        <v>68</v>
      </c>
      <c r="O241" s="13" t="str">
        <f t="shared" si="304"/>
        <v>5 fois par semaine</v>
      </c>
      <c r="P241" s="14" t="s">
        <v>69</v>
      </c>
      <c r="Q241" s="14" t="s">
        <v>69</v>
      </c>
      <c r="R241" s="14" t="s">
        <v>69</v>
      </c>
      <c r="S241" s="14" t="s">
        <v>69</v>
      </c>
      <c r="T241" s="14" t="s">
        <v>69</v>
      </c>
      <c r="U241" s="14" t="s">
        <v>68</v>
      </c>
      <c r="V241" s="44" t="str">
        <f t="shared" si="305"/>
        <v>5 fois par semaine</v>
      </c>
      <c r="W241" s="13" t="s">
        <v>69</v>
      </c>
      <c r="X241" s="13" t="s">
        <v>69</v>
      </c>
      <c r="Y241" s="13" t="s">
        <v>69</v>
      </c>
      <c r="Z241" s="13" t="s">
        <v>69</v>
      </c>
      <c r="AA241" s="13" t="s">
        <v>69</v>
      </c>
      <c r="AB241" s="13" t="s">
        <v>68</v>
      </c>
      <c r="AC241" s="13" t="str">
        <f t="shared" si="306"/>
        <v>5 fois par semaine</v>
      </c>
      <c r="AD241" s="14" t="s">
        <v>69</v>
      </c>
      <c r="AE241" s="14" t="s">
        <v>69</v>
      </c>
      <c r="AF241" s="14" t="s">
        <v>69</v>
      </c>
      <c r="AG241" s="14" t="s">
        <v>69</v>
      </c>
      <c r="AH241" s="14" t="s">
        <v>69</v>
      </c>
      <c r="AI241" s="14" t="s">
        <v>68</v>
      </c>
      <c r="AJ241" s="44" t="str">
        <f t="shared" si="307"/>
        <v>5 fois par semaine</v>
      </c>
      <c r="AK241" s="13" t="s">
        <v>69</v>
      </c>
      <c r="AL241" s="13" t="s">
        <v>69</v>
      </c>
      <c r="AM241" s="13" t="s">
        <v>69</v>
      </c>
      <c r="AN241" s="13" t="s">
        <v>69</v>
      </c>
      <c r="AO241" s="13" t="s">
        <v>69</v>
      </c>
      <c r="AP241" s="13" t="s">
        <v>68</v>
      </c>
      <c r="AQ241" s="13" t="str">
        <f t="shared" si="308"/>
        <v>5 fois par semaine</v>
      </c>
      <c r="AR241" s="14" t="s">
        <v>69</v>
      </c>
      <c r="AS241" s="14" t="s">
        <v>69</v>
      </c>
      <c r="AT241" s="14" t="s">
        <v>69</v>
      </c>
      <c r="AU241" s="14" t="s">
        <v>69</v>
      </c>
      <c r="AV241" s="14" t="s">
        <v>69</v>
      </c>
      <c r="AW241" s="14" t="s">
        <v>68</v>
      </c>
      <c r="AX241" s="14" t="str">
        <f t="shared" si="309"/>
        <v>5 fois par semaine</v>
      </c>
      <c r="AY241" s="13" t="s">
        <v>69</v>
      </c>
      <c r="AZ241" s="13" t="s">
        <v>69</v>
      </c>
      <c r="BA241" s="13" t="s">
        <v>69</v>
      </c>
      <c r="BB241" s="13" t="s">
        <v>69</v>
      </c>
      <c r="BC241" s="13" t="s">
        <v>69</v>
      </c>
      <c r="BD241" s="13" t="s">
        <v>68</v>
      </c>
      <c r="BE241" s="13" t="str">
        <f t="shared" si="310"/>
        <v>5 fois par semaine</v>
      </c>
      <c r="BF241" s="14" t="s">
        <v>69</v>
      </c>
      <c r="BG241" s="14" t="s">
        <v>69</v>
      </c>
      <c r="BH241" s="14" t="s">
        <v>69</v>
      </c>
      <c r="BI241" s="14" t="s">
        <v>69</v>
      </c>
      <c r="BJ241" s="14" t="s">
        <v>69</v>
      </c>
      <c r="BK241" s="14" t="s">
        <v>68</v>
      </c>
      <c r="BL241" s="14" t="str">
        <f t="shared" si="311"/>
        <v>5 fois par semaine</v>
      </c>
      <c r="BM241" s="13" t="s">
        <v>69</v>
      </c>
      <c r="BN241" s="13" t="s">
        <v>69</v>
      </c>
      <c r="BO241" s="13" t="s">
        <v>69</v>
      </c>
      <c r="BP241" s="13" t="s">
        <v>69</v>
      </c>
      <c r="BQ241" s="13" t="s">
        <v>69</v>
      </c>
      <c r="BR241" s="13" t="s">
        <v>68</v>
      </c>
      <c r="BS241" s="13" t="str">
        <f t="shared" si="312"/>
        <v>5 fois par semaine</v>
      </c>
      <c r="BT241" s="14" t="s">
        <v>68</v>
      </c>
      <c r="BU241" s="14" t="s">
        <v>68</v>
      </c>
      <c r="BV241" s="14" t="s">
        <v>68</v>
      </c>
      <c r="BW241" s="14" t="s">
        <v>68</v>
      </c>
      <c r="BX241" s="14" t="s">
        <v>68</v>
      </c>
      <c r="BY241" s="14" t="s">
        <v>68</v>
      </c>
      <c r="BZ241" s="14" t="str">
        <f t="shared" si="313"/>
        <v>-</v>
      </c>
      <c r="CA241" s="13" t="s">
        <v>68</v>
      </c>
      <c r="CB241" s="13" t="s">
        <v>68</v>
      </c>
      <c r="CC241" s="13" t="s">
        <v>69</v>
      </c>
      <c r="CD241" s="13" t="s">
        <v>68</v>
      </c>
      <c r="CE241" s="13" t="s">
        <v>68</v>
      </c>
      <c r="CF241" s="13" t="s">
        <v>68</v>
      </c>
      <c r="CG241" s="44" t="str">
        <f>IF(COUNTIF(CA241:CF241,"X")&gt;0,COUNTIF(CA241:CF241,"X")&amp;" fois par semaine","-")</f>
        <v>1 fois par semaine</v>
      </c>
      <c r="CH241" s="14" t="s">
        <v>69</v>
      </c>
      <c r="CI241" s="14" t="s">
        <v>69</v>
      </c>
      <c r="CJ241" s="14" t="s">
        <v>68</v>
      </c>
      <c r="CK241" s="14" t="s">
        <v>68</v>
      </c>
      <c r="CL241" s="14" t="s">
        <v>68</v>
      </c>
      <c r="CM241" s="14" t="s">
        <v>68</v>
      </c>
      <c r="CN241" s="46" t="s">
        <v>1893</v>
      </c>
      <c r="CO241" s="13" t="s">
        <v>69</v>
      </c>
      <c r="CP241" s="13" t="s">
        <v>69</v>
      </c>
      <c r="CQ241" s="13" t="s">
        <v>68</v>
      </c>
      <c r="CR241" s="13" t="s">
        <v>68</v>
      </c>
      <c r="CS241" s="13" t="s">
        <v>68</v>
      </c>
      <c r="CT241" s="13" t="s">
        <v>68</v>
      </c>
      <c r="CU241" s="13" t="s">
        <v>377</v>
      </c>
      <c r="CV241" s="14" t="s">
        <v>69</v>
      </c>
      <c r="CW241" s="14" t="s">
        <v>69</v>
      </c>
      <c r="CX241" s="14" t="s">
        <v>68</v>
      </c>
      <c r="CY241" s="14" t="s">
        <v>68</v>
      </c>
      <c r="CZ241" s="14" t="s">
        <v>68</v>
      </c>
      <c r="DA241" s="14" t="s">
        <v>68</v>
      </c>
      <c r="DB241" s="14" t="s">
        <v>377</v>
      </c>
      <c r="DC241" s="13" t="s">
        <v>69</v>
      </c>
      <c r="DD241" s="13" t="s">
        <v>69</v>
      </c>
      <c r="DE241" s="13" t="s">
        <v>68</v>
      </c>
      <c r="DF241" s="13" t="s">
        <v>68</v>
      </c>
      <c r="DG241" s="13" t="s">
        <v>68</v>
      </c>
      <c r="DH241" s="13" t="s">
        <v>68</v>
      </c>
      <c r="DI241" s="13" t="s">
        <v>377</v>
      </c>
      <c r="DJ241" s="14" t="s">
        <v>69</v>
      </c>
      <c r="DK241" s="14" t="s">
        <v>69</v>
      </c>
      <c r="DL241" s="14" t="s">
        <v>69</v>
      </c>
      <c r="DM241" s="14" t="s">
        <v>69</v>
      </c>
      <c r="DN241" s="14" t="s">
        <v>69</v>
      </c>
      <c r="DO241" s="14" t="s">
        <v>68</v>
      </c>
      <c r="DP241" s="44" t="str">
        <f t="shared" si="321"/>
        <v>5 fois par semaine</v>
      </c>
      <c r="DQ241" s="13" t="s">
        <v>69</v>
      </c>
      <c r="DR241" s="13" t="s">
        <v>69</v>
      </c>
      <c r="DS241" s="13" t="s">
        <v>69</v>
      </c>
      <c r="DT241" s="13" t="s">
        <v>69</v>
      </c>
      <c r="DU241" s="13" t="s">
        <v>69</v>
      </c>
      <c r="DV241" s="13" t="s">
        <v>68</v>
      </c>
      <c r="DW241" s="13" t="str">
        <f t="shared" si="322"/>
        <v>5 fois par semaine</v>
      </c>
      <c r="DX241" s="14" t="s">
        <v>69</v>
      </c>
      <c r="DY241" s="14" t="s">
        <v>69</v>
      </c>
      <c r="DZ241" s="14" t="s">
        <v>69</v>
      </c>
      <c r="EA241" s="14" t="s">
        <v>69</v>
      </c>
      <c r="EB241" s="14" t="s">
        <v>69</v>
      </c>
      <c r="EC241" s="14" t="s">
        <v>68</v>
      </c>
      <c r="ED241" s="14" t="str">
        <f t="shared" si="323"/>
        <v>5 fois par semaine</v>
      </c>
      <c r="EE241" s="13" t="s">
        <v>69</v>
      </c>
      <c r="EF241" s="13" t="s">
        <v>69</v>
      </c>
      <c r="EG241" s="13" t="s">
        <v>69</v>
      </c>
      <c r="EH241" s="13" t="s">
        <v>69</v>
      </c>
      <c r="EI241" s="13" t="s">
        <v>69</v>
      </c>
      <c r="EJ241" s="13" t="s">
        <v>68</v>
      </c>
      <c r="EK241" s="13" t="str">
        <f t="shared" si="324"/>
        <v>5 fois par semaine</v>
      </c>
      <c r="EL241" s="14" t="s">
        <v>69</v>
      </c>
      <c r="EM241" s="14" t="s">
        <v>68</v>
      </c>
      <c r="EN241" s="14" t="s">
        <v>68</v>
      </c>
      <c r="EO241" s="14" t="s">
        <v>68</v>
      </c>
      <c r="EP241" s="14" t="s">
        <v>68</v>
      </c>
      <c r="EQ241" s="14" t="s">
        <v>68</v>
      </c>
      <c r="ER241" s="44" t="str">
        <f t="shared" si="334"/>
        <v>1 fois par mois</v>
      </c>
      <c r="ES241" s="13" t="s">
        <v>69</v>
      </c>
      <c r="ET241" s="13" t="s">
        <v>68</v>
      </c>
      <c r="EU241" s="13" t="s">
        <v>68</v>
      </c>
      <c r="EV241" s="13" t="s">
        <v>68</v>
      </c>
      <c r="EW241" s="13" t="s">
        <v>68</v>
      </c>
      <c r="EX241" s="13" t="s">
        <v>68</v>
      </c>
      <c r="EY241" s="44" t="str">
        <f t="shared" si="343"/>
        <v>1 fois par mois</v>
      </c>
      <c r="EZ241" s="14" t="s">
        <v>69</v>
      </c>
      <c r="FA241" s="14" t="s">
        <v>68</v>
      </c>
      <c r="FB241" s="14" t="s">
        <v>68</v>
      </c>
      <c r="FC241" s="14" t="s">
        <v>68</v>
      </c>
      <c r="FD241" s="14" t="s">
        <v>68</v>
      </c>
      <c r="FE241" s="14" t="s">
        <v>68</v>
      </c>
      <c r="FF241" s="44" t="str">
        <f t="shared" ref="FF241" si="347">IF(COUNTIF(EZ241:FE241,"X")&gt;0,COUNTIF(EZ241:FE241,"X")&amp;" fois par mois","-")</f>
        <v>1 fois par mois</v>
      </c>
      <c r="FG241" s="13" t="s">
        <v>69</v>
      </c>
      <c r="FH241" s="13" t="s">
        <v>68</v>
      </c>
      <c r="FI241" s="13" t="s">
        <v>68</v>
      </c>
      <c r="FJ241" s="13" t="s">
        <v>68</v>
      </c>
      <c r="FK241" s="13" t="s">
        <v>68</v>
      </c>
      <c r="FL241" s="13" t="s">
        <v>68</v>
      </c>
      <c r="FM241" s="13" t="str">
        <f t="shared" si="344"/>
        <v>1 fois par mois</v>
      </c>
      <c r="FN241" s="14" t="s">
        <v>69</v>
      </c>
      <c r="FO241" s="14" t="s">
        <v>69</v>
      </c>
      <c r="FP241" s="14" t="s">
        <v>69</v>
      </c>
      <c r="FQ241" s="14" t="s">
        <v>69</v>
      </c>
      <c r="FR241" s="14" t="s">
        <v>69</v>
      </c>
      <c r="FS241" s="14" t="s">
        <v>69</v>
      </c>
      <c r="FT241" s="44" t="str">
        <f t="shared" si="317"/>
        <v>6 fois par semaine</v>
      </c>
      <c r="FU241" s="13" t="s">
        <v>69</v>
      </c>
      <c r="FV241" s="13" t="s">
        <v>68</v>
      </c>
      <c r="FW241" s="13" t="s">
        <v>68</v>
      </c>
      <c r="FX241" s="13" t="s">
        <v>68</v>
      </c>
      <c r="FY241" s="13" t="s">
        <v>68</v>
      </c>
      <c r="FZ241" s="13" t="s">
        <v>68</v>
      </c>
      <c r="GA241" s="44" t="str">
        <f t="shared" si="318"/>
        <v>1 fois par semaine</v>
      </c>
      <c r="GB241" s="14" t="s">
        <v>69</v>
      </c>
      <c r="GC241" s="14" t="s">
        <v>68</v>
      </c>
      <c r="GD241" s="14" t="s">
        <v>68</v>
      </c>
      <c r="GE241" s="14" t="s">
        <v>68</v>
      </c>
      <c r="GF241" s="14" t="s">
        <v>68</v>
      </c>
      <c r="GG241" s="14" t="s">
        <v>68</v>
      </c>
      <c r="GH241" s="14" t="str">
        <f t="shared" si="319"/>
        <v>1 fois par semaine</v>
      </c>
      <c r="GI241" s="13" t="s">
        <v>68</v>
      </c>
      <c r="GJ241" s="13" t="s">
        <v>68</v>
      </c>
      <c r="GK241" s="13" t="s">
        <v>68</v>
      </c>
      <c r="GL241" s="13" t="s">
        <v>68</v>
      </c>
      <c r="GM241" s="13" t="s">
        <v>68</v>
      </c>
      <c r="GN241" s="13" t="s">
        <v>68</v>
      </c>
      <c r="GO241" s="13" t="str">
        <f t="shared" si="345"/>
        <v>-</v>
      </c>
      <c r="GP241" s="14" t="s">
        <v>68</v>
      </c>
      <c r="GQ241" s="14" t="s">
        <v>68</v>
      </c>
      <c r="GR241" s="14" t="s">
        <v>68</v>
      </c>
      <c r="GS241" s="14" t="s">
        <v>68</v>
      </c>
      <c r="GT241" s="14" t="s">
        <v>68</v>
      </c>
      <c r="GU241" s="14" t="s">
        <v>68</v>
      </c>
      <c r="GV241" s="14" t="str">
        <f t="shared" si="340"/>
        <v>-</v>
      </c>
      <c r="GW241" s="13" t="s">
        <v>69</v>
      </c>
      <c r="GX241" s="13" t="s">
        <v>68</v>
      </c>
      <c r="GY241" s="13" t="s">
        <v>68</v>
      </c>
      <c r="GZ241" s="13" t="s">
        <v>68</v>
      </c>
      <c r="HA241" s="13" t="s">
        <v>68</v>
      </c>
      <c r="HB241" s="13" t="s">
        <v>68</v>
      </c>
      <c r="HC241" s="44" t="str">
        <f>IF(COUNTIF(GW241:HB241,"X")&gt;0,COUNTIF(GW241:HB241,"X")&amp;" fois par mois","-")</f>
        <v>1 fois par mois</v>
      </c>
      <c r="HD241" s="14" t="s">
        <v>69</v>
      </c>
      <c r="HE241" s="14" t="s">
        <v>68</v>
      </c>
      <c r="HF241" s="14" t="s">
        <v>68</v>
      </c>
      <c r="HG241" s="14" t="s">
        <v>68</v>
      </c>
      <c r="HH241" s="14" t="s">
        <v>68</v>
      </c>
      <c r="HI241" s="14" t="s">
        <v>68</v>
      </c>
      <c r="HJ241" s="44" t="str">
        <f t="shared" si="299"/>
        <v>1 fois par semestre</v>
      </c>
      <c r="HK241" s="13" t="s">
        <v>68</v>
      </c>
      <c r="HL241" s="13" t="s">
        <v>68</v>
      </c>
      <c r="HM241" s="13" t="s">
        <v>68</v>
      </c>
      <c r="HN241" s="13" t="s">
        <v>68</v>
      </c>
      <c r="HO241" s="13" t="s">
        <v>68</v>
      </c>
      <c r="HP241" s="13" t="s">
        <v>68</v>
      </c>
      <c r="HQ241" s="44" t="str">
        <f t="shared" si="346"/>
        <v>-</v>
      </c>
      <c r="HR241" s="14" t="s">
        <v>68</v>
      </c>
      <c r="HS241" s="14" t="s">
        <v>68</v>
      </c>
      <c r="HT241" s="14" t="s">
        <v>68</v>
      </c>
      <c r="HU241" s="14" t="s">
        <v>68</v>
      </c>
      <c r="HV241" s="14" t="s">
        <v>68</v>
      </c>
      <c r="HW241" s="14" t="s">
        <v>68</v>
      </c>
      <c r="HX241" s="14" t="str">
        <f t="shared" si="339"/>
        <v>-</v>
      </c>
    </row>
    <row r="242" spans="1:232" ht="27.95" customHeight="1" x14ac:dyDescent="0.2">
      <c r="A242" s="16">
        <v>8416</v>
      </c>
      <c r="B242" s="9" t="s">
        <v>79</v>
      </c>
      <c r="C242" s="51" t="s">
        <v>1908</v>
      </c>
      <c r="D242" s="11" t="s">
        <v>96</v>
      </c>
      <c r="E242" s="11" t="s">
        <v>378</v>
      </c>
      <c r="F242" s="11">
        <v>75018</v>
      </c>
      <c r="G242" s="11" t="s">
        <v>29</v>
      </c>
      <c r="H242" s="12">
        <v>3</v>
      </c>
      <c r="I242" s="13" t="s">
        <v>69</v>
      </c>
      <c r="J242" s="13" t="s">
        <v>68</v>
      </c>
      <c r="K242" s="13" t="s">
        <v>68</v>
      </c>
      <c r="L242" s="13" t="s">
        <v>69</v>
      </c>
      <c r="M242" s="13" t="s">
        <v>68</v>
      </c>
      <c r="N242" s="13" t="s">
        <v>68</v>
      </c>
      <c r="O242" s="13" t="str">
        <f t="shared" si="304"/>
        <v>2 fois par semaine</v>
      </c>
      <c r="P242" s="14" t="s">
        <v>69</v>
      </c>
      <c r="Q242" s="14" t="s">
        <v>68</v>
      </c>
      <c r="R242" s="14" t="s">
        <v>68</v>
      </c>
      <c r="S242" s="14" t="s">
        <v>69</v>
      </c>
      <c r="T242" s="14" t="s">
        <v>68</v>
      </c>
      <c r="U242" s="14" t="s">
        <v>68</v>
      </c>
      <c r="V242" s="44" t="str">
        <f t="shared" si="305"/>
        <v>2 fois par semaine</v>
      </c>
      <c r="W242" s="13" t="s">
        <v>69</v>
      </c>
      <c r="X242" s="13" t="s">
        <v>68</v>
      </c>
      <c r="Y242" s="13" t="s">
        <v>68</v>
      </c>
      <c r="Z242" s="13" t="s">
        <v>69</v>
      </c>
      <c r="AA242" s="13" t="s">
        <v>68</v>
      </c>
      <c r="AB242" s="13" t="s">
        <v>68</v>
      </c>
      <c r="AC242" s="13" t="str">
        <f t="shared" si="306"/>
        <v>2 fois par semaine</v>
      </c>
      <c r="AD242" s="14" t="s">
        <v>69</v>
      </c>
      <c r="AE242" s="14" t="s">
        <v>68</v>
      </c>
      <c r="AF242" s="14" t="s">
        <v>68</v>
      </c>
      <c r="AG242" s="14" t="s">
        <v>69</v>
      </c>
      <c r="AH242" s="14" t="s">
        <v>68</v>
      </c>
      <c r="AI242" s="14" t="s">
        <v>68</v>
      </c>
      <c r="AJ242" s="44" t="str">
        <f t="shared" si="307"/>
        <v>2 fois par semaine</v>
      </c>
      <c r="AK242" s="13" t="s">
        <v>69</v>
      </c>
      <c r="AL242" s="13" t="s">
        <v>68</v>
      </c>
      <c r="AM242" s="13" t="s">
        <v>68</v>
      </c>
      <c r="AN242" s="13" t="s">
        <v>69</v>
      </c>
      <c r="AO242" s="13" t="s">
        <v>68</v>
      </c>
      <c r="AP242" s="13" t="s">
        <v>68</v>
      </c>
      <c r="AQ242" s="13" t="str">
        <f t="shared" si="308"/>
        <v>2 fois par semaine</v>
      </c>
      <c r="AR242" s="14" t="s">
        <v>69</v>
      </c>
      <c r="AS242" s="14" t="s">
        <v>68</v>
      </c>
      <c r="AT242" s="14" t="s">
        <v>68</v>
      </c>
      <c r="AU242" s="14" t="s">
        <v>69</v>
      </c>
      <c r="AV242" s="14" t="s">
        <v>68</v>
      </c>
      <c r="AW242" s="14" t="s">
        <v>68</v>
      </c>
      <c r="AX242" s="14" t="str">
        <f t="shared" si="309"/>
        <v>2 fois par semaine</v>
      </c>
      <c r="AY242" s="13" t="s">
        <v>69</v>
      </c>
      <c r="AZ242" s="13" t="s">
        <v>68</v>
      </c>
      <c r="BA242" s="13" t="s">
        <v>68</v>
      </c>
      <c r="BB242" s="13" t="s">
        <v>69</v>
      </c>
      <c r="BC242" s="13" t="s">
        <v>68</v>
      </c>
      <c r="BD242" s="13" t="s">
        <v>68</v>
      </c>
      <c r="BE242" s="13" t="str">
        <f t="shared" si="310"/>
        <v>2 fois par semaine</v>
      </c>
      <c r="BF242" s="14" t="s">
        <v>69</v>
      </c>
      <c r="BG242" s="14" t="s">
        <v>68</v>
      </c>
      <c r="BH242" s="14" t="s">
        <v>68</v>
      </c>
      <c r="BI242" s="14" t="s">
        <v>69</v>
      </c>
      <c r="BJ242" s="14" t="s">
        <v>68</v>
      </c>
      <c r="BK242" s="14" t="s">
        <v>68</v>
      </c>
      <c r="BL242" s="14" t="str">
        <f t="shared" si="311"/>
        <v>2 fois par semaine</v>
      </c>
      <c r="BM242" s="13" t="s">
        <v>69</v>
      </c>
      <c r="BN242" s="13" t="s">
        <v>68</v>
      </c>
      <c r="BO242" s="13" t="s">
        <v>68</v>
      </c>
      <c r="BP242" s="13" t="s">
        <v>69</v>
      </c>
      <c r="BQ242" s="13" t="s">
        <v>68</v>
      </c>
      <c r="BR242" s="13" t="s">
        <v>68</v>
      </c>
      <c r="BS242" s="13" t="str">
        <f t="shared" si="312"/>
        <v>2 fois par semaine</v>
      </c>
      <c r="BT242" s="14" t="s">
        <v>68</v>
      </c>
      <c r="BU242" s="14" t="s">
        <v>68</v>
      </c>
      <c r="BV242" s="14" t="s">
        <v>68</v>
      </c>
      <c r="BW242" s="14" t="s">
        <v>68</v>
      </c>
      <c r="BX242" s="14" t="s">
        <v>68</v>
      </c>
      <c r="BY242" s="14" t="s">
        <v>68</v>
      </c>
      <c r="BZ242" s="14" t="str">
        <f t="shared" si="313"/>
        <v>-</v>
      </c>
      <c r="CA242" s="13" t="s">
        <v>68</v>
      </c>
      <c r="CB242" s="13" t="s">
        <v>68</v>
      </c>
      <c r="CC242" s="13" t="s">
        <v>68</v>
      </c>
      <c r="CD242" s="13" t="s">
        <v>68</v>
      </c>
      <c r="CE242" s="13" t="s">
        <v>68</v>
      </c>
      <c r="CF242" s="13" t="s">
        <v>68</v>
      </c>
      <c r="CG242" s="44" t="str">
        <f t="shared" si="342"/>
        <v>-</v>
      </c>
      <c r="CH242" s="14" t="s">
        <v>69</v>
      </c>
      <c r="CI242" s="14" t="s">
        <v>68</v>
      </c>
      <c r="CJ242" s="14" t="s">
        <v>68</v>
      </c>
      <c r="CK242" s="14" t="s">
        <v>68</v>
      </c>
      <c r="CL242" s="14" t="s">
        <v>68</v>
      </c>
      <c r="CM242" s="14" t="s">
        <v>68</v>
      </c>
      <c r="CN242" s="44" t="str">
        <f t="shared" si="314"/>
        <v>1 fois par semaine</v>
      </c>
      <c r="CO242" s="13" t="s">
        <v>69</v>
      </c>
      <c r="CP242" s="13" t="s">
        <v>68</v>
      </c>
      <c r="CQ242" s="13" t="s">
        <v>68</v>
      </c>
      <c r="CR242" s="13" t="s">
        <v>68</v>
      </c>
      <c r="CS242" s="13" t="s">
        <v>68</v>
      </c>
      <c r="CT242" s="13" t="s">
        <v>68</v>
      </c>
      <c r="CU242" s="13" t="str">
        <f t="shared" si="295"/>
        <v>1 fois par semaine</v>
      </c>
      <c r="CV242" s="14" t="s">
        <v>69</v>
      </c>
      <c r="CW242" s="14" t="s">
        <v>68</v>
      </c>
      <c r="CX242" s="14" t="s">
        <v>68</v>
      </c>
      <c r="CY242" s="14" t="s">
        <v>68</v>
      </c>
      <c r="CZ242" s="14" t="s">
        <v>68</v>
      </c>
      <c r="DA242" s="14" t="s">
        <v>68</v>
      </c>
      <c r="DB242" s="14" t="str">
        <f t="shared" si="320"/>
        <v>1 fois par semaine</v>
      </c>
      <c r="DC242" s="13" t="s">
        <v>69</v>
      </c>
      <c r="DD242" s="13" t="s">
        <v>68</v>
      </c>
      <c r="DE242" s="13" t="s">
        <v>68</v>
      </c>
      <c r="DF242" s="13" t="s">
        <v>68</v>
      </c>
      <c r="DG242" s="13" t="s">
        <v>68</v>
      </c>
      <c r="DH242" s="13" t="s">
        <v>68</v>
      </c>
      <c r="DI242" s="13" t="str">
        <f t="shared" si="296"/>
        <v>1 fois par semaine</v>
      </c>
      <c r="DJ242" s="14" t="s">
        <v>68</v>
      </c>
      <c r="DK242" s="14" t="s">
        <v>68</v>
      </c>
      <c r="DL242" s="14" t="s">
        <v>68</v>
      </c>
      <c r="DM242" s="14" t="s">
        <v>68</v>
      </c>
      <c r="DN242" s="14" t="s">
        <v>68</v>
      </c>
      <c r="DO242" s="14" t="s">
        <v>68</v>
      </c>
      <c r="DP242" s="44" t="str">
        <f t="shared" si="321"/>
        <v>-</v>
      </c>
      <c r="DQ242" s="13" t="s">
        <v>68</v>
      </c>
      <c r="DR242" s="13" t="s">
        <v>68</v>
      </c>
      <c r="DS242" s="13" t="s">
        <v>68</v>
      </c>
      <c r="DT242" s="13" t="s">
        <v>68</v>
      </c>
      <c r="DU242" s="13" t="s">
        <v>68</v>
      </c>
      <c r="DV242" s="13" t="s">
        <v>68</v>
      </c>
      <c r="DW242" s="13" t="str">
        <f t="shared" si="322"/>
        <v>-</v>
      </c>
      <c r="DX242" s="14" t="s">
        <v>68</v>
      </c>
      <c r="DY242" s="14" t="s">
        <v>68</v>
      </c>
      <c r="DZ242" s="14" t="s">
        <v>68</v>
      </c>
      <c r="EA242" s="14" t="s">
        <v>68</v>
      </c>
      <c r="EB242" s="14" t="s">
        <v>68</v>
      </c>
      <c r="EC242" s="14" t="s">
        <v>68</v>
      </c>
      <c r="ED242" s="14" t="str">
        <f t="shared" si="323"/>
        <v>-</v>
      </c>
      <c r="EE242" s="13" t="s">
        <v>68</v>
      </c>
      <c r="EF242" s="13" t="s">
        <v>68</v>
      </c>
      <c r="EG242" s="13" t="s">
        <v>68</v>
      </c>
      <c r="EH242" s="13" t="s">
        <v>68</v>
      </c>
      <c r="EI242" s="13" t="s">
        <v>68</v>
      </c>
      <c r="EJ242" s="13" t="s">
        <v>68</v>
      </c>
      <c r="EK242" s="13" t="str">
        <f t="shared" si="324"/>
        <v>-</v>
      </c>
      <c r="EL242" s="14" t="s">
        <v>69</v>
      </c>
      <c r="EM242" s="14" t="s">
        <v>68</v>
      </c>
      <c r="EN242" s="14" t="s">
        <v>68</v>
      </c>
      <c r="EO242" s="14" t="s">
        <v>68</v>
      </c>
      <c r="EP242" s="14" t="s">
        <v>68</v>
      </c>
      <c r="EQ242" s="14" t="s">
        <v>68</v>
      </c>
      <c r="ER242" s="44" t="str">
        <f t="shared" si="334"/>
        <v>1 fois par mois</v>
      </c>
      <c r="ES242" s="13" t="s">
        <v>68</v>
      </c>
      <c r="ET242" s="13" t="s">
        <v>68</v>
      </c>
      <c r="EU242" s="13" t="s">
        <v>68</v>
      </c>
      <c r="EV242" s="13" t="s">
        <v>68</v>
      </c>
      <c r="EW242" s="13" t="s">
        <v>68</v>
      </c>
      <c r="EX242" s="13" t="s">
        <v>68</v>
      </c>
      <c r="EY242" s="44" t="str">
        <f t="shared" si="343"/>
        <v>-</v>
      </c>
      <c r="EZ242" s="14" t="s">
        <v>68</v>
      </c>
      <c r="FA242" s="14" t="s">
        <v>68</v>
      </c>
      <c r="FB242" s="14" t="s">
        <v>68</v>
      </c>
      <c r="FC242" s="14" t="s">
        <v>68</v>
      </c>
      <c r="FD242" s="14" t="s">
        <v>68</v>
      </c>
      <c r="FE242" s="14" t="s">
        <v>68</v>
      </c>
      <c r="FF242" s="44" t="str">
        <f t="shared" si="336"/>
        <v>-</v>
      </c>
      <c r="FG242" s="13" t="s">
        <v>68</v>
      </c>
      <c r="FH242" s="13" t="s">
        <v>68</v>
      </c>
      <c r="FI242" s="13" t="s">
        <v>68</v>
      </c>
      <c r="FJ242" s="13" t="s">
        <v>68</v>
      </c>
      <c r="FK242" s="13" t="s">
        <v>68</v>
      </c>
      <c r="FL242" s="13" t="s">
        <v>68</v>
      </c>
      <c r="FM242" s="13" t="str">
        <f t="shared" si="344"/>
        <v>-</v>
      </c>
      <c r="FN242" s="14" t="s">
        <v>69</v>
      </c>
      <c r="FO242" s="14" t="s">
        <v>68</v>
      </c>
      <c r="FP242" s="14" t="s">
        <v>68</v>
      </c>
      <c r="FQ242" s="14" t="s">
        <v>69</v>
      </c>
      <c r="FR242" s="14" t="s">
        <v>68</v>
      </c>
      <c r="FS242" s="14" t="s">
        <v>68</v>
      </c>
      <c r="FT242" s="44" t="str">
        <f t="shared" si="317"/>
        <v>2 fois par semaine</v>
      </c>
      <c r="FU242" s="13" t="s">
        <v>69</v>
      </c>
      <c r="FV242" s="13" t="s">
        <v>68</v>
      </c>
      <c r="FW242" s="13" t="s">
        <v>68</v>
      </c>
      <c r="FX242" s="13" t="s">
        <v>68</v>
      </c>
      <c r="FY242" s="13" t="s">
        <v>68</v>
      </c>
      <c r="FZ242" s="13" t="s">
        <v>68</v>
      </c>
      <c r="GA242" s="44" t="str">
        <f t="shared" si="318"/>
        <v>1 fois par semaine</v>
      </c>
      <c r="GB242" s="14" t="s">
        <v>69</v>
      </c>
      <c r="GC242" s="14" t="s">
        <v>68</v>
      </c>
      <c r="GD242" s="14" t="s">
        <v>68</v>
      </c>
      <c r="GE242" s="14" t="s">
        <v>68</v>
      </c>
      <c r="GF242" s="14" t="s">
        <v>68</v>
      </c>
      <c r="GG242" s="14" t="s">
        <v>68</v>
      </c>
      <c r="GH242" s="14" t="str">
        <f t="shared" si="319"/>
        <v>1 fois par semaine</v>
      </c>
      <c r="GI242" s="13" t="s">
        <v>68</v>
      </c>
      <c r="GJ242" s="13" t="s">
        <v>68</v>
      </c>
      <c r="GK242" s="13" t="s">
        <v>68</v>
      </c>
      <c r="GL242" s="13" t="s">
        <v>68</v>
      </c>
      <c r="GM242" s="13" t="s">
        <v>68</v>
      </c>
      <c r="GN242" s="13" t="s">
        <v>68</v>
      </c>
      <c r="GO242" s="13" t="str">
        <f t="shared" si="345"/>
        <v>-</v>
      </c>
      <c r="GP242" s="14" t="s">
        <v>68</v>
      </c>
      <c r="GQ242" s="14" t="s">
        <v>68</v>
      </c>
      <c r="GR242" s="14" t="s">
        <v>68</v>
      </c>
      <c r="GS242" s="14" t="s">
        <v>68</v>
      </c>
      <c r="GT242" s="14" t="s">
        <v>68</v>
      </c>
      <c r="GU242" s="14" t="s">
        <v>68</v>
      </c>
      <c r="GV242" s="14" t="str">
        <f t="shared" si="340"/>
        <v>-</v>
      </c>
      <c r="GW242" s="13" t="s">
        <v>68</v>
      </c>
      <c r="GX242" s="13" t="s">
        <v>68</v>
      </c>
      <c r="GY242" s="13" t="s">
        <v>68</v>
      </c>
      <c r="GZ242" s="13" t="s">
        <v>68</v>
      </c>
      <c r="HA242" s="13" t="s">
        <v>68</v>
      </c>
      <c r="HB242" s="13" t="s">
        <v>68</v>
      </c>
      <c r="HC242" s="44" t="str">
        <f t="shared" ref="HC242:HC255" si="348">IF(COUNTIF(GW242:HB242,"X")&gt;0,COUNTIF(GW242:HB242,"X")&amp;" fois par semaine","-")</f>
        <v>-</v>
      </c>
      <c r="HD242" s="14" t="s">
        <v>68</v>
      </c>
      <c r="HE242" s="14" t="s">
        <v>68</v>
      </c>
      <c r="HF242" s="14" t="s">
        <v>68</v>
      </c>
      <c r="HG242" s="14" t="s">
        <v>68</v>
      </c>
      <c r="HH242" s="14" t="s">
        <v>68</v>
      </c>
      <c r="HI242" s="14" t="s">
        <v>68</v>
      </c>
      <c r="HJ242" s="44" t="str">
        <f t="shared" si="299"/>
        <v>-</v>
      </c>
      <c r="HK242" s="13" t="s">
        <v>68</v>
      </c>
      <c r="HL242" s="13" t="s">
        <v>68</v>
      </c>
      <c r="HM242" s="13" t="s">
        <v>68</v>
      </c>
      <c r="HN242" s="13" t="s">
        <v>68</v>
      </c>
      <c r="HO242" s="13" t="s">
        <v>68</v>
      </c>
      <c r="HP242" s="13" t="s">
        <v>68</v>
      </c>
      <c r="HQ242" s="44" t="str">
        <f t="shared" si="346"/>
        <v>-</v>
      </c>
      <c r="HR242" s="14" t="s">
        <v>68</v>
      </c>
      <c r="HS242" s="14" t="s">
        <v>68</v>
      </c>
      <c r="HT242" s="14" t="s">
        <v>68</v>
      </c>
      <c r="HU242" s="14" t="s">
        <v>68</v>
      </c>
      <c r="HV242" s="14" t="s">
        <v>68</v>
      </c>
      <c r="HW242" s="14" t="s">
        <v>68</v>
      </c>
      <c r="HX242" s="14" t="str">
        <f t="shared" si="339"/>
        <v>-</v>
      </c>
    </row>
    <row r="243" spans="1:232" ht="27.95" customHeight="1" x14ac:dyDescent="0.2">
      <c r="A243" s="8">
        <v>8417</v>
      </c>
      <c r="B243" s="9" t="s">
        <v>76</v>
      </c>
      <c r="C243" s="10" t="s">
        <v>77</v>
      </c>
      <c r="D243" s="11" t="s">
        <v>96</v>
      </c>
      <c r="E243" s="11" t="s">
        <v>379</v>
      </c>
      <c r="F243" s="11">
        <v>75013</v>
      </c>
      <c r="G243" s="11" t="s">
        <v>29</v>
      </c>
      <c r="H243" s="12">
        <v>15</v>
      </c>
      <c r="I243" s="13" t="s">
        <v>69</v>
      </c>
      <c r="J243" s="13" t="s">
        <v>68</v>
      </c>
      <c r="K243" s="13" t="s">
        <v>69</v>
      </c>
      <c r="L243" s="13" t="s">
        <v>68</v>
      </c>
      <c r="M243" s="13" t="s">
        <v>69</v>
      </c>
      <c r="N243" s="13" t="s">
        <v>68</v>
      </c>
      <c r="O243" s="13" t="str">
        <f t="shared" si="304"/>
        <v>3 fois par semaine</v>
      </c>
      <c r="P243" s="14" t="s">
        <v>69</v>
      </c>
      <c r="Q243" s="14" t="s">
        <v>68</v>
      </c>
      <c r="R243" s="14" t="s">
        <v>69</v>
      </c>
      <c r="S243" s="14" t="s">
        <v>68</v>
      </c>
      <c r="T243" s="14" t="s">
        <v>69</v>
      </c>
      <c r="U243" s="14" t="s">
        <v>68</v>
      </c>
      <c r="V243" s="44" t="str">
        <f t="shared" si="305"/>
        <v>3 fois par semaine</v>
      </c>
      <c r="W243" s="13" t="s">
        <v>69</v>
      </c>
      <c r="X243" s="13" t="s">
        <v>68</v>
      </c>
      <c r="Y243" s="13" t="s">
        <v>69</v>
      </c>
      <c r="Z243" s="13" t="s">
        <v>68</v>
      </c>
      <c r="AA243" s="13" t="s">
        <v>69</v>
      </c>
      <c r="AB243" s="13" t="s">
        <v>68</v>
      </c>
      <c r="AC243" s="13" t="str">
        <f t="shared" si="306"/>
        <v>3 fois par semaine</v>
      </c>
      <c r="AD243" s="14" t="s">
        <v>69</v>
      </c>
      <c r="AE243" s="14" t="s">
        <v>68</v>
      </c>
      <c r="AF243" s="14" t="s">
        <v>69</v>
      </c>
      <c r="AG243" s="14" t="s">
        <v>68</v>
      </c>
      <c r="AH243" s="14" t="s">
        <v>69</v>
      </c>
      <c r="AI243" s="14" t="s">
        <v>68</v>
      </c>
      <c r="AJ243" s="44" t="str">
        <f t="shared" si="307"/>
        <v>3 fois par semaine</v>
      </c>
      <c r="AK243" s="13" t="s">
        <v>69</v>
      </c>
      <c r="AL243" s="13" t="s">
        <v>68</v>
      </c>
      <c r="AM243" s="13" t="s">
        <v>69</v>
      </c>
      <c r="AN243" s="13" t="s">
        <v>68</v>
      </c>
      <c r="AO243" s="13" t="s">
        <v>69</v>
      </c>
      <c r="AP243" s="13" t="s">
        <v>68</v>
      </c>
      <c r="AQ243" s="13" t="str">
        <f t="shared" si="308"/>
        <v>3 fois par semaine</v>
      </c>
      <c r="AR243" s="14" t="s">
        <v>69</v>
      </c>
      <c r="AS243" s="14" t="s">
        <v>68</v>
      </c>
      <c r="AT243" s="14" t="s">
        <v>69</v>
      </c>
      <c r="AU243" s="14" t="s">
        <v>68</v>
      </c>
      <c r="AV243" s="14" t="s">
        <v>69</v>
      </c>
      <c r="AW243" s="14" t="s">
        <v>68</v>
      </c>
      <c r="AX243" s="14" t="str">
        <f t="shared" si="309"/>
        <v>3 fois par semaine</v>
      </c>
      <c r="AY243" s="13" t="s">
        <v>69</v>
      </c>
      <c r="AZ243" s="13" t="s">
        <v>68</v>
      </c>
      <c r="BA243" s="13" t="s">
        <v>69</v>
      </c>
      <c r="BB243" s="13" t="s">
        <v>68</v>
      </c>
      <c r="BC243" s="13" t="s">
        <v>69</v>
      </c>
      <c r="BD243" s="13" t="s">
        <v>68</v>
      </c>
      <c r="BE243" s="13" t="str">
        <f t="shared" si="310"/>
        <v>3 fois par semaine</v>
      </c>
      <c r="BF243" s="14" t="s">
        <v>69</v>
      </c>
      <c r="BG243" s="14" t="s">
        <v>68</v>
      </c>
      <c r="BH243" s="14" t="s">
        <v>69</v>
      </c>
      <c r="BI243" s="14" t="s">
        <v>68</v>
      </c>
      <c r="BJ243" s="14" t="s">
        <v>69</v>
      </c>
      <c r="BK243" s="14" t="s">
        <v>68</v>
      </c>
      <c r="BL243" s="14" t="str">
        <f t="shared" si="311"/>
        <v>3 fois par semaine</v>
      </c>
      <c r="BM243" s="13" t="s">
        <v>69</v>
      </c>
      <c r="BN243" s="13" t="s">
        <v>68</v>
      </c>
      <c r="BO243" s="13" t="s">
        <v>69</v>
      </c>
      <c r="BP243" s="13" t="s">
        <v>68</v>
      </c>
      <c r="BQ243" s="13" t="s">
        <v>69</v>
      </c>
      <c r="BR243" s="13" t="s">
        <v>68</v>
      </c>
      <c r="BS243" s="13" t="str">
        <f t="shared" si="312"/>
        <v>3 fois par semaine</v>
      </c>
      <c r="BT243" s="14" t="s">
        <v>68</v>
      </c>
      <c r="BU243" s="14" t="s">
        <v>68</v>
      </c>
      <c r="BV243" s="14" t="s">
        <v>68</v>
      </c>
      <c r="BW243" s="14" t="s">
        <v>68</v>
      </c>
      <c r="BX243" s="14" t="s">
        <v>68</v>
      </c>
      <c r="BY243" s="14" t="s">
        <v>68</v>
      </c>
      <c r="BZ243" s="14" t="str">
        <f t="shared" si="313"/>
        <v>-</v>
      </c>
      <c r="CA243" s="13" t="s">
        <v>69</v>
      </c>
      <c r="CB243" s="13" t="s">
        <v>68</v>
      </c>
      <c r="CC243" s="13" t="s">
        <v>68</v>
      </c>
      <c r="CD243" s="13" t="s">
        <v>68</v>
      </c>
      <c r="CE243" s="13" t="s">
        <v>68</v>
      </c>
      <c r="CF243" s="13" t="s">
        <v>68</v>
      </c>
      <c r="CG243" s="44" t="str">
        <f t="shared" si="342"/>
        <v>1 fois par mois</v>
      </c>
      <c r="CH243" s="14" t="s">
        <v>69</v>
      </c>
      <c r="CI243" s="14" t="s">
        <v>68</v>
      </c>
      <c r="CJ243" s="14" t="s">
        <v>68</v>
      </c>
      <c r="CK243" s="14" t="s">
        <v>68</v>
      </c>
      <c r="CL243" s="14" t="s">
        <v>68</v>
      </c>
      <c r="CM243" s="14" t="s">
        <v>68</v>
      </c>
      <c r="CN243" s="44" t="str">
        <f t="shared" si="314"/>
        <v>1 fois par semaine</v>
      </c>
      <c r="CO243" s="13" t="s">
        <v>69</v>
      </c>
      <c r="CP243" s="13" t="s">
        <v>68</v>
      </c>
      <c r="CQ243" s="13" t="s">
        <v>68</v>
      </c>
      <c r="CR243" s="13" t="s">
        <v>68</v>
      </c>
      <c r="CS243" s="13" t="s">
        <v>68</v>
      </c>
      <c r="CT243" s="13" t="s">
        <v>68</v>
      </c>
      <c r="CU243" s="13" t="str">
        <f t="shared" si="295"/>
        <v>1 fois par semaine</v>
      </c>
      <c r="CV243" s="14" t="s">
        <v>69</v>
      </c>
      <c r="CW243" s="14" t="s">
        <v>68</v>
      </c>
      <c r="CX243" s="14" t="s">
        <v>68</v>
      </c>
      <c r="CY243" s="14" t="s">
        <v>68</v>
      </c>
      <c r="CZ243" s="14" t="s">
        <v>68</v>
      </c>
      <c r="DA243" s="14" t="s">
        <v>68</v>
      </c>
      <c r="DB243" s="14" t="str">
        <f t="shared" si="320"/>
        <v>1 fois par semaine</v>
      </c>
      <c r="DC243" s="13" t="s">
        <v>69</v>
      </c>
      <c r="DD243" s="13" t="s">
        <v>68</v>
      </c>
      <c r="DE243" s="13" t="s">
        <v>68</v>
      </c>
      <c r="DF243" s="13" t="s">
        <v>68</v>
      </c>
      <c r="DG243" s="13" t="s">
        <v>68</v>
      </c>
      <c r="DH243" s="13" t="s">
        <v>68</v>
      </c>
      <c r="DI243" s="13" t="str">
        <f t="shared" si="296"/>
        <v>1 fois par semaine</v>
      </c>
      <c r="DJ243" s="14" t="s">
        <v>69</v>
      </c>
      <c r="DK243" s="14" t="s">
        <v>68</v>
      </c>
      <c r="DL243" s="14" t="s">
        <v>69</v>
      </c>
      <c r="DM243" s="14" t="s">
        <v>68</v>
      </c>
      <c r="DN243" s="14" t="s">
        <v>69</v>
      </c>
      <c r="DO243" s="14" t="s">
        <v>68</v>
      </c>
      <c r="DP243" s="44" t="str">
        <f t="shared" si="321"/>
        <v>3 fois par semaine</v>
      </c>
      <c r="DQ243" s="13" t="s">
        <v>69</v>
      </c>
      <c r="DR243" s="13" t="s">
        <v>68</v>
      </c>
      <c r="DS243" s="13" t="s">
        <v>69</v>
      </c>
      <c r="DT243" s="13" t="s">
        <v>68</v>
      </c>
      <c r="DU243" s="13" t="s">
        <v>69</v>
      </c>
      <c r="DV243" s="13" t="s">
        <v>68</v>
      </c>
      <c r="DW243" s="13" t="str">
        <f t="shared" si="322"/>
        <v>3 fois par semaine</v>
      </c>
      <c r="DX243" s="14" t="s">
        <v>69</v>
      </c>
      <c r="DY243" s="14" t="s">
        <v>68</v>
      </c>
      <c r="DZ243" s="14" t="s">
        <v>69</v>
      </c>
      <c r="EA243" s="14" t="s">
        <v>68</v>
      </c>
      <c r="EB243" s="14" t="s">
        <v>69</v>
      </c>
      <c r="EC243" s="14" t="s">
        <v>68</v>
      </c>
      <c r="ED243" s="14" t="str">
        <f t="shared" si="323"/>
        <v>3 fois par semaine</v>
      </c>
      <c r="EE243" s="13" t="s">
        <v>69</v>
      </c>
      <c r="EF243" s="13" t="s">
        <v>68</v>
      </c>
      <c r="EG243" s="13" t="s">
        <v>69</v>
      </c>
      <c r="EH243" s="13" t="s">
        <v>68</v>
      </c>
      <c r="EI243" s="13" t="s">
        <v>69</v>
      </c>
      <c r="EJ243" s="13" t="s">
        <v>68</v>
      </c>
      <c r="EK243" s="13" t="str">
        <f t="shared" si="324"/>
        <v>3 fois par semaine</v>
      </c>
      <c r="EL243" s="14" t="s">
        <v>69</v>
      </c>
      <c r="EM243" s="14" t="s">
        <v>68</v>
      </c>
      <c r="EN243" s="14" t="s">
        <v>68</v>
      </c>
      <c r="EO243" s="14" t="s">
        <v>68</v>
      </c>
      <c r="EP243" s="14" t="s">
        <v>68</v>
      </c>
      <c r="EQ243" s="14" t="s">
        <v>68</v>
      </c>
      <c r="ER243" s="44" t="str">
        <f t="shared" si="334"/>
        <v>1 fois par mois</v>
      </c>
      <c r="ES243" s="13" t="s">
        <v>69</v>
      </c>
      <c r="ET243" s="13" t="s">
        <v>68</v>
      </c>
      <c r="EU243" s="13" t="s">
        <v>68</v>
      </c>
      <c r="EV243" s="13" t="s">
        <v>68</v>
      </c>
      <c r="EW243" s="13" t="s">
        <v>68</v>
      </c>
      <c r="EX243" s="13" t="s">
        <v>68</v>
      </c>
      <c r="EY243" s="44" t="str">
        <f t="shared" si="343"/>
        <v>1 fois par mois</v>
      </c>
      <c r="EZ243" s="14" t="s">
        <v>69</v>
      </c>
      <c r="FA243" s="14" t="s">
        <v>68</v>
      </c>
      <c r="FB243" s="14" t="s">
        <v>68</v>
      </c>
      <c r="FC243" s="14" t="s">
        <v>68</v>
      </c>
      <c r="FD243" s="14" t="s">
        <v>68</v>
      </c>
      <c r="FE243" s="14" t="s">
        <v>68</v>
      </c>
      <c r="FF243" s="44" t="str">
        <f t="shared" si="336"/>
        <v>1 fois par semaine</v>
      </c>
      <c r="FG243" s="13" t="s">
        <v>69</v>
      </c>
      <c r="FH243" s="13" t="s">
        <v>68</v>
      </c>
      <c r="FI243" s="13" t="s">
        <v>68</v>
      </c>
      <c r="FJ243" s="13" t="s">
        <v>68</v>
      </c>
      <c r="FK243" s="13" t="s">
        <v>68</v>
      </c>
      <c r="FL243" s="13" t="s">
        <v>68</v>
      </c>
      <c r="FM243" s="13" t="str">
        <f t="shared" si="344"/>
        <v>1 fois par mois</v>
      </c>
      <c r="FN243" s="14" t="s">
        <v>69</v>
      </c>
      <c r="FO243" s="14" t="s">
        <v>68</v>
      </c>
      <c r="FP243" s="14" t="s">
        <v>69</v>
      </c>
      <c r="FQ243" s="14" t="s">
        <v>68</v>
      </c>
      <c r="FR243" s="14" t="s">
        <v>69</v>
      </c>
      <c r="FS243" s="14" t="s">
        <v>68</v>
      </c>
      <c r="FT243" s="44" t="str">
        <f t="shared" si="317"/>
        <v>3 fois par semaine</v>
      </c>
      <c r="FU243" s="13" t="s">
        <v>69</v>
      </c>
      <c r="FV243" s="13" t="s">
        <v>68</v>
      </c>
      <c r="FW243" s="13" t="s">
        <v>68</v>
      </c>
      <c r="FX243" s="13" t="s">
        <v>68</v>
      </c>
      <c r="FY243" s="13" t="s">
        <v>68</v>
      </c>
      <c r="FZ243" s="13" t="s">
        <v>68</v>
      </c>
      <c r="GA243" s="44" t="str">
        <f t="shared" si="318"/>
        <v>1 fois par semaine</v>
      </c>
      <c r="GB243" s="14" t="s">
        <v>69</v>
      </c>
      <c r="GC243" s="14" t="s">
        <v>68</v>
      </c>
      <c r="GD243" s="14" t="s">
        <v>68</v>
      </c>
      <c r="GE243" s="14" t="s">
        <v>68</v>
      </c>
      <c r="GF243" s="14" t="s">
        <v>68</v>
      </c>
      <c r="GG243" s="14" t="s">
        <v>68</v>
      </c>
      <c r="GH243" s="14" t="str">
        <f t="shared" si="319"/>
        <v>1 fois par semaine</v>
      </c>
      <c r="GI243" s="13" t="s">
        <v>68</v>
      </c>
      <c r="GJ243" s="13" t="s">
        <v>68</v>
      </c>
      <c r="GK243" s="13" t="s">
        <v>68</v>
      </c>
      <c r="GL243" s="13" t="s">
        <v>68</v>
      </c>
      <c r="GM243" s="13" t="s">
        <v>68</v>
      </c>
      <c r="GN243" s="13" t="s">
        <v>68</v>
      </c>
      <c r="GO243" s="13" t="str">
        <f t="shared" si="345"/>
        <v>-</v>
      </c>
      <c r="GP243" s="14" t="s">
        <v>68</v>
      </c>
      <c r="GQ243" s="14" t="s">
        <v>68</v>
      </c>
      <c r="GR243" s="14" t="s">
        <v>68</v>
      </c>
      <c r="GS243" s="14" t="s">
        <v>68</v>
      </c>
      <c r="GT243" s="14" t="s">
        <v>68</v>
      </c>
      <c r="GU243" s="14" t="s">
        <v>68</v>
      </c>
      <c r="GV243" s="14" t="str">
        <f t="shared" si="340"/>
        <v>-</v>
      </c>
      <c r="GW243" s="13" t="s">
        <v>68</v>
      </c>
      <c r="GX243" s="13" t="s">
        <v>68</v>
      </c>
      <c r="GY243" s="13" t="s">
        <v>68</v>
      </c>
      <c r="GZ243" s="13" t="s">
        <v>68</v>
      </c>
      <c r="HA243" s="13" t="s">
        <v>68</v>
      </c>
      <c r="HB243" s="13" t="s">
        <v>68</v>
      </c>
      <c r="HC243" s="44" t="str">
        <f t="shared" si="348"/>
        <v>-</v>
      </c>
      <c r="HD243" s="14" t="s">
        <v>68</v>
      </c>
      <c r="HE243" s="14" t="s">
        <v>68</v>
      </c>
      <c r="HF243" s="14" t="s">
        <v>68</v>
      </c>
      <c r="HG243" s="14" t="s">
        <v>68</v>
      </c>
      <c r="HH243" s="14" t="s">
        <v>68</v>
      </c>
      <c r="HI243" s="14" t="s">
        <v>68</v>
      </c>
      <c r="HJ243" s="44" t="str">
        <f t="shared" si="299"/>
        <v>-</v>
      </c>
      <c r="HK243" s="13" t="s">
        <v>68</v>
      </c>
      <c r="HL243" s="13" t="s">
        <v>68</v>
      </c>
      <c r="HM243" s="13" t="s">
        <v>68</v>
      </c>
      <c r="HN243" s="13" t="s">
        <v>68</v>
      </c>
      <c r="HO243" s="13" t="s">
        <v>68</v>
      </c>
      <c r="HP243" s="13" t="s">
        <v>68</v>
      </c>
      <c r="HQ243" s="44" t="str">
        <f t="shared" si="346"/>
        <v>-</v>
      </c>
      <c r="HR243" s="14" t="s">
        <v>68</v>
      </c>
      <c r="HS243" s="14" t="s">
        <v>68</v>
      </c>
      <c r="HT243" s="14" t="s">
        <v>68</v>
      </c>
      <c r="HU243" s="14" t="s">
        <v>68</v>
      </c>
      <c r="HV243" s="14" t="s">
        <v>68</v>
      </c>
      <c r="HW243" s="14" t="s">
        <v>68</v>
      </c>
      <c r="HX243" s="14" t="str">
        <f t="shared" si="339"/>
        <v>-</v>
      </c>
    </row>
    <row r="244" spans="1:232" ht="27.95" customHeight="1" x14ac:dyDescent="0.2">
      <c r="A244" s="16">
        <v>8418</v>
      </c>
      <c r="B244" s="9" t="s">
        <v>79</v>
      </c>
      <c r="C244" s="51" t="s">
        <v>1908</v>
      </c>
      <c r="D244" s="11" t="s">
        <v>96</v>
      </c>
      <c r="E244" s="11" t="s">
        <v>380</v>
      </c>
      <c r="F244" s="11">
        <v>75019</v>
      </c>
      <c r="G244" s="11" t="s">
        <v>29</v>
      </c>
      <c r="H244" s="12">
        <v>36</v>
      </c>
      <c r="I244" s="13" t="s">
        <v>69</v>
      </c>
      <c r="J244" s="13" t="s">
        <v>69</v>
      </c>
      <c r="K244" s="13" t="s">
        <v>69</v>
      </c>
      <c r="L244" s="13" t="s">
        <v>69</v>
      </c>
      <c r="M244" s="13" t="s">
        <v>69</v>
      </c>
      <c r="N244" s="13" t="s">
        <v>68</v>
      </c>
      <c r="O244" s="13" t="str">
        <f t="shared" si="304"/>
        <v>5 fois par semaine</v>
      </c>
      <c r="P244" s="14" t="s">
        <v>69</v>
      </c>
      <c r="Q244" s="14" t="s">
        <v>69</v>
      </c>
      <c r="R244" s="14" t="s">
        <v>69</v>
      </c>
      <c r="S244" s="14" t="s">
        <v>69</v>
      </c>
      <c r="T244" s="14" t="s">
        <v>69</v>
      </c>
      <c r="U244" s="14" t="s">
        <v>68</v>
      </c>
      <c r="V244" s="44" t="str">
        <f t="shared" si="305"/>
        <v>5 fois par semaine</v>
      </c>
      <c r="W244" s="13" t="s">
        <v>69</v>
      </c>
      <c r="X244" s="13" t="s">
        <v>69</v>
      </c>
      <c r="Y244" s="13" t="s">
        <v>69</v>
      </c>
      <c r="Z244" s="13" t="s">
        <v>69</v>
      </c>
      <c r="AA244" s="13" t="s">
        <v>69</v>
      </c>
      <c r="AB244" s="13" t="s">
        <v>68</v>
      </c>
      <c r="AC244" s="13" t="str">
        <f t="shared" si="306"/>
        <v>5 fois par semaine</v>
      </c>
      <c r="AD244" s="14" t="s">
        <v>69</v>
      </c>
      <c r="AE244" s="14" t="s">
        <v>69</v>
      </c>
      <c r="AF244" s="14" t="s">
        <v>69</v>
      </c>
      <c r="AG244" s="14" t="s">
        <v>69</v>
      </c>
      <c r="AH244" s="14" t="s">
        <v>69</v>
      </c>
      <c r="AI244" s="14" t="s">
        <v>68</v>
      </c>
      <c r="AJ244" s="44" t="str">
        <f t="shared" si="307"/>
        <v>5 fois par semaine</v>
      </c>
      <c r="AK244" s="13" t="s">
        <v>69</v>
      </c>
      <c r="AL244" s="13" t="s">
        <v>69</v>
      </c>
      <c r="AM244" s="13" t="s">
        <v>69</v>
      </c>
      <c r="AN244" s="13" t="s">
        <v>69</v>
      </c>
      <c r="AO244" s="13" t="s">
        <v>69</v>
      </c>
      <c r="AP244" s="13" t="s">
        <v>68</v>
      </c>
      <c r="AQ244" s="13" t="str">
        <f t="shared" si="308"/>
        <v>5 fois par semaine</v>
      </c>
      <c r="AR244" s="14" t="s">
        <v>69</v>
      </c>
      <c r="AS244" s="14" t="s">
        <v>69</v>
      </c>
      <c r="AT244" s="14" t="s">
        <v>69</v>
      </c>
      <c r="AU244" s="14" t="s">
        <v>69</v>
      </c>
      <c r="AV244" s="14" t="s">
        <v>69</v>
      </c>
      <c r="AW244" s="14" t="s">
        <v>68</v>
      </c>
      <c r="AX244" s="14" t="str">
        <f t="shared" si="309"/>
        <v>5 fois par semaine</v>
      </c>
      <c r="AY244" s="13" t="s">
        <v>69</v>
      </c>
      <c r="AZ244" s="13" t="s">
        <v>69</v>
      </c>
      <c r="BA244" s="13" t="s">
        <v>69</v>
      </c>
      <c r="BB244" s="13" t="s">
        <v>69</v>
      </c>
      <c r="BC244" s="13" t="s">
        <v>69</v>
      </c>
      <c r="BD244" s="13" t="s">
        <v>68</v>
      </c>
      <c r="BE244" s="13" t="str">
        <f t="shared" si="310"/>
        <v>5 fois par semaine</v>
      </c>
      <c r="BF244" s="14" t="s">
        <v>69</v>
      </c>
      <c r="BG244" s="14" t="s">
        <v>69</v>
      </c>
      <c r="BH244" s="14" t="s">
        <v>69</v>
      </c>
      <c r="BI244" s="14" t="s">
        <v>69</v>
      </c>
      <c r="BJ244" s="14" t="s">
        <v>69</v>
      </c>
      <c r="BK244" s="14" t="s">
        <v>68</v>
      </c>
      <c r="BL244" s="14" t="str">
        <f t="shared" si="311"/>
        <v>5 fois par semaine</v>
      </c>
      <c r="BM244" s="13" t="s">
        <v>69</v>
      </c>
      <c r="BN244" s="13" t="s">
        <v>69</v>
      </c>
      <c r="BO244" s="13" t="s">
        <v>69</v>
      </c>
      <c r="BP244" s="13" t="s">
        <v>69</v>
      </c>
      <c r="BQ244" s="13" t="s">
        <v>69</v>
      </c>
      <c r="BR244" s="13" t="s">
        <v>68</v>
      </c>
      <c r="BS244" s="13" t="str">
        <f t="shared" si="312"/>
        <v>5 fois par semaine</v>
      </c>
      <c r="BT244" s="14" t="s">
        <v>68</v>
      </c>
      <c r="BU244" s="14" t="s">
        <v>68</v>
      </c>
      <c r="BV244" s="14" t="s">
        <v>68</v>
      </c>
      <c r="BW244" s="14" t="s">
        <v>68</v>
      </c>
      <c r="BX244" s="14" t="s">
        <v>68</v>
      </c>
      <c r="BY244" s="14" t="s">
        <v>68</v>
      </c>
      <c r="BZ244" s="14" t="str">
        <f t="shared" si="313"/>
        <v>-</v>
      </c>
      <c r="CA244" s="13" t="s">
        <v>69</v>
      </c>
      <c r="CB244" s="13" t="s">
        <v>68</v>
      </c>
      <c r="CC244" s="13" t="s">
        <v>68</v>
      </c>
      <c r="CD244" s="13" t="s">
        <v>68</v>
      </c>
      <c r="CE244" s="13" t="s">
        <v>68</v>
      </c>
      <c r="CF244" s="13" t="s">
        <v>68</v>
      </c>
      <c r="CG244" s="44" t="str">
        <f t="shared" si="342"/>
        <v>1 fois par mois</v>
      </c>
      <c r="CH244" s="14" t="s">
        <v>68</v>
      </c>
      <c r="CI244" s="14" t="s">
        <v>68</v>
      </c>
      <c r="CJ244" s="14" t="s">
        <v>68</v>
      </c>
      <c r="CK244" s="14" t="s">
        <v>68</v>
      </c>
      <c r="CL244" s="14" t="s">
        <v>68</v>
      </c>
      <c r="CM244" s="14" t="s">
        <v>68</v>
      </c>
      <c r="CN244" s="44" t="str">
        <f t="shared" si="314"/>
        <v>-</v>
      </c>
      <c r="CO244" s="13" t="s">
        <v>68</v>
      </c>
      <c r="CP244" s="13" t="s">
        <v>68</v>
      </c>
      <c r="CQ244" s="13" t="s">
        <v>68</v>
      </c>
      <c r="CR244" s="13" t="s">
        <v>68</v>
      </c>
      <c r="CS244" s="13" t="s">
        <v>68</v>
      </c>
      <c r="CT244" s="13" t="s">
        <v>68</v>
      </c>
      <c r="CU244" s="13" t="str">
        <f t="shared" si="295"/>
        <v>-</v>
      </c>
      <c r="CV244" s="14" t="s">
        <v>68</v>
      </c>
      <c r="CW244" s="14" t="s">
        <v>68</v>
      </c>
      <c r="CX244" s="14" t="s">
        <v>68</v>
      </c>
      <c r="CY244" s="14" t="s">
        <v>68</v>
      </c>
      <c r="CZ244" s="14" t="s">
        <v>68</v>
      </c>
      <c r="DA244" s="14" t="s">
        <v>68</v>
      </c>
      <c r="DB244" s="14" t="str">
        <f t="shared" si="320"/>
        <v>-</v>
      </c>
      <c r="DC244" s="13" t="s">
        <v>68</v>
      </c>
      <c r="DD244" s="13" t="s">
        <v>68</v>
      </c>
      <c r="DE244" s="13" t="s">
        <v>68</v>
      </c>
      <c r="DF244" s="13" t="s">
        <v>68</v>
      </c>
      <c r="DG244" s="13" t="s">
        <v>68</v>
      </c>
      <c r="DH244" s="13" t="s">
        <v>68</v>
      </c>
      <c r="DI244" s="13" t="str">
        <f t="shared" si="296"/>
        <v>-</v>
      </c>
      <c r="DJ244" s="14" t="s">
        <v>69</v>
      </c>
      <c r="DK244" s="14" t="s">
        <v>69</v>
      </c>
      <c r="DL244" s="14" t="s">
        <v>69</v>
      </c>
      <c r="DM244" s="14" t="s">
        <v>69</v>
      </c>
      <c r="DN244" s="14" t="s">
        <v>69</v>
      </c>
      <c r="DO244" s="14" t="s">
        <v>68</v>
      </c>
      <c r="DP244" s="44" t="str">
        <f t="shared" si="321"/>
        <v>5 fois par semaine</v>
      </c>
      <c r="DQ244" s="13" t="s">
        <v>69</v>
      </c>
      <c r="DR244" s="13" t="s">
        <v>69</v>
      </c>
      <c r="DS244" s="13" t="s">
        <v>69</v>
      </c>
      <c r="DT244" s="13" t="s">
        <v>69</v>
      </c>
      <c r="DU244" s="13" t="s">
        <v>69</v>
      </c>
      <c r="DV244" s="13" t="s">
        <v>68</v>
      </c>
      <c r="DW244" s="13" t="str">
        <f t="shared" si="322"/>
        <v>5 fois par semaine</v>
      </c>
      <c r="DX244" s="14" t="s">
        <v>69</v>
      </c>
      <c r="DY244" s="14" t="s">
        <v>69</v>
      </c>
      <c r="DZ244" s="14" t="s">
        <v>69</v>
      </c>
      <c r="EA244" s="14" t="s">
        <v>69</v>
      </c>
      <c r="EB244" s="14" t="s">
        <v>69</v>
      </c>
      <c r="EC244" s="14" t="s">
        <v>68</v>
      </c>
      <c r="ED244" s="14" t="str">
        <f t="shared" si="323"/>
        <v>5 fois par semaine</v>
      </c>
      <c r="EE244" s="13" t="s">
        <v>69</v>
      </c>
      <c r="EF244" s="13" t="s">
        <v>69</v>
      </c>
      <c r="EG244" s="13" t="s">
        <v>69</v>
      </c>
      <c r="EH244" s="13" t="s">
        <v>69</v>
      </c>
      <c r="EI244" s="13" t="s">
        <v>69</v>
      </c>
      <c r="EJ244" s="13" t="s">
        <v>68</v>
      </c>
      <c r="EK244" s="13" t="str">
        <f t="shared" si="324"/>
        <v>5 fois par semaine</v>
      </c>
      <c r="EL244" s="14" t="s">
        <v>69</v>
      </c>
      <c r="EM244" s="14" t="s">
        <v>68</v>
      </c>
      <c r="EN244" s="14" t="s">
        <v>68</v>
      </c>
      <c r="EO244" s="14" t="s">
        <v>68</v>
      </c>
      <c r="EP244" s="14" t="s">
        <v>68</v>
      </c>
      <c r="EQ244" s="14" t="s">
        <v>68</v>
      </c>
      <c r="ER244" s="44" t="str">
        <f t="shared" si="334"/>
        <v>1 fois par mois</v>
      </c>
      <c r="ES244" s="13" t="s">
        <v>69</v>
      </c>
      <c r="ET244" s="13" t="s">
        <v>68</v>
      </c>
      <c r="EU244" s="13" t="s">
        <v>68</v>
      </c>
      <c r="EV244" s="13" t="s">
        <v>68</v>
      </c>
      <c r="EW244" s="13" t="s">
        <v>68</v>
      </c>
      <c r="EX244" s="13" t="s">
        <v>68</v>
      </c>
      <c r="EY244" s="44" t="str">
        <f t="shared" si="343"/>
        <v>1 fois par mois</v>
      </c>
      <c r="EZ244" s="14" t="s">
        <v>69</v>
      </c>
      <c r="FA244" s="14" t="s">
        <v>68</v>
      </c>
      <c r="FB244" s="14" t="s">
        <v>68</v>
      </c>
      <c r="FC244" s="14" t="s">
        <v>68</v>
      </c>
      <c r="FD244" s="14" t="s">
        <v>68</v>
      </c>
      <c r="FE244" s="14" t="s">
        <v>68</v>
      </c>
      <c r="FF244" s="44" t="str">
        <f t="shared" si="336"/>
        <v>1 fois par semaine</v>
      </c>
      <c r="FG244" s="13" t="s">
        <v>69</v>
      </c>
      <c r="FH244" s="13" t="s">
        <v>68</v>
      </c>
      <c r="FI244" s="13" t="s">
        <v>68</v>
      </c>
      <c r="FJ244" s="13" t="s">
        <v>68</v>
      </c>
      <c r="FK244" s="13" t="s">
        <v>68</v>
      </c>
      <c r="FL244" s="13" t="s">
        <v>68</v>
      </c>
      <c r="FM244" s="13" t="str">
        <f t="shared" si="344"/>
        <v>1 fois par mois</v>
      </c>
      <c r="FN244" s="14" t="s">
        <v>69</v>
      </c>
      <c r="FO244" s="14" t="s">
        <v>69</v>
      </c>
      <c r="FP244" s="14" t="s">
        <v>69</v>
      </c>
      <c r="FQ244" s="14" t="s">
        <v>69</v>
      </c>
      <c r="FR244" s="14" t="s">
        <v>69</v>
      </c>
      <c r="FS244" s="14" t="s">
        <v>68</v>
      </c>
      <c r="FT244" s="44" t="str">
        <f t="shared" si="317"/>
        <v>5 fois par semaine</v>
      </c>
      <c r="FU244" s="13" t="s">
        <v>69</v>
      </c>
      <c r="FV244" s="13" t="s">
        <v>68</v>
      </c>
      <c r="FW244" s="13" t="s">
        <v>68</v>
      </c>
      <c r="FX244" s="13" t="s">
        <v>68</v>
      </c>
      <c r="FY244" s="13" t="s">
        <v>68</v>
      </c>
      <c r="FZ244" s="13" t="s">
        <v>68</v>
      </c>
      <c r="GA244" s="44" t="str">
        <f t="shared" si="318"/>
        <v>1 fois par semaine</v>
      </c>
      <c r="GB244" s="14" t="s">
        <v>69</v>
      </c>
      <c r="GC244" s="14" t="s">
        <v>68</v>
      </c>
      <c r="GD244" s="14" t="s">
        <v>68</v>
      </c>
      <c r="GE244" s="14" t="s">
        <v>68</v>
      </c>
      <c r="GF244" s="14" t="s">
        <v>68</v>
      </c>
      <c r="GG244" s="14" t="s">
        <v>68</v>
      </c>
      <c r="GH244" s="14" t="str">
        <f t="shared" si="319"/>
        <v>1 fois par semaine</v>
      </c>
      <c r="GI244" s="13" t="s">
        <v>68</v>
      </c>
      <c r="GJ244" s="13" t="s">
        <v>68</v>
      </c>
      <c r="GK244" s="13" t="s">
        <v>68</v>
      </c>
      <c r="GL244" s="13" t="s">
        <v>68</v>
      </c>
      <c r="GM244" s="13" t="s">
        <v>68</v>
      </c>
      <c r="GN244" s="13" t="s">
        <v>68</v>
      </c>
      <c r="GO244" s="13" t="str">
        <f t="shared" si="345"/>
        <v>-</v>
      </c>
      <c r="GP244" s="14" t="s">
        <v>68</v>
      </c>
      <c r="GQ244" s="14" t="s">
        <v>68</v>
      </c>
      <c r="GR244" s="14" t="s">
        <v>68</v>
      </c>
      <c r="GS244" s="14" t="s">
        <v>68</v>
      </c>
      <c r="GT244" s="14" t="s">
        <v>68</v>
      </c>
      <c r="GU244" s="14" t="s">
        <v>68</v>
      </c>
      <c r="GV244" s="14" t="str">
        <f t="shared" si="340"/>
        <v>-</v>
      </c>
      <c r="GW244" s="13" t="s">
        <v>68</v>
      </c>
      <c r="GX244" s="13" t="s">
        <v>68</v>
      </c>
      <c r="GY244" s="13" t="s">
        <v>68</v>
      </c>
      <c r="GZ244" s="13" t="s">
        <v>68</v>
      </c>
      <c r="HA244" s="13" t="s">
        <v>68</v>
      </c>
      <c r="HB244" s="13" t="s">
        <v>68</v>
      </c>
      <c r="HC244" s="44" t="str">
        <f t="shared" si="348"/>
        <v>-</v>
      </c>
      <c r="HD244" s="14" t="s">
        <v>68</v>
      </c>
      <c r="HE244" s="14" t="s">
        <v>68</v>
      </c>
      <c r="HF244" s="14" t="s">
        <v>68</v>
      </c>
      <c r="HG244" s="14" t="s">
        <v>68</v>
      </c>
      <c r="HH244" s="14" t="s">
        <v>68</v>
      </c>
      <c r="HI244" s="14" t="s">
        <v>68</v>
      </c>
      <c r="HJ244" s="44" t="str">
        <f t="shared" si="299"/>
        <v>-</v>
      </c>
      <c r="HK244" s="13" t="s">
        <v>68</v>
      </c>
      <c r="HL244" s="13" t="s">
        <v>68</v>
      </c>
      <c r="HM244" s="13" t="s">
        <v>68</v>
      </c>
      <c r="HN244" s="13" t="s">
        <v>68</v>
      </c>
      <c r="HO244" s="13" t="s">
        <v>68</v>
      </c>
      <c r="HP244" s="13" t="s">
        <v>68</v>
      </c>
      <c r="HQ244" s="44" t="str">
        <f t="shared" si="346"/>
        <v>-</v>
      </c>
      <c r="HR244" s="14" t="s">
        <v>68</v>
      </c>
      <c r="HS244" s="14" t="s">
        <v>68</v>
      </c>
      <c r="HT244" s="14" t="s">
        <v>68</v>
      </c>
      <c r="HU244" s="14" t="s">
        <v>68</v>
      </c>
      <c r="HV244" s="14" t="s">
        <v>68</v>
      </c>
      <c r="HW244" s="14" t="s">
        <v>68</v>
      </c>
      <c r="HX244" s="14" t="str">
        <f t="shared" si="339"/>
        <v>-</v>
      </c>
    </row>
    <row r="245" spans="1:232" ht="27.95" customHeight="1" x14ac:dyDescent="0.2">
      <c r="A245" s="8">
        <v>8421</v>
      </c>
      <c r="B245" s="9" t="s">
        <v>66</v>
      </c>
      <c r="C245" s="50" t="s">
        <v>1906</v>
      </c>
      <c r="D245" s="11" t="s">
        <v>96</v>
      </c>
      <c r="E245" s="11" t="s">
        <v>381</v>
      </c>
      <c r="F245" s="11">
        <v>75020</v>
      </c>
      <c r="G245" s="11" t="s">
        <v>29</v>
      </c>
      <c r="H245" s="12">
        <v>19</v>
      </c>
      <c r="I245" s="13" t="s">
        <v>69</v>
      </c>
      <c r="J245" s="13" t="s">
        <v>68</v>
      </c>
      <c r="K245" s="13" t="s">
        <v>68</v>
      </c>
      <c r="L245" s="13" t="s">
        <v>68</v>
      </c>
      <c r="M245" s="13" t="s">
        <v>69</v>
      </c>
      <c r="N245" s="13" t="s">
        <v>68</v>
      </c>
      <c r="O245" s="13" t="str">
        <f t="shared" si="304"/>
        <v>2 fois par semaine</v>
      </c>
      <c r="P245" s="14" t="s">
        <v>69</v>
      </c>
      <c r="Q245" s="14" t="s">
        <v>68</v>
      </c>
      <c r="R245" s="14" t="s">
        <v>68</v>
      </c>
      <c r="S245" s="14" t="s">
        <v>68</v>
      </c>
      <c r="T245" s="14" t="s">
        <v>69</v>
      </c>
      <c r="U245" s="14" t="s">
        <v>68</v>
      </c>
      <c r="V245" s="44" t="str">
        <f t="shared" si="305"/>
        <v>2 fois par semaine</v>
      </c>
      <c r="W245" s="13" t="s">
        <v>69</v>
      </c>
      <c r="X245" s="13" t="s">
        <v>68</v>
      </c>
      <c r="Y245" s="13" t="s">
        <v>68</v>
      </c>
      <c r="Z245" s="13" t="s">
        <v>68</v>
      </c>
      <c r="AA245" s="13" t="s">
        <v>69</v>
      </c>
      <c r="AB245" s="13" t="s">
        <v>68</v>
      </c>
      <c r="AC245" s="13" t="str">
        <f t="shared" si="306"/>
        <v>2 fois par semaine</v>
      </c>
      <c r="AD245" s="14" t="s">
        <v>69</v>
      </c>
      <c r="AE245" s="14" t="s">
        <v>68</v>
      </c>
      <c r="AF245" s="14" t="s">
        <v>68</v>
      </c>
      <c r="AG245" s="14" t="s">
        <v>68</v>
      </c>
      <c r="AH245" s="14" t="s">
        <v>69</v>
      </c>
      <c r="AI245" s="14" t="s">
        <v>68</v>
      </c>
      <c r="AJ245" s="44" t="str">
        <f t="shared" si="307"/>
        <v>2 fois par semaine</v>
      </c>
      <c r="AK245" s="13" t="s">
        <v>69</v>
      </c>
      <c r="AL245" s="13" t="s">
        <v>68</v>
      </c>
      <c r="AM245" s="13" t="s">
        <v>68</v>
      </c>
      <c r="AN245" s="13" t="s">
        <v>68</v>
      </c>
      <c r="AO245" s="13" t="s">
        <v>69</v>
      </c>
      <c r="AP245" s="13" t="s">
        <v>68</v>
      </c>
      <c r="AQ245" s="13" t="str">
        <f t="shared" si="308"/>
        <v>2 fois par semaine</v>
      </c>
      <c r="AR245" s="14" t="s">
        <v>69</v>
      </c>
      <c r="AS245" s="14" t="s">
        <v>68</v>
      </c>
      <c r="AT245" s="14" t="s">
        <v>68</v>
      </c>
      <c r="AU245" s="14" t="s">
        <v>68</v>
      </c>
      <c r="AV245" s="14" t="s">
        <v>69</v>
      </c>
      <c r="AW245" s="14" t="s">
        <v>68</v>
      </c>
      <c r="AX245" s="14" t="str">
        <f t="shared" si="309"/>
        <v>2 fois par semaine</v>
      </c>
      <c r="AY245" s="13" t="s">
        <v>69</v>
      </c>
      <c r="AZ245" s="13" t="s">
        <v>68</v>
      </c>
      <c r="BA245" s="13" t="s">
        <v>68</v>
      </c>
      <c r="BB245" s="13" t="s">
        <v>68</v>
      </c>
      <c r="BC245" s="13" t="s">
        <v>69</v>
      </c>
      <c r="BD245" s="13" t="s">
        <v>68</v>
      </c>
      <c r="BE245" s="13" t="str">
        <f t="shared" si="310"/>
        <v>2 fois par semaine</v>
      </c>
      <c r="BF245" s="14" t="s">
        <v>69</v>
      </c>
      <c r="BG245" s="14" t="s">
        <v>68</v>
      </c>
      <c r="BH245" s="14" t="s">
        <v>68</v>
      </c>
      <c r="BI245" s="14" t="s">
        <v>68</v>
      </c>
      <c r="BJ245" s="14" t="s">
        <v>69</v>
      </c>
      <c r="BK245" s="14" t="s">
        <v>68</v>
      </c>
      <c r="BL245" s="14" t="str">
        <f t="shared" si="311"/>
        <v>2 fois par semaine</v>
      </c>
      <c r="BM245" s="13" t="s">
        <v>69</v>
      </c>
      <c r="BN245" s="13" t="s">
        <v>68</v>
      </c>
      <c r="BO245" s="13" t="s">
        <v>68</v>
      </c>
      <c r="BP245" s="13" t="s">
        <v>68</v>
      </c>
      <c r="BQ245" s="13" t="s">
        <v>69</v>
      </c>
      <c r="BR245" s="13" t="s">
        <v>68</v>
      </c>
      <c r="BS245" s="13" t="str">
        <f t="shared" si="312"/>
        <v>2 fois par semaine</v>
      </c>
      <c r="BT245" s="14" t="s">
        <v>68</v>
      </c>
      <c r="BU245" s="14" t="s">
        <v>68</v>
      </c>
      <c r="BV245" s="14" t="s">
        <v>68</v>
      </c>
      <c r="BW245" s="14" t="s">
        <v>68</v>
      </c>
      <c r="BX245" s="14" t="s">
        <v>68</v>
      </c>
      <c r="BY245" s="14" t="s">
        <v>68</v>
      </c>
      <c r="BZ245" s="14" t="str">
        <f t="shared" si="313"/>
        <v>-</v>
      </c>
      <c r="CA245" s="13" t="s">
        <v>68</v>
      </c>
      <c r="CB245" s="13" t="s">
        <v>68</v>
      </c>
      <c r="CC245" s="13" t="s">
        <v>68</v>
      </c>
      <c r="CD245" s="13" t="s">
        <v>68</v>
      </c>
      <c r="CE245" s="13" t="s">
        <v>68</v>
      </c>
      <c r="CF245" s="13" t="s">
        <v>68</v>
      </c>
      <c r="CG245" s="44" t="str">
        <f t="shared" si="342"/>
        <v>-</v>
      </c>
      <c r="CH245" s="14" t="s">
        <v>69</v>
      </c>
      <c r="CI245" s="14" t="s">
        <v>68</v>
      </c>
      <c r="CJ245" s="14" t="s">
        <v>68</v>
      </c>
      <c r="CK245" s="14" t="s">
        <v>68</v>
      </c>
      <c r="CL245" s="14" t="s">
        <v>69</v>
      </c>
      <c r="CM245" s="14" t="s">
        <v>68</v>
      </c>
      <c r="CN245" s="44" t="str">
        <f t="shared" si="314"/>
        <v>2 fois par semaine</v>
      </c>
      <c r="CO245" s="13" t="s">
        <v>69</v>
      </c>
      <c r="CP245" s="13" t="s">
        <v>68</v>
      </c>
      <c r="CQ245" s="13" t="s">
        <v>68</v>
      </c>
      <c r="CR245" s="13" t="s">
        <v>68</v>
      </c>
      <c r="CS245" s="13" t="s">
        <v>69</v>
      </c>
      <c r="CT245" s="13" t="s">
        <v>68</v>
      </c>
      <c r="CU245" s="13" t="str">
        <f t="shared" si="295"/>
        <v>2 fois par semaine</v>
      </c>
      <c r="CV245" s="14" t="s">
        <v>69</v>
      </c>
      <c r="CW245" s="14" t="s">
        <v>68</v>
      </c>
      <c r="CX245" s="14" t="s">
        <v>68</v>
      </c>
      <c r="CY245" s="14" t="s">
        <v>68</v>
      </c>
      <c r="CZ245" s="14" t="s">
        <v>69</v>
      </c>
      <c r="DA245" s="14" t="s">
        <v>68</v>
      </c>
      <c r="DB245" s="14" t="str">
        <f t="shared" si="320"/>
        <v>2 fois par semaine</v>
      </c>
      <c r="DC245" s="13" t="s">
        <v>69</v>
      </c>
      <c r="DD245" s="13" t="s">
        <v>68</v>
      </c>
      <c r="DE245" s="13" t="s">
        <v>68</v>
      </c>
      <c r="DF245" s="13" t="s">
        <v>68</v>
      </c>
      <c r="DG245" s="13" t="s">
        <v>69</v>
      </c>
      <c r="DH245" s="13" t="s">
        <v>68</v>
      </c>
      <c r="DI245" s="13" t="str">
        <f t="shared" si="296"/>
        <v>2 fois par semaine</v>
      </c>
      <c r="DJ245" s="14" t="s">
        <v>69</v>
      </c>
      <c r="DK245" s="14" t="s">
        <v>68</v>
      </c>
      <c r="DL245" s="14" t="s">
        <v>68</v>
      </c>
      <c r="DM245" s="14" t="s">
        <v>68</v>
      </c>
      <c r="DN245" s="14" t="s">
        <v>69</v>
      </c>
      <c r="DO245" s="14" t="s">
        <v>68</v>
      </c>
      <c r="DP245" s="44" t="str">
        <f t="shared" si="321"/>
        <v>2 fois par semaine</v>
      </c>
      <c r="DQ245" s="13" t="s">
        <v>69</v>
      </c>
      <c r="DR245" s="13" t="s">
        <v>68</v>
      </c>
      <c r="DS245" s="13" t="s">
        <v>68</v>
      </c>
      <c r="DT245" s="13" t="s">
        <v>68</v>
      </c>
      <c r="DU245" s="13" t="s">
        <v>69</v>
      </c>
      <c r="DV245" s="13" t="s">
        <v>68</v>
      </c>
      <c r="DW245" s="13" t="str">
        <f t="shared" si="322"/>
        <v>2 fois par semaine</v>
      </c>
      <c r="DX245" s="14" t="s">
        <v>69</v>
      </c>
      <c r="DY245" s="14" t="s">
        <v>68</v>
      </c>
      <c r="DZ245" s="14" t="s">
        <v>68</v>
      </c>
      <c r="EA245" s="14" t="s">
        <v>68</v>
      </c>
      <c r="EB245" s="14" t="s">
        <v>69</v>
      </c>
      <c r="EC245" s="14" t="s">
        <v>68</v>
      </c>
      <c r="ED245" s="14" t="str">
        <f t="shared" si="323"/>
        <v>2 fois par semaine</v>
      </c>
      <c r="EE245" s="13" t="s">
        <v>69</v>
      </c>
      <c r="EF245" s="13" t="s">
        <v>68</v>
      </c>
      <c r="EG245" s="13" t="s">
        <v>68</v>
      </c>
      <c r="EH245" s="13" t="s">
        <v>68</v>
      </c>
      <c r="EI245" s="13" t="s">
        <v>69</v>
      </c>
      <c r="EJ245" s="13" t="s">
        <v>68</v>
      </c>
      <c r="EK245" s="13" t="str">
        <f t="shared" si="324"/>
        <v>2 fois par semaine</v>
      </c>
      <c r="EL245" s="14" t="s">
        <v>69</v>
      </c>
      <c r="EM245" s="14" t="s">
        <v>68</v>
      </c>
      <c r="EN245" s="14" t="s">
        <v>68</v>
      </c>
      <c r="EO245" s="14" t="s">
        <v>68</v>
      </c>
      <c r="EP245" s="14" t="s">
        <v>68</v>
      </c>
      <c r="EQ245" s="14" t="s">
        <v>68</v>
      </c>
      <c r="ER245" s="44" t="str">
        <f t="shared" si="334"/>
        <v>1 fois par mois</v>
      </c>
      <c r="ES245" s="13" t="s">
        <v>69</v>
      </c>
      <c r="ET245" s="13" t="s">
        <v>68</v>
      </c>
      <c r="EU245" s="13" t="s">
        <v>68</v>
      </c>
      <c r="EV245" s="13" t="s">
        <v>68</v>
      </c>
      <c r="EW245" s="13" t="s">
        <v>68</v>
      </c>
      <c r="EX245" s="13" t="s">
        <v>68</v>
      </c>
      <c r="EY245" s="44" t="str">
        <f t="shared" si="343"/>
        <v>1 fois par mois</v>
      </c>
      <c r="EZ245" s="14" t="s">
        <v>69</v>
      </c>
      <c r="FA245" s="14" t="s">
        <v>68</v>
      </c>
      <c r="FB245" s="14" t="s">
        <v>68</v>
      </c>
      <c r="FC245" s="14" t="s">
        <v>68</v>
      </c>
      <c r="FD245" s="14" t="s">
        <v>69</v>
      </c>
      <c r="FE245" s="14" t="s">
        <v>68</v>
      </c>
      <c r="FF245" s="44" t="str">
        <f t="shared" si="336"/>
        <v>2 fois par semaine</v>
      </c>
      <c r="FG245" s="13" t="s">
        <v>69</v>
      </c>
      <c r="FH245" s="13" t="s">
        <v>68</v>
      </c>
      <c r="FI245" s="13" t="s">
        <v>68</v>
      </c>
      <c r="FJ245" s="13" t="s">
        <v>68</v>
      </c>
      <c r="FK245" s="13" t="s">
        <v>69</v>
      </c>
      <c r="FL245" s="13" t="s">
        <v>68</v>
      </c>
      <c r="FM245" s="13" t="str">
        <f t="shared" si="344"/>
        <v>2 fois par mois</v>
      </c>
      <c r="FN245" s="14" t="s">
        <v>69</v>
      </c>
      <c r="FO245" s="14" t="s">
        <v>68</v>
      </c>
      <c r="FP245" s="14" t="s">
        <v>69</v>
      </c>
      <c r="FQ245" s="14" t="s">
        <v>68</v>
      </c>
      <c r="FR245" s="14" t="s">
        <v>69</v>
      </c>
      <c r="FS245" s="14" t="s">
        <v>68</v>
      </c>
      <c r="FT245" s="44" t="str">
        <f t="shared" si="317"/>
        <v>3 fois par semaine</v>
      </c>
      <c r="FU245" s="13" t="s">
        <v>69</v>
      </c>
      <c r="FV245" s="13" t="s">
        <v>68</v>
      </c>
      <c r="FW245" s="13" t="s">
        <v>69</v>
      </c>
      <c r="FX245" s="13" t="s">
        <v>68</v>
      </c>
      <c r="FY245" s="13" t="s">
        <v>69</v>
      </c>
      <c r="FZ245" s="13" t="s">
        <v>68</v>
      </c>
      <c r="GA245" s="44" t="str">
        <f t="shared" si="318"/>
        <v>3 fois par semaine</v>
      </c>
      <c r="GB245" s="14" t="s">
        <v>69</v>
      </c>
      <c r="GC245" s="14" t="s">
        <v>68</v>
      </c>
      <c r="GD245" s="14" t="s">
        <v>69</v>
      </c>
      <c r="GE245" s="14" t="s">
        <v>68</v>
      </c>
      <c r="GF245" s="14" t="s">
        <v>69</v>
      </c>
      <c r="GG245" s="14" t="s">
        <v>68</v>
      </c>
      <c r="GH245" s="14" t="str">
        <f t="shared" si="319"/>
        <v>3 fois par semaine</v>
      </c>
      <c r="GI245" s="13" t="s">
        <v>68</v>
      </c>
      <c r="GJ245" s="13" t="s">
        <v>68</v>
      </c>
      <c r="GK245" s="13" t="s">
        <v>68</v>
      </c>
      <c r="GL245" s="13" t="s">
        <v>68</v>
      </c>
      <c r="GM245" s="13" t="s">
        <v>68</v>
      </c>
      <c r="GN245" s="13" t="s">
        <v>68</v>
      </c>
      <c r="GO245" s="13" t="str">
        <f t="shared" si="345"/>
        <v>-</v>
      </c>
      <c r="GP245" s="14" t="s">
        <v>68</v>
      </c>
      <c r="GQ245" s="14" t="s">
        <v>68</v>
      </c>
      <c r="GR245" s="14" t="s">
        <v>68</v>
      </c>
      <c r="GS245" s="14" t="s">
        <v>68</v>
      </c>
      <c r="GT245" s="14" t="s">
        <v>68</v>
      </c>
      <c r="GU245" s="14" t="s">
        <v>68</v>
      </c>
      <c r="GV245" s="14" t="str">
        <f t="shared" si="340"/>
        <v>-</v>
      </c>
      <c r="GW245" s="13" t="s">
        <v>68</v>
      </c>
      <c r="GX245" s="13" t="s">
        <v>68</v>
      </c>
      <c r="GY245" s="13" t="s">
        <v>68</v>
      </c>
      <c r="GZ245" s="13" t="s">
        <v>68</v>
      </c>
      <c r="HA245" s="13" t="s">
        <v>68</v>
      </c>
      <c r="HB245" s="13" t="s">
        <v>68</v>
      </c>
      <c r="HC245" s="44" t="str">
        <f t="shared" si="348"/>
        <v>-</v>
      </c>
      <c r="HD245" s="14" t="s">
        <v>68</v>
      </c>
      <c r="HE245" s="14" t="s">
        <v>68</v>
      </c>
      <c r="HF245" s="14" t="s">
        <v>68</v>
      </c>
      <c r="HG245" s="14" t="s">
        <v>68</v>
      </c>
      <c r="HH245" s="14" t="s">
        <v>68</v>
      </c>
      <c r="HI245" s="14" t="s">
        <v>68</v>
      </c>
      <c r="HJ245" s="44" t="str">
        <f t="shared" si="299"/>
        <v>-</v>
      </c>
      <c r="HK245" s="13" t="s">
        <v>68</v>
      </c>
      <c r="HL245" s="13" t="s">
        <v>68</v>
      </c>
      <c r="HM245" s="13" t="s">
        <v>68</v>
      </c>
      <c r="HN245" s="13" t="s">
        <v>68</v>
      </c>
      <c r="HO245" s="13" t="s">
        <v>68</v>
      </c>
      <c r="HP245" s="13" t="s">
        <v>68</v>
      </c>
      <c r="HQ245" s="44" t="str">
        <f t="shared" si="346"/>
        <v>-</v>
      </c>
      <c r="HR245" s="14" t="s">
        <v>68</v>
      </c>
      <c r="HS245" s="14" t="s">
        <v>68</v>
      </c>
      <c r="HT245" s="14" t="s">
        <v>68</v>
      </c>
      <c r="HU245" s="14" t="s">
        <v>68</v>
      </c>
      <c r="HV245" s="14" t="s">
        <v>68</v>
      </c>
      <c r="HW245" s="14" t="s">
        <v>68</v>
      </c>
      <c r="HX245" s="14" t="str">
        <f>IF(COUNTIF(HR245:HW245,"X")&gt;0,COUNTIF(HR245:HW245,"X")&amp;" fois par semaine","-")</f>
        <v>-</v>
      </c>
    </row>
    <row r="246" spans="1:232" ht="27.95" customHeight="1" x14ac:dyDescent="0.2">
      <c r="A246" s="25">
        <v>8422</v>
      </c>
      <c r="B246" s="9" t="s">
        <v>132</v>
      </c>
      <c r="C246" s="50" t="s">
        <v>1907</v>
      </c>
      <c r="D246" s="11" t="s">
        <v>96</v>
      </c>
      <c r="E246" s="23" t="s">
        <v>382</v>
      </c>
      <c r="F246" s="11">
        <v>78170</v>
      </c>
      <c r="G246" s="11" t="s">
        <v>35</v>
      </c>
      <c r="H246" s="12">
        <v>48</v>
      </c>
      <c r="I246" s="13" t="s">
        <v>69</v>
      </c>
      <c r="J246" s="13" t="s">
        <v>68</v>
      </c>
      <c r="K246" s="13" t="s">
        <v>68</v>
      </c>
      <c r="L246" s="13" t="s">
        <v>69</v>
      </c>
      <c r="M246" s="13" t="s">
        <v>68</v>
      </c>
      <c r="N246" s="13" t="s">
        <v>68</v>
      </c>
      <c r="O246" s="13" t="str">
        <f t="shared" si="304"/>
        <v>2 fois par semaine</v>
      </c>
      <c r="P246" s="14" t="s">
        <v>69</v>
      </c>
      <c r="Q246" s="14" t="s">
        <v>68</v>
      </c>
      <c r="R246" s="14" t="s">
        <v>68</v>
      </c>
      <c r="S246" s="14" t="s">
        <v>69</v>
      </c>
      <c r="T246" s="14" t="s">
        <v>68</v>
      </c>
      <c r="U246" s="14" t="s">
        <v>68</v>
      </c>
      <c r="V246" s="44" t="str">
        <f t="shared" si="305"/>
        <v>2 fois par semaine</v>
      </c>
      <c r="W246" s="13" t="s">
        <v>69</v>
      </c>
      <c r="X246" s="13" t="s">
        <v>68</v>
      </c>
      <c r="Y246" s="13" t="s">
        <v>68</v>
      </c>
      <c r="Z246" s="13" t="s">
        <v>69</v>
      </c>
      <c r="AA246" s="13" t="s">
        <v>68</v>
      </c>
      <c r="AB246" s="13" t="s">
        <v>68</v>
      </c>
      <c r="AC246" s="13" t="str">
        <f t="shared" si="306"/>
        <v>2 fois par semaine</v>
      </c>
      <c r="AD246" s="14" t="s">
        <v>69</v>
      </c>
      <c r="AE246" s="14" t="s">
        <v>68</v>
      </c>
      <c r="AF246" s="14" t="s">
        <v>68</v>
      </c>
      <c r="AG246" s="14" t="s">
        <v>69</v>
      </c>
      <c r="AH246" s="14" t="s">
        <v>68</v>
      </c>
      <c r="AI246" s="14" t="s">
        <v>68</v>
      </c>
      <c r="AJ246" s="44" t="str">
        <f t="shared" si="307"/>
        <v>2 fois par semaine</v>
      </c>
      <c r="AK246" s="13" t="s">
        <v>69</v>
      </c>
      <c r="AL246" s="13" t="s">
        <v>68</v>
      </c>
      <c r="AM246" s="13" t="s">
        <v>68</v>
      </c>
      <c r="AN246" s="13" t="s">
        <v>69</v>
      </c>
      <c r="AO246" s="13" t="s">
        <v>68</v>
      </c>
      <c r="AP246" s="13" t="s">
        <v>68</v>
      </c>
      <c r="AQ246" s="13" t="str">
        <f t="shared" si="308"/>
        <v>2 fois par semaine</v>
      </c>
      <c r="AR246" s="14" t="s">
        <v>69</v>
      </c>
      <c r="AS246" s="14" t="s">
        <v>68</v>
      </c>
      <c r="AT246" s="14" t="s">
        <v>68</v>
      </c>
      <c r="AU246" s="14" t="s">
        <v>69</v>
      </c>
      <c r="AV246" s="14" t="s">
        <v>68</v>
      </c>
      <c r="AW246" s="14" t="s">
        <v>68</v>
      </c>
      <c r="AX246" s="14" t="str">
        <f t="shared" si="309"/>
        <v>2 fois par semaine</v>
      </c>
      <c r="AY246" s="13" t="s">
        <v>69</v>
      </c>
      <c r="AZ246" s="13" t="s">
        <v>68</v>
      </c>
      <c r="BA246" s="13" t="s">
        <v>68</v>
      </c>
      <c r="BB246" s="13" t="s">
        <v>69</v>
      </c>
      <c r="BC246" s="13" t="s">
        <v>68</v>
      </c>
      <c r="BD246" s="13" t="s">
        <v>68</v>
      </c>
      <c r="BE246" s="13" t="str">
        <f t="shared" si="310"/>
        <v>2 fois par semaine</v>
      </c>
      <c r="BF246" s="14" t="s">
        <v>69</v>
      </c>
      <c r="BG246" s="14" t="s">
        <v>68</v>
      </c>
      <c r="BH246" s="14" t="s">
        <v>68</v>
      </c>
      <c r="BI246" s="14" t="s">
        <v>69</v>
      </c>
      <c r="BJ246" s="14" t="s">
        <v>68</v>
      </c>
      <c r="BK246" s="14" t="s">
        <v>68</v>
      </c>
      <c r="BL246" s="14" t="str">
        <f t="shared" si="311"/>
        <v>2 fois par semaine</v>
      </c>
      <c r="BM246" s="13" t="s">
        <v>69</v>
      </c>
      <c r="BN246" s="13" t="s">
        <v>68</v>
      </c>
      <c r="BO246" s="13" t="s">
        <v>68</v>
      </c>
      <c r="BP246" s="13" t="s">
        <v>69</v>
      </c>
      <c r="BQ246" s="13" t="s">
        <v>68</v>
      </c>
      <c r="BR246" s="13" t="s">
        <v>68</v>
      </c>
      <c r="BS246" s="13" t="str">
        <f t="shared" si="312"/>
        <v>2 fois par semaine</v>
      </c>
      <c r="BT246" s="14" t="s">
        <v>68</v>
      </c>
      <c r="BU246" s="14" t="s">
        <v>68</v>
      </c>
      <c r="BV246" s="14" t="s">
        <v>68</v>
      </c>
      <c r="BW246" s="14" t="s">
        <v>68</v>
      </c>
      <c r="BX246" s="14" t="s">
        <v>68</v>
      </c>
      <c r="BY246" s="14" t="s">
        <v>68</v>
      </c>
      <c r="BZ246" s="14" t="str">
        <f t="shared" si="313"/>
        <v>-</v>
      </c>
      <c r="CA246" s="13" t="s">
        <v>69</v>
      </c>
      <c r="CB246" s="13" t="s">
        <v>68</v>
      </c>
      <c r="CC246" s="13" t="s">
        <v>68</v>
      </c>
      <c r="CD246" s="13" t="s">
        <v>68</v>
      </c>
      <c r="CE246" s="13" t="s">
        <v>68</v>
      </c>
      <c r="CF246" s="13" t="s">
        <v>68</v>
      </c>
      <c r="CG246" s="44" t="str">
        <f t="shared" si="342"/>
        <v>1 fois par mois</v>
      </c>
      <c r="CH246" s="14" t="s">
        <v>68</v>
      </c>
      <c r="CI246" s="14" t="s">
        <v>68</v>
      </c>
      <c r="CJ246" s="14" t="s">
        <v>68</v>
      </c>
      <c r="CK246" s="14" t="s">
        <v>68</v>
      </c>
      <c r="CL246" s="14" t="s">
        <v>68</v>
      </c>
      <c r="CM246" s="14" t="s">
        <v>68</v>
      </c>
      <c r="CN246" s="44" t="str">
        <f t="shared" si="314"/>
        <v>-</v>
      </c>
      <c r="CO246" s="13" t="s">
        <v>68</v>
      </c>
      <c r="CP246" s="13" t="s">
        <v>68</v>
      </c>
      <c r="CQ246" s="13" t="s">
        <v>68</v>
      </c>
      <c r="CR246" s="13" t="s">
        <v>68</v>
      </c>
      <c r="CS246" s="13" t="s">
        <v>68</v>
      </c>
      <c r="CT246" s="13" t="s">
        <v>68</v>
      </c>
      <c r="CU246" s="13" t="str">
        <f t="shared" ref="CU246" si="349">IF(COUNTIF(CO246:CT246,"X")&gt;0,COUNTIF(CO246:CT246,"X")&amp;" fois par semaine","-")</f>
        <v>-</v>
      </c>
      <c r="CV246" s="14" t="s">
        <v>68</v>
      </c>
      <c r="CW246" s="14" t="s">
        <v>68</v>
      </c>
      <c r="CX246" s="14" t="s">
        <v>68</v>
      </c>
      <c r="CY246" s="14" t="s">
        <v>68</v>
      </c>
      <c r="CZ246" s="14" t="s">
        <v>68</v>
      </c>
      <c r="DA246" s="14" t="s">
        <v>68</v>
      </c>
      <c r="DB246" s="14" t="str">
        <f t="shared" si="320"/>
        <v>-</v>
      </c>
      <c r="DC246" s="13" t="s">
        <v>68</v>
      </c>
      <c r="DD246" s="13" t="s">
        <v>68</v>
      </c>
      <c r="DE246" s="13" t="s">
        <v>68</v>
      </c>
      <c r="DF246" s="13" t="s">
        <v>68</v>
      </c>
      <c r="DG246" s="13" t="s">
        <v>68</v>
      </c>
      <c r="DH246" s="13" t="s">
        <v>68</v>
      </c>
      <c r="DI246" s="13" t="str">
        <f t="shared" ref="DI246" si="350">IF(COUNTIF(DC246:DH246,"X")&gt;0,COUNTIF(DC246:DH246,"X")&amp;" fois par semaine","-")</f>
        <v>-</v>
      </c>
      <c r="DJ246" s="14" t="s">
        <v>69</v>
      </c>
      <c r="DK246" s="14" t="s">
        <v>68</v>
      </c>
      <c r="DL246" s="14" t="s">
        <v>68</v>
      </c>
      <c r="DM246" s="14" t="s">
        <v>69</v>
      </c>
      <c r="DN246" s="14" t="s">
        <v>68</v>
      </c>
      <c r="DO246" s="14" t="s">
        <v>68</v>
      </c>
      <c r="DP246" s="44" t="str">
        <f t="shared" si="321"/>
        <v>2 fois par semaine</v>
      </c>
      <c r="DQ246" s="13" t="s">
        <v>69</v>
      </c>
      <c r="DR246" s="13" t="s">
        <v>68</v>
      </c>
      <c r="DS246" s="13" t="s">
        <v>68</v>
      </c>
      <c r="DT246" s="13" t="s">
        <v>69</v>
      </c>
      <c r="DU246" s="13" t="s">
        <v>68</v>
      </c>
      <c r="DV246" s="13" t="s">
        <v>68</v>
      </c>
      <c r="DW246" s="13" t="str">
        <f t="shared" si="322"/>
        <v>2 fois par semaine</v>
      </c>
      <c r="DX246" s="14" t="s">
        <v>69</v>
      </c>
      <c r="DY246" s="14" t="s">
        <v>68</v>
      </c>
      <c r="DZ246" s="14" t="s">
        <v>68</v>
      </c>
      <c r="EA246" s="14" t="s">
        <v>69</v>
      </c>
      <c r="EB246" s="14" t="s">
        <v>68</v>
      </c>
      <c r="EC246" s="14" t="s">
        <v>68</v>
      </c>
      <c r="ED246" s="14" t="str">
        <f t="shared" si="323"/>
        <v>2 fois par semaine</v>
      </c>
      <c r="EE246" s="13" t="s">
        <v>69</v>
      </c>
      <c r="EF246" s="13" t="s">
        <v>68</v>
      </c>
      <c r="EG246" s="13" t="s">
        <v>68</v>
      </c>
      <c r="EH246" s="13" t="s">
        <v>69</v>
      </c>
      <c r="EI246" s="13" t="s">
        <v>68</v>
      </c>
      <c r="EJ246" s="13" t="s">
        <v>68</v>
      </c>
      <c r="EK246" s="13" t="str">
        <f t="shared" si="324"/>
        <v>2 fois par semaine</v>
      </c>
      <c r="EL246" s="14" t="s">
        <v>69</v>
      </c>
      <c r="EM246" s="14" t="s">
        <v>68</v>
      </c>
      <c r="EN246" s="14" t="s">
        <v>68</v>
      </c>
      <c r="EO246" s="14" t="s">
        <v>68</v>
      </c>
      <c r="EP246" s="14" t="s">
        <v>68</v>
      </c>
      <c r="EQ246" s="14" t="s">
        <v>68</v>
      </c>
      <c r="ER246" s="44" t="str">
        <f t="shared" si="334"/>
        <v>1 fois par mois</v>
      </c>
      <c r="ES246" s="13" t="s">
        <v>68</v>
      </c>
      <c r="ET246" s="13" t="s">
        <v>68</v>
      </c>
      <c r="EU246" s="13" t="s">
        <v>68</v>
      </c>
      <c r="EV246" s="13" t="s">
        <v>68</v>
      </c>
      <c r="EW246" s="13" t="s">
        <v>68</v>
      </c>
      <c r="EX246" s="13" t="s">
        <v>68</v>
      </c>
      <c r="EY246" s="44" t="str">
        <f t="shared" si="343"/>
        <v>-</v>
      </c>
      <c r="EZ246" s="14" t="s">
        <v>68</v>
      </c>
      <c r="FA246" s="14" t="s">
        <v>68</v>
      </c>
      <c r="FB246" s="14" t="s">
        <v>68</v>
      </c>
      <c r="FC246" s="14" t="s">
        <v>68</v>
      </c>
      <c r="FD246" s="14" t="s">
        <v>68</v>
      </c>
      <c r="FE246" s="14" t="s">
        <v>68</v>
      </c>
      <c r="FF246" s="44" t="str">
        <f t="shared" si="336"/>
        <v>-</v>
      </c>
      <c r="FG246" s="13" t="s">
        <v>68</v>
      </c>
      <c r="FH246" s="13" t="s">
        <v>68</v>
      </c>
      <c r="FI246" s="13" t="s">
        <v>68</v>
      </c>
      <c r="FJ246" s="13" t="s">
        <v>68</v>
      </c>
      <c r="FK246" s="13" t="s">
        <v>68</v>
      </c>
      <c r="FL246" s="13" t="s">
        <v>68</v>
      </c>
      <c r="FM246" s="13" t="str">
        <f t="shared" si="344"/>
        <v>-</v>
      </c>
      <c r="FN246" s="14" t="s">
        <v>69</v>
      </c>
      <c r="FO246" s="14" t="s">
        <v>69</v>
      </c>
      <c r="FP246" s="14" t="s">
        <v>69</v>
      </c>
      <c r="FQ246" s="14" t="s">
        <v>69</v>
      </c>
      <c r="FR246" s="14" t="s">
        <v>69</v>
      </c>
      <c r="FS246" s="14" t="s">
        <v>69</v>
      </c>
      <c r="FT246" s="44" t="str">
        <f t="shared" si="317"/>
        <v>6 fois par semaine</v>
      </c>
      <c r="FU246" s="13" t="s">
        <v>69</v>
      </c>
      <c r="FV246" s="13" t="s">
        <v>68</v>
      </c>
      <c r="FW246" s="13" t="s">
        <v>68</v>
      </c>
      <c r="FX246" s="13" t="s">
        <v>68</v>
      </c>
      <c r="FY246" s="13" t="s">
        <v>68</v>
      </c>
      <c r="FZ246" s="13" t="s">
        <v>68</v>
      </c>
      <c r="GA246" s="44" t="str">
        <f t="shared" si="318"/>
        <v>1 fois par semaine</v>
      </c>
      <c r="GB246" s="14" t="s">
        <v>69</v>
      </c>
      <c r="GC246" s="14" t="s">
        <v>68</v>
      </c>
      <c r="GD246" s="14" t="s">
        <v>68</v>
      </c>
      <c r="GE246" s="14" t="s">
        <v>69</v>
      </c>
      <c r="GF246" s="14" t="s">
        <v>68</v>
      </c>
      <c r="GG246" s="14" t="s">
        <v>68</v>
      </c>
      <c r="GH246" s="14" t="str">
        <f t="shared" si="319"/>
        <v>2 fois par semaine</v>
      </c>
      <c r="GI246" s="13" t="s">
        <v>68</v>
      </c>
      <c r="GJ246" s="13" t="s">
        <v>68</v>
      </c>
      <c r="GK246" s="13" t="s">
        <v>68</v>
      </c>
      <c r="GL246" s="13" t="s">
        <v>68</v>
      </c>
      <c r="GM246" s="13" t="s">
        <v>68</v>
      </c>
      <c r="GN246" s="13" t="s">
        <v>68</v>
      </c>
      <c r="GO246" s="13" t="str">
        <f t="shared" si="345"/>
        <v>-</v>
      </c>
      <c r="GP246" s="14" t="s">
        <v>68</v>
      </c>
      <c r="GQ246" s="14" t="s">
        <v>68</v>
      </c>
      <c r="GR246" s="14" t="s">
        <v>68</v>
      </c>
      <c r="GS246" s="14" t="s">
        <v>68</v>
      </c>
      <c r="GT246" s="14" t="s">
        <v>68</v>
      </c>
      <c r="GU246" s="14" t="s">
        <v>68</v>
      </c>
      <c r="GV246" s="14" t="str">
        <f t="shared" si="340"/>
        <v>-</v>
      </c>
      <c r="GW246" s="13" t="s">
        <v>69</v>
      </c>
      <c r="GX246" s="13" t="s">
        <v>68</v>
      </c>
      <c r="GY246" s="13" t="s">
        <v>68</v>
      </c>
      <c r="GZ246" s="13" t="s">
        <v>69</v>
      </c>
      <c r="HA246" s="13" t="s">
        <v>68</v>
      </c>
      <c r="HB246" s="13" t="s">
        <v>68</v>
      </c>
      <c r="HC246" s="44" t="str">
        <f t="shared" si="348"/>
        <v>2 fois par semaine</v>
      </c>
      <c r="HD246" s="14" t="s">
        <v>69</v>
      </c>
      <c r="HE246" s="14" t="s">
        <v>68</v>
      </c>
      <c r="HF246" s="14" t="s">
        <v>68</v>
      </c>
      <c r="HG246" s="14" t="s">
        <v>68</v>
      </c>
      <c r="HH246" s="14" t="s">
        <v>68</v>
      </c>
      <c r="HI246" s="14" t="s">
        <v>68</v>
      </c>
      <c r="HJ246" s="44" t="str">
        <f t="shared" si="299"/>
        <v>1 fois par semestre</v>
      </c>
      <c r="HK246" s="13" t="s">
        <v>68</v>
      </c>
      <c r="HL246" s="13" t="s">
        <v>68</v>
      </c>
      <c r="HM246" s="13" t="s">
        <v>68</v>
      </c>
      <c r="HN246" s="13" t="s">
        <v>68</v>
      </c>
      <c r="HO246" s="13" t="s">
        <v>68</v>
      </c>
      <c r="HP246" s="13" t="s">
        <v>68</v>
      </c>
      <c r="HQ246" s="44" t="str">
        <f t="shared" si="346"/>
        <v>-</v>
      </c>
      <c r="HR246" s="14" t="s">
        <v>68</v>
      </c>
      <c r="HS246" s="14" t="s">
        <v>68</v>
      </c>
      <c r="HT246" s="14" t="s">
        <v>68</v>
      </c>
      <c r="HU246" s="14" t="s">
        <v>68</v>
      </c>
      <c r="HV246" s="14" t="s">
        <v>68</v>
      </c>
      <c r="HW246" s="14" t="s">
        <v>68</v>
      </c>
      <c r="HX246" s="14" t="s">
        <v>134</v>
      </c>
    </row>
    <row r="247" spans="1:232" ht="27.95" customHeight="1" x14ac:dyDescent="0.2">
      <c r="A247" s="8">
        <v>8423</v>
      </c>
      <c r="B247" s="9" t="s">
        <v>147</v>
      </c>
      <c r="C247" s="50" t="s">
        <v>1907</v>
      </c>
      <c r="D247" s="11" t="s">
        <v>96</v>
      </c>
      <c r="E247" s="11" t="s">
        <v>383</v>
      </c>
      <c r="F247" s="11">
        <v>91270</v>
      </c>
      <c r="G247" s="11" t="s">
        <v>149</v>
      </c>
      <c r="H247" s="12">
        <v>32</v>
      </c>
      <c r="I247" s="13" t="s">
        <v>69</v>
      </c>
      <c r="J247" s="13" t="s">
        <v>68</v>
      </c>
      <c r="K247" s="13" t="s">
        <v>68</v>
      </c>
      <c r="L247" s="13" t="s">
        <v>68</v>
      </c>
      <c r="M247" s="13" t="s">
        <v>69</v>
      </c>
      <c r="N247" s="13" t="s">
        <v>68</v>
      </c>
      <c r="O247" s="13" t="str">
        <f t="shared" si="304"/>
        <v>2 fois par semaine</v>
      </c>
      <c r="P247" s="14" t="s">
        <v>69</v>
      </c>
      <c r="Q247" s="14" t="s">
        <v>68</v>
      </c>
      <c r="R247" s="14" t="s">
        <v>68</v>
      </c>
      <c r="S247" s="14" t="s">
        <v>68</v>
      </c>
      <c r="T247" s="14" t="s">
        <v>69</v>
      </c>
      <c r="U247" s="14" t="s">
        <v>68</v>
      </c>
      <c r="V247" s="44" t="str">
        <f t="shared" si="305"/>
        <v>2 fois par semaine</v>
      </c>
      <c r="W247" s="13" t="s">
        <v>69</v>
      </c>
      <c r="X247" s="13" t="s">
        <v>68</v>
      </c>
      <c r="Y247" s="13" t="s">
        <v>68</v>
      </c>
      <c r="Z247" s="13" t="s">
        <v>68</v>
      </c>
      <c r="AA247" s="13" t="s">
        <v>68</v>
      </c>
      <c r="AB247" s="13" t="s">
        <v>68</v>
      </c>
      <c r="AC247" s="13" t="str">
        <f t="shared" si="306"/>
        <v>1 fois par semaine</v>
      </c>
      <c r="AD247" s="14" t="s">
        <v>69</v>
      </c>
      <c r="AE247" s="14" t="s">
        <v>68</v>
      </c>
      <c r="AF247" s="14" t="s">
        <v>68</v>
      </c>
      <c r="AG247" s="14" t="s">
        <v>68</v>
      </c>
      <c r="AH247" s="14" t="s">
        <v>68</v>
      </c>
      <c r="AI247" s="14" t="s">
        <v>68</v>
      </c>
      <c r="AJ247" s="44" t="str">
        <f t="shared" si="307"/>
        <v>1 fois par semaine</v>
      </c>
      <c r="AK247" s="13" t="s">
        <v>69</v>
      </c>
      <c r="AL247" s="13" t="s">
        <v>68</v>
      </c>
      <c r="AM247" s="13" t="s">
        <v>68</v>
      </c>
      <c r="AN247" s="13" t="s">
        <v>68</v>
      </c>
      <c r="AO247" s="13" t="s">
        <v>69</v>
      </c>
      <c r="AP247" s="13" t="s">
        <v>68</v>
      </c>
      <c r="AQ247" s="13" t="str">
        <f t="shared" si="308"/>
        <v>2 fois par semaine</v>
      </c>
      <c r="AR247" s="14" t="s">
        <v>69</v>
      </c>
      <c r="AS247" s="14" t="s">
        <v>68</v>
      </c>
      <c r="AT247" s="14" t="s">
        <v>68</v>
      </c>
      <c r="AU247" s="14" t="s">
        <v>68</v>
      </c>
      <c r="AV247" s="14" t="s">
        <v>68</v>
      </c>
      <c r="AW247" s="14" t="s">
        <v>68</v>
      </c>
      <c r="AX247" s="14" t="str">
        <f t="shared" si="309"/>
        <v>1 fois par semaine</v>
      </c>
      <c r="AY247" s="13" t="s">
        <v>69</v>
      </c>
      <c r="AZ247" s="13" t="s">
        <v>68</v>
      </c>
      <c r="BA247" s="13" t="s">
        <v>68</v>
      </c>
      <c r="BB247" s="13" t="s">
        <v>68</v>
      </c>
      <c r="BC247" s="13" t="s">
        <v>68</v>
      </c>
      <c r="BD247" s="13" t="s">
        <v>68</v>
      </c>
      <c r="BE247" s="13" t="str">
        <f t="shared" si="310"/>
        <v>1 fois par semaine</v>
      </c>
      <c r="BF247" s="14" t="s">
        <v>69</v>
      </c>
      <c r="BG247" s="14" t="s">
        <v>68</v>
      </c>
      <c r="BH247" s="14" t="s">
        <v>68</v>
      </c>
      <c r="BI247" s="14" t="s">
        <v>68</v>
      </c>
      <c r="BJ247" s="14" t="s">
        <v>68</v>
      </c>
      <c r="BK247" s="14" t="s">
        <v>68</v>
      </c>
      <c r="BL247" s="14" t="str">
        <f t="shared" si="311"/>
        <v>1 fois par semaine</v>
      </c>
      <c r="BM247" s="13" t="s">
        <v>69</v>
      </c>
      <c r="BN247" s="13" t="s">
        <v>68</v>
      </c>
      <c r="BO247" s="13" t="s">
        <v>68</v>
      </c>
      <c r="BP247" s="13" t="s">
        <v>68</v>
      </c>
      <c r="BQ247" s="13" t="s">
        <v>68</v>
      </c>
      <c r="BR247" s="13" t="s">
        <v>68</v>
      </c>
      <c r="BS247" s="13" t="str">
        <f t="shared" si="312"/>
        <v>1 fois par semaine</v>
      </c>
      <c r="BT247" s="14" t="s">
        <v>69</v>
      </c>
      <c r="BU247" s="14" t="s">
        <v>68</v>
      </c>
      <c r="BV247" s="14" t="s">
        <v>68</v>
      </c>
      <c r="BW247" s="14" t="s">
        <v>68</v>
      </c>
      <c r="BX247" s="14" t="s">
        <v>68</v>
      </c>
      <c r="BY247" s="14" t="s">
        <v>68</v>
      </c>
      <c r="BZ247" s="14" t="str">
        <f t="shared" si="313"/>
        <v>1 fois par semaine</v>
      </c>
      <c r="CA247" s="13" t="s">
        <v>68</v>
      </c>
      <c r="CB247" s="13" t="s">
        <v>69</v>
      </c>
      <c r="CC247" s="13" t="s">
        <v>68</v>
      </c>
      <c r="CD247" s="13" t="s">
        <v>68</v>
      </c>
      <c r="CE247" s="13" t="s">
        <v>68</v>
      </c>
      <c r="CF247" s="13" t="s">
        <v>68</v>
      </c>
      <c r="CG247" s="44" t="str">
        <f t="shared" si="342"/>
        <v>1 fois par mois</v>
      </c>
      <c r="CH247" s="14" t="s">
        <v>69</v>
      </c>
      <c r="CI247" s="14" t="s">
        <v>68</v>
      </c>
      <c r="CJ247" s="14" t="s">
        <v>68</v>
      </c>
      <c r="CK247" s="14" t="s">
        <v>68</v>
      </c>
      <c r="CL247" s="14" t="s">
        <v>68</v>
      </c>
      <c r="CM247" s="14" t="s">
        <v>68</v>
      </c>
      <c r="CN247" s="44" t="str">
        <f t="shared" si="314"/>
        <v>1 fois par semaine</v>
      </c>
      <c r="CO247" s="13" t="s">
        <v>69</v>
      </c>
      <c r="CP247" s="13" t="s">
        <v>68</v>
      </c>
      <c r="CQ247" s="13" t="s">
        <v>68</v>
      </c>
      <c r="CR247" s="13" t="s">
        <v>68</v>
      </c>
      <c r="CS247" s="13" t="s">
        <v>68</v>
      </c>
      <c r="CT247" s="13" t="s">
        <v>68</v>
      </c>
      <c r="CU247" s="13" t="str">
        <f>IF(COUNTIF(CO247:CT247,"X")&gt;0,COUNTIF(CO247:CT247,"X")&amp;" fois par mois","-")</f>
        <v>1 fois par mois</v>
      </c>
      <c r="CV247" s="14" t="s">
        <v>69</v>
      </c>
      <c r="CW247" s="14" t="s">
        <v>68</v>
      </c>
      <c r="CX247" s="14" t="s">
        <v>68</v>
      </c>
      <c r="CY247" s="14" t="s">
        <v>68</v>
      </c>
      <c r="CZ247" s="14" t="s">
        <v>68</v>
      </c>
      <c r="DA247" s="14" t="s">
        <v>68</v>
      </c>
      <c r="DB247" s="14" t="str">
        <f t="shared" si="320"/>
        <v>1 fois par semaine</v>
      </c>
      <c r="DC247" s="13" t="s">
        <v>69</v>
      </c>
      <c r="DD247" s="13" t="s">
        <v>68</v>
      </c>
      <c r="DE247" s="13" t="s">
        <v>68</v>
      </c>
      <c r="DF247" s="13" t="s">
        <v>68</v>
      </c>
      <c r="DG247" s="13" t="s">
        <v>68</v>
      </c>
      <c r="DH247" s="13" t="s">
        <v>68</v>
      </c>
      <c r="DI247" s="13" t="str">
        <f>IF(COUNTIF(DC247:DH247,"X")&gt;0,COUNTIF(DC247:DH247,"X")&amp;" fois par mois","-")</f>
        <v>1 fois par mois</v>
      </c>
      <c r="DJ247" s="14" t="s">
        <v>69</v>
      </c>
      <c r="DK247" s="14" t="s">
        <v>68</v>
      </c>
      <c r="DL247" s="14" t="s">
        <v>68</v>
      </c>
      <c r="DM247" s="14" t="s">
        <v>68</v>
      </c>
      <c r="DN247" s="14" t="s">
        <v>69</v>
      </c>
      <c r="DO247" s="14" t="s">
        <v>68</v>
      </c>
      <c r="DP247" s="44" t="str">
        <f t="shared" si="321"/>
        <v>2 fois par semaine</v>
      </c>
      <c r="DQ247" s="13" t="s">
        <v>69</v>
      </c>
      <c r="DR247" s="13" t="s">
        <v>68</v>
      </c>
      <c r="DS247" s="13" t="s">
        <v>68</v>
      </c>
      <c r="DT247" s="13" t="s">
        <v>68</v>
      </c>
      <c r="DU247" s="13" t="s">
        <v>68</v>
      </c>
      <c r="DV247" s="13" t="s">
        <v>68</v>
      </c>
      <c r="DW247" s="13" t="str">
        <f t="shared" si="322"/>
        <v>1 fois par semaine</v>
      </c>
      <c r="DX247" s="14" t="s">
        <v>69</v>
      </c>
      <c r="DY247" s="14" t="s">
        <v>68</v>
      </c>
      <c r="DZ247" s="14" t="s">
        <v>68</v>
      </c>
      <c r="EA247" s="14" t="s">
        <v>68</v>
      </c>
      <c r="EB247" s="14" t="s">
        <v>68</v>
      </c>
      <c r="EC247" s="14" t="s">
        <v>68</v>
      </c>
      <c r="ED247" s="14" t="str">
        <f t="shared" si="323"/>
        <v>1 fois par semaine</v>
      </c>
      <c r="EE247" s="13" t="s">
        <v>69</v>
      </c>
      <c r="EF247" s="13" t="s">
        <v>68</v>
      </c>
      <c r="EG247" s="13" t="s">
        <v>68</v>
      </c>
      <c r="EH247" s="13" t="s">
        <v>68</v>
      </c>
      <c r="EI247" s="13" t="s">
        <v>69</v>
      </c>
      <c r="EJ247" s="13" t="s">
        <v>68</v>
      </c>
      <c r="EK247" s="13" t="str">
        <f t="shared" si="324"/>
        <v>2 fois par semaine</v>
      </c>
      <c r="EL247" s="14" t="s">
        <v>69</v>
      </c>
      <c r="EM247" s="14" t="s">
        <v>68</v>
      </c>
      <c r="EN247" s="14" t="s">
        <v>68</v>
      </c>
      <c r="EO247" s="14" t="s">
        <v>68</v>
      </c>
      <c r="EP247" s="14" t="s">
        <v>68</v>
      </c>
      <c r="EQ247" s="14" t="s">
        <v>68</v>
      </c>
      <c r="ER247" s="44" t="str">
        <f>IF(COUNTIF(EL247:EQ247,"X")&gt;0,COUNTIF(EL247:EQ247,"X")&amp;" fois par trimestre","-")</f>
        <v>1 fois par trimestre</v>
      </c>
      <c r="ES247" s="13" t="s">
        <v>68</v>
      </c>
      <c r="ET247" s="13" t="s">
        <v>68</v>
      </c>
      <c r="EU247" s="13" t="s">
        <v>68</v>
      </c>
      <c r="EV247" s="13" t="s">
        <v>68</v>
      </c>
      <c r="EW247" s="13" t="s">
        <v>68</v>
      </c>
      <c r="EX247" s="13" t="s">
        <v>68</v>
      </c>
      <c r="EY247" s="44" t="str">
        <f t="shared" si="343"/>
        <v>-</v>
      </c>
      <c r="EZ247" s="14" t="s">
        <v>69</v>
      </c>
      <c r="FA247" s="14" t="s">
        <v>69</v>
      </c>
      <c r="FB247" s="14" t="s">
        <v>69</v>
      </c>
      <c r="FC247" s="14" t="s">
        <v>69</v>
      </c>
      <c r="FD247" s="14" t="s">
        <v>69</v>
      </c>
      <c r="FE247" s="14" t="s">
        <v>68</v>
      </c>
      <c r="FF247" s="44" t="str">
        <f t="shared" si="336"/>
        <v>5 fois par semaine</v>
      </c>
      <c r="FG247" s="13" t="s">
        <v>68</v>
      </c>
      <c r="FH247" s="13" t="s">
        <v>68</v>
      </c>
      <c r="FI247" s="13" t="s">
        <v>68</v>
      </c>
      <c r="FJ247" s="13" t="s">
        <v>68</v>
      </c>
      <c r="FK247" s="13" t="s">
        <v>68</v>
      </c>
      <c r="FL247" s="13" t="s">
        <v>68</v>
      </c>
      <c r="FM247" s="13" t="str">
        <f t="shared" si="344"/>
        <v>-</v>
      </c>
      <c r="FN247" s="14" t="s">
        <v>68</v>
      </c>
      <c r="FO247" s="14" t="s">
        <v>68</v>
      </c>
      <c r="FP247" s="14" t="s">
        <v>68</v>
      </c>
      <c r="FQ247" s="14" t="s">
        <v>68</v>
      </c>
      <c r="FR247" s="14" t="s">
        <v>68</v>
      </c>
      <c r="FS247" s="14" t="s">
        <v>68</v>
      </c>
      <c r="FT247" s="44" t="str">
        <f t="shared" si="317"/>
        <v>-</v>
      </c>
      <c r="FU247" s="13" t="s">
        <v>68</v>
      </c>
      <c r="FV247" s="13" t="s">
        <v>68</v>
      </c>
      <c r="FW247" s="13" t="s">
        <v>68</v>
      </c>
      <c r="FX247" s="13" t="s">
        <v>68</v>
      </c>
      <c r="FY247" s="13" t="s">
        <v>68</v>
      </c>
      <c r="FZ247" s="13" t="s">
        <v>68</v>
      </c>
      <c r="GA247" s="44" t="str">
        <f t="shared" si="318"/>
        <v>-</v>
      </c>
      <c r="GB247" s="14" t="s">
        <v>68</v>
      </c>
      <c r="GC247" s="14" t="s">
        <v>68</v>
      </c>
      <c r="GD247" s="14" t="s">
        <v>68</v>
      </c>
      <c r="GE247" s="14" t="s">
        <v>68</v>
      </c>
      <c r="GF247" s="14" t="s">
        <v>68</v>
      </c>
      <c r="GG247" s="14" t="s">
        <v>68</v>
      </c>
      <c r="GH247" s="14" t="str">
        <f t="shared" si="319"/>
        <v>-</v>
      </c>
      <c r="GI247" s="13" t="s">
        <v>69</v>
      </c>
      <c r="GJ247" s="13" t="s">
        <v>68</v>
      </c>
      <c r="GK247" s="13" t="s">
        <v>68</v>
      </c>
      <c r="GL247" s="13" t="s">
        <v>68</v>
      </c>
      <c r="GM247" s="13" t="s">
        <v>68</v>
      </c>
      <c r="GN247" s="13" t="s">
        <v>68</v>
      </c>
      <c r="GO247" s="13" t="s">
        <v>384</v>
      </c>
      <c r="GP247" s="14" t="s">
        <v>68</v>
      </c>
      <c r="GQ247" s="14" t="s">
        <v>68</v>
      </c>
      <c r="GR247" s="14" t="s">
        <v>68</v>
      </c>
      <c r="GS247" s="14" t="s">
        <v>68</v>
      </c>
      <c r="GT247" s="14" t="s">
        <v>68</v>
      </c>
      <c r="GU247" s="14" t="s">
        <v>68</v>
      </c>
      <c r="GV247" s="14" t="str">
        <f t="shared" si="340"/>
        <v>-</v>
      </c>
      <c r="GW247" s="13" t="s">
        <v>68</v>
      </c>
      <c r="GX247" s="13" t="s">
        <v>68</v>
      </c>
      <c r="GY247" s="13" t="s">
        <v>68</v>
      </c>
      <c r="GZ247" s="13" t="s">
        <v>69</v>
      </c>
      <c r="HA247" s="13" t="s">
        <v>68</v>
      </c>
      <c r="HB247" s="13" t="s">
        <v>68</v>
      </c>
      <c r="HC247" s="44" t="str">
        <f t="shared" si="348"/>
        <v>1 fois par semaine</v>
      </c>
      <c r="HD247" s="14" t="s">
        <v>68</v>
      </c>
      <c r="HE247" s="14" t="s">
        <v>68</v>
      </c>
      <c r="HF247" s="14" t="s">
        <v>68</v>
      </c>
      <c r="HG247" s="14" t="s">
        <v>69</v>
      </c>
      <c r="HH247" s="14" t="s">
        <v>68</v>
      </c>
      <c r="HI247" s="14" t="s">
        <v>68</v>
      </c>
      <c r="HJ247" s="44" t="str">
        <f t="shared" si="299"/>
        <v>1 fois par semestre</v>
      </c>
      <c r="HK247" s="13" t="s">
        <v>68</v>
      </c>
      <c r="HL247" s="13" t="s">
        <v>68</v>
      </c>
      <c r="HM247" s="13" t="s">
        <v>68</v>
      </c>
      <c r="HN247" s="13" t="s">
        <v>68</v>
      </c>
      <c r="HO247" s="13" t="s">
        <v>68</v>
      </c>
      <c r="HP247" s="13" t="s">
        <v>68</v>
      </c>
      <c r="HQ247" s="44" t="str">
        <f t="shared" si="346"/>
        <v>-</v>
      </c>
      <c r="HR247" s="14" t="s">
        <v>68</v>
      </c>
      <c r="HS247" s="14" t="s">
        <v>68</v>
      </c>
      <c r="HT247" s="14" t="s">
        <v>68</v>
      </c>
      <c r="HU247" s="14" t="s">
        <v>68</v>
      </c>
      <c r="HV247" s="14" t="s">
        <v>68</v>
      </c>
      <c r="HW247" s="14" t="s">
        <v>68</v>
      </c>
      <c r="HX247" s="14" t="s">
        <v>134</v>
      </c>
    </row>
    <row r="248" spans="1:232" ht="27.95" customHeight="1" x14ac:dyDescent="0.2">
      <c r="A248" s="8">
        <v>8446</v>
      </c>
      <c r="B248" s="9" t="s">
        <v>66</v>
      </c>
      <c r="C248" s="50" t="s">
        <v>1906</v>
      </c>
      <c r="D248" s="11" t="s">
        <v>96</v>
      </c>
      <c r="E248" s="23" t="s">
        <v>386</v>
      </c>
      <c r="F248" s="11">
        <v>75020</v>
      </c>
      <c r="G248" s="11" t="s">
        <v>29</v>
      </c>
      <c r="H248" s="12">
        <v>26</v>
      </c>
      <c r="I248" s="13" t="s">
        <v>68</v>
      </c>
      <c r="J248" s="13" t="s">
        <v>68</v>
      </c>
      <c r="K248" s="13" t="s">
        <v>68</v>
      </c>
      <c r="L248" s="13" t="s">
        <v>68</v>
      </c>
      <c r="M248" s="13" t="s">
        <v>68</v>
      </c>
      <c r="N248" s="13" t="s">
        <v>68</v>
      </c>
      <c r="O248" s="13" t="str">
        <f t="shared" si="304"/>
        <v>-</v>
      </c>
      <c r="P248" s="14" t="s">
        <v>68</v>
      </c>
      <c r="Q248" s="14" t="s">
        <v>68</v>
      </c>
      <c r="R248" s="14" t="s">
        <v>68</v>
      </c>
      <c r="S248" s="14" t="s">
        <v>68</v>
      </c>
      <c r="T248" s="14" t="s">
        <v>68</v>
      </c>
      <c r="U248" s="14" t="s">
        <v>68</v>
      </c>
      <c r="V248" s="44" t="str">
        <f t="shared" si="305"/>
        <v>-</v>
      </c>
      <c r="W248" s="13" t="s">
        <v>68</v>
      </c>
      <c r="X248" s="13" t="s">
        <v>68</v>
      </c>
      <c r="Y248" s="13" t="s">
        <v>68</v>
      </c>
      <c r="Z248" s="13" t="s">
        <v>68</v>
      </c>
      <c r="AA248" s="13" t="s">
        <v>68</v>
      </c>
      <c r="AB248" s="13" t="s">
        <v>68</v>
      </c>
      <c r="AC248" s="13" t="str">
        <f t="shared" si="306"/>
        <v>-</v>
      </c>
      <c r="AD248" s="14" t="s">
        <v>68</v>
      </c>
      <c r="AE248" s="14" t="s">
        <v>68</v>
      </c>
      <c r="AF248" s="14" t="s">
        <v>68</v>
      </c>
      <c r="AG248" s="14" t="s">
        <v>68</v>
      </c>
      <c r="AH248" s="14" t="s">
        <v>68</v>
      </c>
      <c r="AI248" s="14" t="s">
        <v>68</v>
      </c>
      <c r="AJ248" s="44" t="str">
        <f t="shared" si="307"/>
        <v>-</v>
      </c>
      <c r="AK248" s="13" t="s">
        <v>68</v>
      </c>
      <c r="AL248" s="13" t="s">
        <v>68</v>
      </c>
      <c r="AM248" s="13" t="s">
        <v>68</v>
      </c>
      <c r="AN248" s="13" t="s">
        <v>68</v>
      </c>
      <c r="AO248" s="13" t="s">
        <v>68</v>
      </c>
      <c r="AP248" s="13" t="s">
        <v>68</v>
      </c>
      <c r="AQ248" s="13" t="str">
        <f t="shared" si="308"/>
        <v>-</v>
      </c>
      <c r="AR248" s="14" t="s">
        <v>68</v>
      </c>
      <c r="AS248" s="14" t="s">
        <v>68</v>
      </c>
      <c r="AT248" s="14" t="s">
        <v>68</v>
      </c>
      <c r="AU248" s="14" t="s">
        <v>68</v>
      </c>
      <c r="AV248" s="14" t="s">
        <v>68</v>
      </c>
      <c r="AW248" s="14" t="s">
        <v>68</v>
      </c>
      <c r="AX248" s="14" t="str">
        <f t="shared" si="309"/>
        <v>-</v>
      </c>
      <c r="AY248" s="13" t="s">
        <v>68</v>
      </c>
      <c r="AZ248" s="13" t="s">
        <v>68</v>
      </c>
      <c r="BA248" s="13" t="s">
        <v>68</v>
      </c>
      <c r="BB248" s="13" t="s">
        <v>68</v>
      </c>
      <c r="BC248" s="13" t="s">
        <v>68</v>
      </c>
      <c r="BD248" s="13" t="s">
        <v>68</v>
      </c>
      <c r="BE248" s="13" t="str">
        <f t="shared" si="310"/>
        <v>-</v>
      </c>
      <c r="BF248" s="14" t="s">
        <v>68</v>
      </c>
      <c r="BG248" s="14" t="s">
        <v>68</v>
      </c>
      <c r="BH248" s="14" t="s">
        <v>68</v>
      </c>
      <c r="BI248" s="14" t="s">
        <v>68</v>
      </c>
      <c r="BJ248" s="14" t="s">
        <v>68</v>
      </c>
      <c r="BK248" s="14" t="s">
        <v>68</v>
      </c>
      <c r="BL248" s="14" t="str">
        <f t="shared" si="311"/>
        <v>-</v>
      </c>
      <c r="BM248" s="13" t="s">
        <v>68</v>
      </c>
      <c r="BN248" s="13" t="s">
        <v>68</v>
      </c>
      <c r="BO248" s="13" t="s">
        <v>68</v>
      </c>
      <c r="BP248" s="13" t="s">
        <v>68</v>
      </c>
      <c r="BQ248" s="13" t="s">
        <v>68</v>
      </c>
      <c r="BR248" s="13" t="s">
        <v>68</v>
      </c>
      <c r="BS248" s="13" t="str">
        <f t="shared" si="312"/>
        <v>-</v>
      </c>
      <c r="BT248" s="14" t="s">
        <v>68</v>
      </c>
      <c r="BU248" s="14" t="s">
        <v>68</v>
      </c>
      <c r="BV248" s="14" t="s">
        <v>68</v>
      </c>
      <c r="BW248" s="14" t="s">
        <v>68</v>
      </c>
      <c r="BX248" s="14" t="s">
        <v>68</v>
      </c>
      <c r="BY248" s="14" t="s">
        <v>68</v>
      </c>
      <c r="BZ248" s="14" t="str">
        <f t="shared" si="313"/>
        <v>-</v>
      </c>
      <c r="CA248" s="13" t="s">
        <v>68</v>
      </c>
      <c r="CB248" s="13" t="s">
        <v>68</v>
      </c>
      <c r="CC248" s="13" t="s">
        <v>68</v>
      </c>
      <c r="CD248" s="13" t="s">
        <v>68</v>
      </c>
      <c r="CE248" s="13" t="s">
        <v>68</v>
      </c>
      <c r="CF248" s="13" t="s">
        <v>68</v>
      </c>
      <c r="CG248" s="44" t="str">
        <f t="shared" ref="CG248:CG257" si="351">IF(COUNTIF(CA248:CF248,"X")&gt;0,COUNTIF(CA248:CF248,"X")&amp;" fois par mois","-")</f>
        <v>-</v>
      </c>
      <c r="CH248" s="14" t="s">
        <v>68</v>
      </c>
      <c r="CI248" s="14" t="s">
        <v>68</v>
      </c>
      <c r="CJ248" s="14" t="s">
        <v>68</v>
      </c>
      <c r="CK248" s="14" t="s">
        <v>68</v>
      </c>
      <c r="CL248" s="14" t="s">
        <v>68</v>
      </c>
      <c r="CM248" s="14" t="s">
        <v>68</v>
      </c>
      <c r="CN248" s="44" t="str">
        <f t="shared" si="314"/>
        <v>-</v>
      </c>
      <c r="CO248" s="13" t="s">
        <v>68</v>
      </c>
      <c r="CP248" s="13" t="s">
        <v>68</v>
      </c>
      <c r="CQ248" s="13" t="s">
        <v>68</v>
      </c>
      <c r="CR248" s="13" t="s">
        <v>68</v>
      </c>
      <c r="CS248" s="13" t="s">
        <v>68</v>
      </c>
      <c r="CT248" s="13" t="s">
        <v>68</v>
      </c>
      <c r="CU248" s="13" t="str">
        <f t="shared" ref="CU248:CU257" si="352">IF(COUNTIF(CO248:CT248,"X")&gt;0,COUNTIF(CO248:CT248,"X")&amp;" fois par semaine","-")</f>
        <v>-</v>
      </c>
      <c r="CV248" s="14" t="s">
        <v>68</v>
      </c>
      <c r="CW248" s="14" t="s">
        <v>68</v>
      </c>
      <c r="CX248" s="14" t="s">
        <v>68</v>
      </c>
      <c r="CY248" s="14" t="s">
        <v>68</v>
      </c>
      <c r="CZ248" s="14" t="s">
        <v>68</v>
      </c>
      <c r="DA248" s="14" t="s">
        <v>68</v>
      </c>
      <c r="DB248" s="14" t="str">
        <f t="shared" si="320"/>
        <v>-</v>
      </c>
      <c r="DC248" s="13" t="s">
        <v>68</v>
      </c>
      <c r="DD248" s="13" t="s">
        <v>68</v>
      </c>
      <c r="DE248" s="13" t="s">
        <v>68</v>
      </c>
      <c r="DF248" s="13" t="s">
        <v>68</v>
      </c>
      <c r="DG248" s="13" t="s">
        <v>68</v>
      </c>
      <c r="DH248" s="13" t="s">
        <v>68</v>
      </c>
      <c r="DI248" s="13" t="str">
        <f t="shared" ref="DI248:DI257" si="353">IF(COUNTIF(DC248:DH248,"X")&gt;0,COUNTIF(DC248:DH248,"X")&amp;" fois par semaine","-")</f>
        <v>-</v>
      </c>
      <c r="DJ248" s="14" t="s">
        <v>68</v>
      </c>
      <c r="DK248" s="14" t="s">
        <v>68</v>
      </c>
      <c r="DL248" s="14" t="s">
        <v>68</v>
      </c>
      <c r="DM248" s="14" t="s">
        <v>68</v>
      </c>
      <c r="DN248" s="14" t="s">
        <v>68</v>
      </c>
      <c r="DO248" s="14" t="s">
        <v>68</v>
      </c>
      <c r="DP248" s="44" t="str">
        <f t="shared" si="321"/>
        <v>-</v>
      </c>
      <c r="DQ248" s="13" t="s">
        <v>68</v>
      </c>
      <c r="DR248" s="13" t="s">
        <v>68</v>
      </c>
      <c r="DS248" s="13" t="s">
        <v>68</v>
      </c>
      <c r="DT248" s="13" t="s">
        <v>68</v>
      </c>
      <c r="DU248" s="13" t="s">
        <v>68</v>
      </c>
      <c r="DV248" s="13" t="s">
        <v>68</v>
      </c>
      <c r="DW248" s="13" t="str">
        <f t="shared" si="322"/>
        <v>-</v>
      </c>
      <c r="DX248" s="14" t="s">
        <v>68</v>
      </c>
      <c r="DY248" s="14" t="s">
        <v>68</v>
      </c>
      <c r="DZ248" s="14" t="s">
        <v>68</v>
      </c>
      <c r="EA248" s="14" t="s">
        <v>68</v>
      </c>
      <c r="EB248" s="14" t="s">
        <v>68</v>
      </c>
      <c r="EC248" s="14" t="s">
        <v>68</v>
      </c>
      <c r="ED248" s="14" t="str">
        <f t="shared" si="323"/>
        <v>-</v>
      </c>
      <c r="EE248" s="13" t="s">
        <v>68</v>
      </c>
      <c r="EF248" s="13" t="s">
        <v>68</v>
      </c>
      <c r="EG248" s="13" t="s">
        <v>68</v>
      </c>
      <c r="EH248" s="13" t="s">
        <v>68</v>
      </c>
      <c r="EI248" s="13" t="s">
        <v>68</v>
      </c>
      <c r="EJ248" s="13" t="s">
        <v>68</v>
      </c>
      <c r="EK248" s="13" t="str">
        <f t="shared" si="324"/>
        <v>-</v>
      </c>
      <c r="EL248" s="14" t="s">
        <v>68</v>
      </c>
      <c r="EM248" s="14" t="s">
        <v>68</v>
      </c>
      <c r="EN248" s="14" t="s">
        <v>68</v>
      </c>
      <c r="EO248" s="14" t="s">
        <v>68</v>
      </c>
      <c r="EP248" s="14" t="s">
        <v>68</v>
      </c>
      <c r="EQ248" s="14" t="s">
        <v>68</v>
      </c>
      <c r="ER248" s="44" t="str">
        <f t="shared" ref="ER248:ER257" si="354">IF(COUNTIF(EL248:EQ248,"X")&gt;0,COUNTIF(EL248:EQ248,"X")&amp;" fois par mois","-")</f>
        <v>-</v>
      </c>
      <c r="ES248" s="13" t="s">
        <v>68</v>
      </c>
      <c r="ET248" s="13" t="s">
        <v>68</v>
      </c>
      <c r="EU248" s="13" t="s">
        <v>68</v>
      </c>
      <c r="EV248" s="13" t="s">
        <v>68</v>
      </c>
      <c r="EW248" s="13" t="s">
        <v>68</v>
      </c>
      <c r="EX248" s="13" t="s">
        <v>68</v>
      </c>
      <c r="EY248" s="44" t="str">
        <f t="shared" ref="EY248:EY257" si="355">IF(COUNTIF(ES248:EX248,"X")&gt;0,COUNTIF(ES248:EX248,"X")&amp;" fois par mois","-")</f>
        <v>-</v>
      </c>
      <c r="EZ248" s="14" t="s">
        <v>68</v>
      </c>
      <c r="FA248" s="14" t="s">
        <v>68</v>
      </c>
      <c r="FB248" s="14" t="s">
        <v>68</v>
      </c>
      <c r="FC248" s="14" t="s">
        <v>68</v>
      </c>
      <c r="FD248" s="14" t="s">
        <v>68</v>
      </c>
      <c r="FE248" s="14" t="s">
        <v>68</v>
      </c>
      <c r="FF248" s="44" t="str">
        <f t="shared" si="336"/>
        <v>-</v>
      </c>
      <c r="FG248" s="13" t="s">
        <v>68</v>
      </c>
      <c r="FH248" s="13" t="s">
        <v>68</v>
      </c>
      <c r="FI248" s="13" t="s">
        <v>68</v>
      </c>
      <c r="FJ248" s="13" t="s">
        <v>68</v>
      </c>
      <c r="FK248" s="13" t="s">
        <v>68</v>
      </c>
      <c r="FL248" s="13" t="s">
        <v>68</v>
      </c>
      <c r="FM248" s="13" t="str">
        <f t="shared" ref="FM248:FM257" si="356">IF(COUNTIF(FG248:FL248,"X")&gt;0,COUNTIF(FG248:FL248,"X")&amp;" fois par mois","-")</f>
        <v>-</v>
      </c>
      <c r="FN248" s="14" t="s">
        <v>69</v>
      </c>
      <c r="FO248" s="14" t="s">
        <v>68</v>
      </c>
      <c r="FP248" s="14" t="s">
        <v>69</v>
      </c>
      <c r="FQ248" s="14" t="s">
        <v>68</v>
      </c>
      <c r="FR248" s="14" t="s">
        <v>69</v>
      </c>
      <c r="FS248" s="14" t="s">
        <v>68</v>
      </c>
      <c r="FT248" s="44" t="str">
        <f t="shared" si="317"/>
        <v>3 fois par semaine</v>
      </c>
      <c r="FU248" s="13" t="s">
        <v>69</v>
      </c>
      <c r="FV248" s="13" t="s">
        <v>68</v>
      </c>
      <c r="FW248" s="13" t="s">
        <v>68</v>
      </c>
      <c r="FX248" s="13" t="s">
        <v>68</v>
      </c>
      <c r="FY248" s="13" t="s">
        <v>68</v>
      </c>
      <c r="FZ248" s="13" t="s">
        <v>68</v>
      </c>
      <c r="GA248" s="44" t="str">
        <f t="shared" si="318"/>
        <v>1 fois par semaine</v>
      </c>
      <c r="GB248" s="14" t="s">
        <v>69</v>
      </c>
      <c r="GC248" s="14" t="s">
        <v>68</v>
      </c>
      <c r="GD248" s="14" t="s">
        <v>68</v>
      </c>
      <c r="GE248" s="14" t="s">
        <v>68</v>
      </c>
      <c r="GF248" s="14" t="s">
        <v>68</v>
      </c>
      <c r="GG248" s="14" t="s">
        <v>68</v>
      </c>
      <c r="GH248" s="14" t="str">
        <f t="shared" si="319"/>
        <v>1 fois par semaine</v>
      </c>
      <c r="GI248" s="13" t="s">
        <v>68</v>
      </c>
      <c r="GJ248" s="13" t="s">
        <v>68</v>
      </c>
      <c r="GK248" s="13" t="s">
        <v>68</v>
      </c>
      <c r="GL248" s="13" t="s">
        <v>68</v>
      </c>
      <c r="GM248" s="13" t="s">
        <v>68</v>
      </c>
      <c r="GN248" s="13" t="s">
        <v>68</v>
      </c>
      <c r="GO248" s="13" t="str">
        <f t="shared" ref="GO248:GO257" si="357">IF(COUNTIF(GI248:GN248,"X")&gt;0,COUNTIF(GI248:GN248,"X")&amp;" fois par semaine","-")</f>
        <v>-</v>
      </c>
      <c r="GP248" s="14" t="s">
        <v>68</v>
      </c>
      <c r="GQ248" s="14" t="s">
        <v>68</v>
      </c>
      <c r="GR248" s="14" t="s">
        <v>68</v>
      </c>
      <c r="GS248" s="14" t="s">
        <v>68</v>
      </c>
      <c r="GT248" s="14" t="s">
        <v>68</v>
      </c>
      <c r="GU248" s="14" t="s">
        <v>68</v>
      </c>
      <c r="GV248" s="14" t="str">
        <f t="shared" si="340"/>
        <v>-</v>
      </c>
      <c r="GW248" s="13" t="s">
        <v>68</v>
      </c>
      <c r="GX248" s="13" t="s">
        <v>68</v>
      </c>
      <c r="GY248" s="13" t="s">
        <v>68</v>
      </c>
      <c r="GZ248" s="13" t="s">
        <v>68</v>
      </c>
      <c r="HA248" s="13" t="s">
        <v>68</v>
      </c>
      <c r="HB248" s="13" t="s">
        <v>68</v>
      </c>
      <c r="HC248" s="44" t="str">
        <f t="shared" si="348"/>
        <v>-</v>
      </c>
      <c r="HD248" s="14" t="s">
        <v>68</v>
      </c>
      <c r="HE248" s="14" t="s">
        <v>68</v>
      </c>
      <c r="HF248" s="14" t="s">
        <v>68</v>
      </c>
      <c r="HG248" s="14" t="s">
        <v>68</v>
      </c>
      <c r="HH248" s="14" t="s">
        <v>68</v>
      </c>
      <c r="HI248" s="14" t="s">
        <v>68</v>
      </c>
      <c r="HJ248" s="44" t="str">
        <f t="shared" si="299"/>
        <v>-</v>
      </c>
      <c r="HK248" s="13" t="s">
        <v>68</v>
      </c>
      <c r="HL248" s="13" t="s">
        <v>68</v>
      </c>
      <c r="HM248" s="13" t="s">
        <v>68</v>
      </c>
      <c r="HN248" s="13" t="s">
        <v>68</v>
      </c>
      <c r="HO248" s="13" t="s">
        <v>68</v>
      </c>
      <c r="HP248" s="13" t="s">
        <v>68</v>
      </c>
      <c r="HQ248" s="44" t="str">
        <f t="shared" si="346"/>
        <v>-</v>
      </c>
      <c r="HR248" s="14" t="s">
        <v>68</v>
      </c>
      <c r="HS248" s="14" t="s">
        <v>68</v>
      </c>
      <c r="HT248" s="14" t="s">
        <v>68</v>
      </c>
      <c r="HU248" s="14" t="s">
        <v>68</v>
      </c>
      <c r="HV248" s="14" t="s">
        <v>68</v>
      </c>
      <c r="HW248" s="14" t="s">
        <v>68</v>
      </c>
      <c r="HX248" s="14" t="str">
        <f>IF(COUNTIF(HR248:HW248,"X")&gt;0,COUNTIF(HR248:HW248,"X")&amp;" fois par semaine","-")</f>
        <v>-</v>
      </c>
    </row>
    <row r="249" spans="1:232" ht="27.95" customHeight="1" x14ac:dyDescent="0.2">
      <c r="A249" s="8">
        <v>8447</v>
      </c>
      <c r="B249" s="9" t="s">
        <v>66</v>
      </c>
      <c r="C249" s="50" t="s">
        <v>1906</v>
      </c>
      <c r="D249" s="11" t="s">
        <v>96</v>
      </c>
      <c r="E249" s="18" t="s">
        <v>387</v>
      </c>
      <c r="F249" s="18">
        <v>75010</v>
      </c>
      <c r="G249" s="18" t="s">
        <v>29</v>
      </c>
      <c r="H249" s="12">
        <v>14</v>
      </c>
      <c r="I249" s="13" t="s">
        <v>69</v>
      </c>
      <c r="J249" s="13" t="s">
        <v>68</v>
      </c>
      <c r="K249" s="13" t="s">
        <v>69</v>
      </c>
      <c r="L249" s="13" t="s">
        <v>68</v>
      </c>
      <c r="M249" s="13" t="s">
        <v>69</v>
      </c>
      <c r="N249" s="13" t="s">
        <v>68</v>
      </c>
      <c r="O249" s="13" t="str">
        <f t="shared" si="304"/>
        <v>3 fois par semaine</v>
      </c>
      <c r="P249" s="14" t="s">
        <v>69</v>
      </c>
      <c r="Q249" s="14" t="s">
        <v>68</v>
      </c>
      <c r="R249" s="14" t="s">
        <v>69</v>
      </c>
      <c r="S249" s="14" t="s">
        <v>68</v>
      </c>
      <c r="T249" s="14" t="s">
        <v>69</v>
      </c>
      <c r="U249" s="14" t="s">
        <v>68</v>
      </c>
      <c r="V249" s="44" t="str">
        <f t="shared" si="305"/>
        <v>3 fois par semaine</v>
      </c>
      <c r="W249" s="13" t="s">
        <v>69</v>
      </c>
      <c r="X249" s="13" t="s">
        <v>68</v>
      </c>
      <c r="Y249" s="13" t="s">
        <v>69</v>
      </c>
      <c r="Z249" s="13" t="s">
        <v>68</v>
      </c>
      <c r="AA249" s="13" t="s">
        <v>69</v>
      </c>
      <c r="AB249" s="13" t="s">
        <v>68</v>
      </c>
      <c r="AC249" s="13" t="str">
        <f t="shared" si="306"/>
        <v>3 fois par semaine</v>
      </c>
      <c r="AD249" s="14" t="s">
        <v>69</v>
      </c>
      <c r="AE249" s="14" t="s">
        <v>68</v>
      </c>
      <c r="AF249" s="14" t="s">
        <v>69</v>
      </c>
      <c r="AG249" s="14" t="s">
        <v>68</v>
      </c>
      <c r="AH249" s="14" t="s">
        <v>69</v>
      </c>
      <c r="AI249" s="14" t="s">
        <v>68</v>
      </c>
      <c r="AJ249" s="44" t="str">
        <f t="shared" si="307"/>
        <v>3 fois par semaine</v>
      </c>
      <c r="AK249" s="13" t="s">
        <v>69</v>
      </c>
      <c r="AL249" s="13" t="s">
        <v>68</v>
      </c>
      <c r="AM249" s="13" t="s">
        <v>69</v>
      </c>
      <c r="AN249" s="13" t="s">
        <v>68</v>
      </c>
      <c r="AO249" s="13" t="s">
        <v>69</v>
      </c>
      <c r="AP249" s="13" t="s">
        <v>68</v>
      </c>
      <c r="AQ249" s="13" t="str">
        <f t="shared" si="308"/>
        <v>3 fois par semaine</v>
      </c>
      <c r="AR249" s="14" t="s">
        <v>69</v>
      </c>
      <c r="AS249" s="14" t="s">
        <v>68</v>
      </c>
      <c r="AT249" s="14" t="s">
        <v>69</v>
      </c>
      <c r="AU249" s="14" t="s">
        <v>68</v>
      </c>
      <c r="AV249" s="14" t="s">
        <v>69</v>
      </c>
      <c r="AW249" s="14" t="s">
        <v>68</v>
      </c>
      <c r="AX249" s="14" t="str">
        <f t="shared" si="309"/>
        <v>3 fois par semaine</v>
      </c>
      <c r="AY249" s="13" t="s">
        <v>69</v>
      </c>
      <c r="AZ249" s="13" t="s">
        <v>68</v>
      </c>
      <c r="BA249" s="13" t="s">
        <v>69</v>
      </c>
      <c r="BB249" s="13" t="s">
        <v>68</v>
      </c>
      <c r="BC249" s="13" t="s">
        <v>69</v>
      </c>
      <c r="BD249" s="13" t="s">
        <v>68</v>
      </c>
      <c r="BE249" s="13" t="str">
        <f t="shared" si="310"/>
        <v>3 fois par semaine</v>
      </c>
      <c r="BF249" s="14" t="s">
        <v>69</v>
      </c>
      <c r="BG249" s="14" t="s">
        <v>68</v>
      </c>
      <c r="BH249" s="14" t="s">
        <v>69</v>
      </c>
      <c r="BI249" s="14" t="s">
        <v>68</v>
      </c>
      <c r="BJ249" s="14" t="s">
        <v>69</v>
      </c>
      <c r="BK249" s="14" t="s">
        <v>68</v>
      </c>
      <c r="BL249" s="14" t="str">
        <f t="shared" si="311"/>
        <v>3 fois par semaine</v>
      </c>
      <c r="BM249" s="13" t="s">
        <v>69</v>
      </c>
      <c r="BN249" s="13" t="s">
        <v>68</v>
      </c>
      <c r="BO249" s="13" t="s">
        <v>69</v>
      </c>
      <c r="BP249" s="13" t="s">
        <v>68</v>
      </c>
      <c r="BQ249" s="13" t="s">
        <v>69</v>
      </c>
      <c r="BR249" s="13" t="s">
        <v>68</v>
      </c>
      <c r="BS249" s="13" t="str">
        <f t="shared" si="312"/>
        <v>3 fois par semaine</v>
      </c>
      <c r="BT249" s="14" t="s">
        <v>68</v>
      </c>
      <c r="BU249" s="14" t="s">
        <v>68</v>
      </c>
      <c r="BV249" s="14" t="s">
        <v>68</v>
      </c>
      <c r="BW249" s="14" t="s">
        <v>68</v>
      </c>
      <c r="BX249" s="14" t="s">
        <v>68</v>
      </c>
      <c r="BY249" s="14" t="s">
        <v>68</v>
      </c>
      <c r="BZ249" s="14" t="str">
        <f t="shared" si="313"/>
        <v>-</v>
      </c>
      <c r="CA249" s="13" t="s">
        <v>69</v>
      </c>
      <c r="CB249" s="13" t="s">
        <v>68</v>
      </c>
      <c r="CC249" s="13" t="s">
        <v>68</v>
      </c>
      <c r="CD249" s="13" t="s">
        <v>68</v>
      </c>
      <c r="CE249" s="13" t="s">
        <v>68</v>
      </c>
      <c r="CF249" s="13" t="s">
        <v>68</v>
      </c>
      <c r="CG249" s="44" t="str">
        <f t="shared" si="351"/>
        <v>1 fois par mois</v>
      </c>
      <c r="CH249" s="14" t="s">
        <v>68</v>
      </c>
      <c r="CI249" s="14" t="s">
        <v>68</v>
      </c>
      <c r="CJ249" s="14" t="s">
        <v>68</v>
      </c>
      <c r="CK249" s="14" t="s">
        <v>68</v>
      </c>
      <c r="CL249" s="14" t="s">
        <v>68</v>
      </c>
      <c r="CM249" s="14" t="s">
        <v>68</v>
      </c>
      <c r="CN249" s="44" t="str">
        <f t="shared" si="314"/>
        <v>-</v>
      </c>
      <c r="CO249" s="13" t="s">
        <v>68</v>
      </c>
      <c r="CP249" s="13" t="s">
        <v>68</v>
      </c>
      <c r="CQ249" s="13" t="s">
        <v>68</v>
      </c>
      <c r="CR249" s="13" t="s">
        <v>68</v>
      </c>
      <c r="CS249" s="13" t="s">
        <v>68</v>
      </c>
      <c r="CT249" s="13" t="s">
        <v>68</v>
      </c>
      <c r="CU249" s="13" t="str">
        <f t="shared" si="352"/>
        <v>-</v>
      </c>
      <c r="CV249" s="14" t="s">
        <v>68</v>
      </c>
      <c r="CW249" s="14" t="s">
        <v>68</v>
      </c>
      <c r="CX249" s="14" t="s">
        <v>68</v>
      </c>
      <c r="CY249" s="14" t="s">
        <v>68</v>
      </c>
      <c r="CZ249" s="14" t="s">
        <v>68</v>
      </c>
      <c r="DA249" s="14" t="s">
        <v>68</v>
      </c>
      <c r="DB249" s="14" t="str">
        <f t="shared" si="320"/>
        <v>-</v>
      </c>
      <c r="DC249" s="13" t="s">
        <v>68</v>
      </c>
      <c r="DD249" s="13" t="s">
        <v>68</v>
      </c>
      <c r="DE249" s="13" t="s">
        <v>68</v>
      </c>
      <c r="DF249" s="13" t="s">
        <v>68</v>
      </c>
      <c r="DG249" s="13" t="s">
        <v>68</v>
      </c>
      <c r="DH249" s="13" t="s">
        <v>68</v>
      </c>
      <c r="DI249" s="13" t="str">
        <f t="shared" si="353"/>
        <v>-</v>
      </c>
      <c r="DJ249" s="14" t="s">
        <v>69</v>
      </c>
      <c r="DK249" s="14" t="s">
        <v>68</v>
      </c>
      <c r="DL249" s="14" t="s">
        <v>69</v>
      </c>
      <c r="DM249" s="14" t="s">
        <v>68</v>
      </c>
      <c r="DN249" s="14" t="s">
        <v>69</v>
      </c>
      <c r="DO249" s="14" t="s">
        <v>68</v>
      </c>
      <c r="DP249" s="44" t="str">
        <f t="shared" si="321"/>
        <v>3 fois par semaine</v>
      </c>
      <c r="DQ249" s="13" t="s">
        <v>69</v>
      </c>
      <c r="DR249" s="13" t="s">
        <v>68</v>
      </c>
      <c r="DS249" s="13" t="s">
        <v>69</v>
      </c>
      <c r="DT249" s="13" t="s">
        <v>68</v>
      </c>
      <c r="DU249" s="13" t="s">
        <v>69</v>
      </c>
      <c r="DV249" s="13" t="s">
        <v>68</v>
      </c>
      <c r="DW249" s="13" t="str">
        <f t="shared" si="322"/>
        <v>3 fois par semaine</v>
      </c>
      <c r="DX249" s="14" t="s">
        <v>69</v>
      </c>
      <c r="DY249" s="14" t="s">
        <v>68</v>
      </c>
      <c r="DZ249" s="14" t="s">
        <v>69</v>
      </c>
      <c r="EA249" s="14" t="s">
        <v>68</v>
      </c>
      <c r="EB249" s="14" t="s">
        <v>69</v>
      </c>
      <c r="EC249" s="14" t="s">
        <v>68</v>
      </c>
      <c r="ED249" s="14" t="str">
        <f t="shared" si="323"/>
        <v>3 fois par semaine</v>
      </c>
      <c r="EE249" s="13" t="s">
        <v>69</v>
      </c>
      <c r="EF249" s="13" t="s">
        <v>68</v>
      </c>
      <c r="EG249" s="13" t="s">
        <v>69</v>
      </c>
      <c r="EH249" s="13" t="s">
        <v>68</v>
      </c>
      <c r="EI249" s="13" t="s">
        <v>69</v>
      </c>
      <c r="EJ249" s="13" t="s">
        <v>68</v>
      </c>
      <c r="EK249" s="13" t="str">
        <f t="shared" si="324"/>
        <v>3 fois par semaine</v>
      </c>
      <c r="EL249" s="14" t="s">
        <v>69</v>
      </c>
      <c r="EM249" s="14" t="s">
        <v>68</v>
      </c>
      <c r="EN249" s="14" t="s">
        <v>68</v>
      </c>
      <c r="EO249" s="14" t="s">
        <v>68</v>
      </c>
      <c r="EP249" s="14" t="s">
        <v>68</v>
      </c>
      <c r="EQ249" s="14" t="s">
        <v>68</v>
      </c>
      <c r="ER249" s="44" t="str">
        <f t="shared" si="354"/>
        <v>1 fois par mois</v>
      </c>
      <c r="ES249" s="13" t="s">
        <v>68</v>
      </c>
      <c r="ET249" s="13" t="s">
        <v>68</v>
      </c>
      <c r="EU249" s="13" t="s">
        <v>68</v>
      </c>
      <c r="EV249" s="13" t="s">
        <v>68</v>
      </c>
      <c r="EW249" s="13" t="s">
        <v>68</v>
      </c>
      <c r="EX249" s="13" t="s">
        <v>68</v>
      </c>
      <c r="EY249" s="44" t="str">
        <f t="shared" si="355"/>
        <v>-</v>
      </c>
      <c r="EZ249" s="14" t="s">
        <v>68</v>
      </c>
      <c r="FA249" s="14" t="s">
        <v>68</v>
      </c>
      <c r="FB249" s="14" t="s">
        <v>68</v>
      </c>
      <c r="FC249" s="14" t="s">
        <v>68</v>
      </c>
      <c r="FD249" s="14" t="s">
        <v>68</v>
      </c>
      <c r="FE249" s="14" t="s">
        <v>68</v>
      </c>
      <c r="FF249" s="44" t="str">
        <f t="shared" si="336"/>
        <v>-</v>
      </c>
      <c r="FG249" s="13" t="s">
        <v>68</v>
      </c>
      <c r="FH249" s="13" t="s">
        <v>68</v>
      </c>
      <c r="FI249" s="13" t="s">
        <v>68</v>
      </c>
      <c r="FJ249" s="13" t="s">
        <v>68</v>
      </c>
      <c r="FK249" s="13" t="s">
        <v>68</v>
      </c>
      <c r="FL249" s="13" t="s">
        <v>68</v>
      </c>
      <c r="FM249" s="13" t="str">
        <f t="shared" si="356"/>
        <v>-</v>
      </c>
      <c r="FN249" s="14" t="s">
        <v>69</v>
      </c>
      <c r="FO249" s="14" t="s">
        <v>68</v>
      </c>
      <c r="FP249" s="14" t="s">
        <v>69</v>
      </c>
      <c r="FQ249" s="14" t="s">
        <v>68</v>
      </c>
      <c r="FR249" s="14" t="s">
        <v>69</v>
      </c>
      <c r="FS249" s="14" t="s">
        <v>68</v>
      </c>
      <c r="FT249" s="44" t="str">
        <f t="shared" si="317"/>
        <v>3 fois par semaine</v>
      </c>
      <c r="FU249" s="13" t="s">
        <v>69</v>
      </c>
      <c r="FV249" s="13" t="s">
        <v>68</v>
      </c>
      <c r="FW249" s="13" t="s">
        <v>68</v>
      </c>
      <c r="FX249" s="13" t="s">
        <v>68</v>
      </c>
      <c r="FY249" s="13" t="s">
        <v>68</v>
      </c>
      <c r="FZ249" s="13" t="s">
        <v>68</v>
      </c>
      <c r="GA249" s="44" t="str">
        <f t="shared" si="318"/>
        <v>1 fois par semaine</v>
      </c>
      <c r="GB249" s="14" t="s">
        <v>69</v>
      </c>
      <c r="GC249" s="14" t="s">
        <v>68</v>
      </c>
      <c r="GD249" s="14" t="s">
        <v>68</v>
      </c>
      <c r="GE249" s="14" t="s">
        <v>68</v>
      </c>
      <c r="GF249" s="14" t="s">
        <v>68</v>
      </c>
      <c r="GG249" s="14" t="s">
        <v>68</v>
      </c>
      <c r="GH249" s="14" t="str">
        <f t="shared" si="319"/>
        <v>1 fois par semaine</v>
      </c>
      <c r="GI249" s="13" t="s">
        <v>68</v>
      </c>
      <c r="GJ249" s="13" t="s">
        <v>68</v>
      </c>
      <c r="GK249" s="13" t="s">
        <v>68</v>
      </c>
      <c r="GL249" s="13" t="s">
        <v>68</v>
      </c>
      <c r="GM249" s="13" t="s">
        <v>68</v>
      </c>
      <c r="GN249" s="13" t="s">
        <v>68</v>
      </c>
      <c r="GO249" s="13" t="str">
        <f t="shared" si="357"/>
        <v>-</v>
      </c>
      <c r="GP249" s="14" t="s">
        <v>68</v>
      </c>
      <c r="GQ249" s="14" t="s">
        <v>68</v>
      </c>
      <c r="GR249" s="14" t="s">
        <v>68</v>
      </c>
      <c r="GS249" s="14" t="s">
        <v>68</v>
      </c>
      <c r="GT249" s="14" t="s">
        <v>68</v>
      </c>
      <c r="GU249" s="14" t="s">
        <v>68</v>
      </c>
      <c r="GV249" s="14" t="str">
        <f t="shared" si="340"/>
        <v>-</v>
      </c>
      <c r="GW249" s="13" t="s">
        <v>68</v>
      </c>
      <c r="GX249" s="13" t="s">
        <v>68</v>
      </c>
      <c r="GY249" s="13" t="s">
        <v>68</v>
      </c>
      <c r="GZ249" s="13" t="s">
        <v>68</v>
      </c>
      <c r="HA249" s="13" t="s">
        <v>68</v>
      </c>
      <c r="HB249" s="13" t="s">
        <v>68</v>
      </c>
      <c r="HC249" s="44" t="str">
        <f t="shared" si="348"/>
        <v>-</v>
      </c>
      <c r="HD249" s="14" t="s">
        <v>68</v>
      </c>
      <c r="HE249" s="14" t="s">
        <v>68</v>
      </c>
      <c r="HF249" s="14" t="s">
        <v>68</v>
      </c>
      <c r="HG249" s="14" t="s">
        <v>68</v>
      </c>
      <c r="HH249" s="14" t="s">
        <v>68</v>
      </c>
      <c r="HI249" s="14" t="s">
        <v>68</v>
      </c>
      <c r="HJ249" s="44" t="str">
        <f t="shared" si="299"/>
        <v>-</v>
      </c>
      <c r="HK249" s="13" t="s">
        <v>68</v>
      </c>
      <c r="HL249" s="13" t="s">
        <v>68</v>
      </c>
      <c r="HM249" s="13" t="s">
        <v>68</v>
      </c>
      <c r="HN249" s="13" t="s">
        <v>68</v>
      </c>
      <c r="HO249" s="13" t="s">
        <v>68</v>
      </c>
      <c r="HP249" s="13" t="s">
        <v>68</v>
      </c>
      <c r="HQ249" s="44" t="str">
        <f t="shared" si="346"/>
        <v>-</v>
      </c>
      <c r="HR249" s="14" t="s">
        <v>68</v>
      </c>
      <c r="HS249" s="14" t="s">
        <v>68</v>
      </c>
      <c r="HT249" s="14" t="s">
        <v>68</v>
      </c>
      <c r="HU249" s="14" t="s">
        <v>68</v>
      </c>
      <c r="HV249" s="14" t="s">
        <v>68</v>
      </c>
      <c r="HW249" s="14" t="s">
        <v>68</v>
      </c>
      <c r="HX249" s="14" t="str">
        <f>IF(COUNTIF(HR249:HW249,"X")&gt;0,COUNTIF(HR249:HW249,"X")&amp;" fois par semaine","-")</f>
        <v>-</v>
      </c>
    </row>
    <row r="250" spans="1:232" ht="27.95" customHeight="1" x14ac:dyDescent="0.2">
      <c r="A250" s="16">
        <v>8448</v>
      </c>
      <c r="B250" s="9" t="s">
        <v>79</v>
      </c>
      <c r="C250" s="51" t="s">
        <v>1908</v>
      </c>
      <c r="D250" s="11" t="s">
        <v>96</v>
      </c>
      <c r="E250" s="18" t="s">
        <v>388</v>
      </c>
      <c r="F250" s="18">
        <v>75018</v>
      </c>
      <c r="G250" s="18" t="s">
        <v>29</v>
      </c>
      <c r="H250" s="12">
        <v>9</v>
      </c>
      <c r="I250" s="13" t="s">
        <v>69</v>
      </c>
      <c r="J250" s="13" t="s">
        <v>68</v>
      </c>
      <c r="K250" s="13" t="s">
        <v>68</v>
      </c>
      <c r="L250" s="13" t="s">
        <v>69</v>
      </c>
      <c r="M250" s="13" t="s">
        <v>68</v>
      </c>
      <c r="N250" s="13" t="s">
        <v>68</v>
      </c>
      <c r="O250" s="13" t="str">
        <f t="shared" si="304"/>
        <v>2 fois par semaine</v>
      </c>
      <c r="P250" s="14" t="s">
        <v>69</v>
      </c>
      <c r="Q250" s="14" t="s">
        <v>68</v>
      </c>
      <c r="R250" s="14" t="s">
        <v>68</v>
      </c>
      <c r="S250" s="14" t="s">
        <v>69</v>
      </c>
      <c r="T250" s="14" t="s">
        <v>68</v>
      </c>
      <c r="U250" s="14" t="s">
        <v>68</v>
      </c>
      <c r="V250" s="44" t="str">
        <f t="shared" si="305"/>
        <v>2 fois par semaine</v>
      </c>
      <c r="W250" s="13" t="s">
        <v>69</v>
      </c>
      <c r="X250" s="13" t="s">
        <v>68</v>
      </c>
      <c r="Y250" s="13" t="s">
        <v>68</v>
      </c>
      <c r="Z250" s="13" t="s">
        <v>69</v>
      </c>
      <c r="AA250" s="13" t="s">
        <v>68</v>
      </c>
      <c r="AB250" s="13" t="s">
        <v>68</v>
      </c>
      <c r="AC250" s="13" t="str">
        <f t="shared" si="306"/>
        <v>2 fois par semaine</v>
      </c>
      <c r="AD250" s="14" t="s">
        <v>69</v>
      </c>
      <c r="AE250" s="14" t="s">
        <v>68</v>
      </c>
      <c r="AF250" s="14" t="s">
        <v>68</v>
      </c>
      <c r="AG250" s="14" t="s">
        <v>69</v>
      </c>
      <c r="AH250" s="14" t="s">
        <v>68</v>
      </c>
      <c r="AI250" s="14" t="s">
        <v>68</v>
      </c>
      <c r="AJ250" s="44" t="str">
        <f t="shared" si="307"/>
        <v>2 fois par semaine</v>
      </c>
      <c r="AK250" s="13" t="s">
        <v>69</v>
      </c>
      <c r="AL250" s="13" t="s">
        <v>68</v>
      </c>
      <c r="AM250" s="13" t="s">
        <v>68</v>
      </c>
      <c r="AN250" s="13" t="s">
        <v>69</v>
      </c>
      <c r="AO250" s="13" t="s">
        <v>68</v>
      </c>
      <c r="AP250" s="13" t="s">
        <v>68</v>
      </c>
      <c r="AQ250" s="13" t="str">
        <f t="shared" si="308"/>
        <v>2 fois par semaine</v>
      </c>
      <c r="AR250" s="14" t="s">
        <v>69</v>
      </c>
      <c r="AS250" s="14" t="s">
        <v>68</v>
      </c>
      <c r="AT250" s="14" t="s">
        <v>68</v>
      </c>
      <c r="AU250" s="14" t="s">
        <v>69</v>
      </c>
      <c r="AV250" s="14" t="s">
        <v>68</v>
      </c>
      <c r="AW250" s="14" t="s">
        <v>68</v>
      </c>
      <c r="AX250" s="14" t="str">
        <f t="shared" si="309"/>
        <v>2 fois par semaine</v>
      </c>
      <c r="AY250" s="13" t="s">
        <v>69</v>
      </c>
      <c r="AZ250" s="13" t="s">
        <v>68</v>
      </c>
      <c r="BA250" s="13" t="s">
        <v>68</v>
      </c>
      <c r="BB250" s="13" t="s">
        <v>69</v>
      </c>
      <c r="BC250" s="13" t="s">
        <v>68</v>
      </c>
      <c r="BD250" s="13" t="s">
        <v>68</v>
      </c>
      <c r="BE250" s="13" t="str">
        <f t="shared" si="310"/>
        <v>2 fois par semaine</v>
      </c>
      <c r="BF250" s="14" t="s">
        <v>69</v>
      </c>
      <c r="BG250" s="14" t="s">
        <v>68</v>
      </c>
      <c r="BH250" s="14" t="s">
        <v>68</v>
      </c>
      <c r="BI250" s="14" t="s">
        <v>69</v>
      </c>
      <c r="BJ250" s="14" t="s">
        <v>68</v>
      </c>
      <c r="BK250" s="14" t="s">
        <v>68</v>
      </c>
      <c r="BL250" s="14" t="str">
        <f t="shared" si="311"/>
        <v>2 fois par semaine</v>
      </c>
      <c r="BM250" s="13" t="s">
        <v>69</v>
      </c>
      <c r="BN250" s="13" t="s">
        <v>68</v>
      </c>
      <c r="BO250" s="13" t="s">
        <v>68</v>
      </c>
      <c r="BP250" s="13" t="s">
        <v>69</v>
      </c>
      <c r="BQ250" s="13" t="s">
        <v>68</v>
      </c>
      <c r="BR250" s="13" t="s">
        <v>68</v>
      </c>
      <c r="BS250" s="13" t="str">
        <f t="shared" si="312"/>
        <v>2 fois par semaine</v>
      </c>
      <c r="BT250" s="14" t="s">
        <v>68</v>
      </c>
      <c r="BU250" s="14" t="s">
        <v>68</v>
      </c>
      <c r="BV250" s="14" t="s">
        <v>68</v>
      </c>
      <c r="BW250" s="14" t="s">
        <v>68</v>
      </c>
      <c r="BX250" s="14" t="s">
        <v>68</v>
      </c>
      <c r="BY250" s="14" t="s">
        <v>68</v>
      </c>
      <c r="BZ250" s="14" t="str">
        <f t="shared" si="313"/>
        <v>-</v>
      </c>
      <c r="CA250" s="13" t="s">
        <v>69</v>
      </c>
      <c r="CB250" s="13" t="s">
        <v>68</v>
      </c>
      <c r="CC250" s="13" t="s">
        <v>68</v>
      </c>
      <c r="CD250" s="13" t="s">
        <v>68</v>
      </c>
      <c r="CE250" s="13" t="s">
        <v>68</v>
      </c>
      <c r="CF250" s="13" t="s">
        <v>68</v>
      </c>
      <c r="CG250" s="44" t="str">
        <f t="shared" si="351"/>
        <v>1 fois par mois</v>
      </c>
      <c r="CH250" s="14" t="s">
        <v>69</v>
      </c>
      <c r="CI250" s="14" t="s">
        <v>68</v>
      </c>
      <c r="CJ250" s="14" t="s">
        <v>68</v>
      </c>
      <c r="CK250" s="14" t="s">
        <v>68</v>
      </c>
      <c r="CL250" s="14" t="s">
        <v>68</v>
      </c>
      <c r="CM250" s="14" t="s">
        <v>68</v>
      </c>
      <c r="CN250" s="44" t="str">
        <f t="shared" si="314"/>
        <v>1 fois par semaine</v>
      </c>
      <c r="CO250" s="13" t="s">
        <v>69</v>
      </c>
      <c r="CP250" s="13" t="s">
        <v>68</v>
      </c>
      <c r="CQ250" s="13" t="s">
        <v>68</v>
      </c>
      <c r="CR250" s="13" t="s">
        <v>68</v>
      </c>
      <c r="CS250" s="13" t="s">
        <v>68</v>
      </c>
      <c r="CT250" s="13" t="s">
        <v>68</v>
      </c>
      <c r="CU250" s="13" t="str">
        <f t="shared" si="352"/>
        <v>1 fois par semaine</v>
      </c>
      <c r="CV250" s="14" t="s">
        <v>69</v>
      </c>
      <c r="CW250" s="14" t="s">
        <v>68</v>
      </c>
      <c r="CX250" s="14" t="s">
        <v>68</v>
      </c>
      <c r="CY250" s="14" t="s">
        <v>68</v>
      </c>
      <c r="CZ250" s="14" t="s">
        <v>68</v>
      </c>
      <c r="DA250" s="14" t="s">
        <v>68</v>
      </c>
      <c r="DB250" s="14" t="str">
        <f t="shared" si="320"/>
        <v>1 fois par semaine</v>
      </c>
      <c r="DC250" s="13" t="s">
        <v>69</v>
      </c>
      <c r="DD250" s="13" t="s">
        <v>68</v>
      </c>
      <c r="DE250" s="13" t="s">
        <v>68</v>
      </c>
      <c r="DF250" s="13" t="s">
        <v>68</v>
      </c>
      <c r="DG250" s="13" t="s">
        <v>68</v>
      </c>
      <c r="DH250" s="13" t="s">
        <v>68</v>
      </c>
      <c r="DI250" s="13" t="str">
        <f t="shared" si="353"/>
        <v>1 fois par semaine</v>
      </c>
      <c r="DJ250" s="14" t="s">
        <v>69</v>
      </c>
      <c r="DK250" s="14" t="s">
        <v>68</v>
      </c>
      <c r="DL250" s="14" t="s">
        <v>68</v>
      </c>
      <c r="DM250" s="14" t="s">
        <v>69</v>
      </c>
      <c r="DN250" s="14" t="s">
        <v>68</v>
      </c>
      <c r="DO250" s="14" t="s">
        <v>68</v>
      </c>
      <c r="DP250" s="44" t="str">
        <f t="shared" si="321"/>
        <v>2 fois par semaine</v>
      </c>
      <c r="DQ250" s="13" t="s">
        <v>69</v>
      </c>
      <c r="DR250" s="13" t="s">
        <v>68</v>
      </c>
      <c r="DS250" s="13" t="s">
        <v>68</v>
      </c>
      <c r="DT250" s="13" t="s">
        <v>69</v>
      </c>
      <c r="DU250" s="13" t="s">
        <v>68</v>
      </c>
      <c r="DV250" s="13" t="s">
        <v>68</v>
      </c>
      <c r="DW250" s="13" t="str">
        <f t="shared" si="322"/>
        <v>2 fois par semaine</v>
      </c>
      <c r="DX250" s="14" t="s">
        <v>69</v>
      </c>
      <c r="DY250" s="14" t="s">
        <v>68</v>
      </c>
      <c r="DZ250" s="14" t="s">
        <v>68</v>
      </c>
      <c r="EA250" s="14" t="s">
        <v>69</v>
      </c>
      <c r="EB250" s="14" t="s">
        <v>68</v>
      </c>
      <c r="EC250" s="14" t="s">
        <v>68</v>
      </c>
      <c r="ED250" s="14" t="str">
        <f t="shared" si="323"/>
        <v>2 fois par semaine</v>
      </c>
      <c r="EE250" s="13" t="s">
        <v>69</v>
      </c>
      <c r="EF250" s="13" t="s">
        <v>68</v>
      </c>
      <c r="EG250" s="13" t="s">
        <v>68</v>
      </c>
      <c r="EH250" s="13" t="s">
        <v>69</v>
      </c>
      <c r="EI250" s="13" t="s">
        <v>68</v>
      </c>
      <c r="EJ250" s="13" t="s">
        <v>68</v>
      </c>
      <c r="EK250" s="13" t="str">
        <f t="shared" si="324"/>
        <v>2 fois par semaine</v>
      </c>
      <c r="EL250" s="14" t="s">
        <v>69</v>
      </c>
      <c r="EM250" s="14" t="s">
        <v>68</v>
      </c>
      <c r="EN250" s="14" t="s">
        <v>68</v>
      </c>
      <c r="EO250" s="14" t="s">
        <v>68</v>
      </c>
      <c r="EP250" s="14" t="s">
        <v>68</v>
      </c>
      <c r="EQ250" s="14" t="s">
        <v>68</v>
      </c>
      <c r="ER250" s="44" t="str">
        <f t="shared" si="354"/>
        <v>1 fois par mois</v>
      </c>
      <c r="ES250" s="13" t="s">
        <v>69</v>
      </c>
      <c r="ET250" s="13" t="s">
        <v>68</v>
      </c>
      <c r="EU250" s="13" t="s">
        <v>68</v>
      </c>
      <c r="EV250" s="13" t="s">
        <v>68</v>
      </c>
      <c r="EW250" s="13" t="s">
        <v>68</v>
      </c>
      <c r="EX250" s="13" t="s">
        <v>68</v>
      </c>
      <c r="EY250" s="44" t="str">
        <f t="shared" si="355"/>
        <v>1 fois par mois</v>
      </c>
      <c r="EZ250" s="14" t="s">
        <v>68</v>
      </c>
      <c r="FA250" s="14" t="s">
        <v>68</v>
      </c>
      <c r="FB250" s="14" t="s">
        <v>68</v>
      </c>
      <c r="FC250" s="14" t="s">
        <v>68</v>
      </c>
      <c r="FD250" s="14" t="s">
        <v>68</v>
      </c>
      <c r="FE250" s="14" t="s">
        <v>68</v>
      </c>
      <c r="FF250" s="44" t="str">
        <f t="shared" si="336"/>
        <v>-</v>
      </c>
      <c r="FG250" s="13" t="s">
        <v>68</v>
      </c>
      <c r="FH250" s="13" t="s">
        <v>68</v>
      </c>
      <c r="FI250" s="13" t="s">
        <v>68</v>
      </c>
      <c r="FJ250" s="13" t="s">
        <v>68</v>
      </c>
      <c r="FK250" s="13" t="s">
        <v>68</v>
      </c>
      <c r="FL250" s="13" t="s">
        <v>68</v>
      </c>
      <c r="FM250" s="13" t="str">
        <f t="shared" si="356"/>
        <v>-</v>
      </c>
      <c r="FN250" s="14" t="s">
        <v>69</v>
      </c>
      <c r="FO250" s="14" t="s">
        <v>68</v>
      </c>
      <c r="FP250" s="14" t="s">
        <v>68</v>
      </c>
      <c r="FQ250" s="14" t="s">
        <v>69</v>
      </c>
      <c r="FR250" s="14" t="s">
        <v>68</v>
      </c>
      <c r="FS250" s="14" t="s">
        <v>68</v>
      </c>
      <c r="FT250" s="44" t="str">
        <f t="shared" si="317"/>
        <v>2 fois par semaine</v>
      </c>
      <c r="FU250" s="13" t="s">
        <v>69</v>
      </c>
      <c r="FV250" s="13" t="s">
        <v>68</v>
      </c>
      <c r="FW250" s="13" t="s">
        <v>68</v>
      </c>
      <c r="FX250" s="13" t="s">
        <v>68</v>
      </c>
      <c r="FY250" s="13" t="s">
        <v>68</v>
      </c>
      <c r="FZ250" s="13" t="s">
        <v>68</v>
      </c>
      <c r="GA250" s="44" t="str">
        <f t="shared" si="318"/>
        <v>1 fois par semaine</v>
      </c>
      <c r="GB250" s="14" t="s">
        <v>69</v>
      </c>
      <c r="GC250" s="14" t="s">
        <v>68</v>
      </c>
      <c r="GD250" s="14" t="s">
        <v>68</v>
      </c>
      <c r="GE250" s="14" t="s">
        <v>68</v>
      </c>
      <c r="GF250" s="14" t="s">
        <v>68</v>
      </c>
      <c r="GG250" s="14" t="s">
        <v>68</v>
      </c>
      <c r="GH250" s="14" t="str">
        <f t="shared" si="319"/>
        <v>1 fois par semaine</v>
      </c>
      <c r="GI250" s="13" t="s">
        <v>68</v>
      </c>
      <c r="GJ250" s="13" t="s">
        <v>68</v>
      </c>
      <c r="GK250" s="13" t="s">
        <v>68</v>
      </c>
      <c r="GL250" s="13" t="s">
        <v>68</v>
      </c>
      <c r="GM250" s="13" t="s">
        <v>68</v>
      </c>
      <c r="GN250" s="13" t="s">
        <v>68</v>
      </c>
      <c r="GO250" s="13" t="str">
        <f t="shared" si="357"/>
        <v>-</v>
      </c>
      <c r="GP250" s="14" t="s">
        <v>68</v>
      </c>
      <c r="GQ250" s="14" t="s">
        <v>68</v>
      </c>
      <c r="GR250" s="14" t="s">
        <v>68</v>
      </c>
      <c r="GS250" s="14" t="s">
        <v>68</v>
      </c>
      <c r="GT250" s="14" t="s">
        <v>68</v>
      </c>
      <c r="GU250" s="14" t="s">
        <v>68</v>
      </c>
      <c r="GV250" s="14" t="str">
        <f t="shared" si="340"/>
        <v>-</v>
      </c>
      <c r="GW250" s="13" t="s">
        <v>68</v>
      </c>
      <c r="GX250" s="13" t="s">
        <v>68</v>
      </c>
      <c r="GY250" s="13" t="s">
        <v>68</v>
      </c>
      <c r="GZ250" s="13" t="s">
        <v>68</v>
      </c>
      <c r="HA250" s="13" t="s">
        <v>68</v>
      </c>
      <c r="HB250" s="13" t="s">
        <v>68</v>
      </c>
      <c r="HC250" s="44" t="str">
        <f t="shared" si="348"/>
        <v>-</v>
      </c>
      <c r="HD250" s="14" t="s">
        <v>68</v>
      </c>
      <c r="HE250" s="14" t="s">
        <v>68</v>
      </c>
      <c r="HF250" s="14" t="s">
        <v>68</v>
      </c>
      <c r="HG250" s="14" t="s">
        <v>68</v>
      </c>
      <c r="HH250" s="14" t="s">
        <v>68</v>
      </c>
      <c r="HI250" s="14" t="s">
        <v>68</v>
      </c>
      <c r="HJ250" s="44" t="str">
        <f t="shared" si="299"/>
        <v>-</v>
      </c>
      <c r="HK250" s="13" t="s">
        <v>68</v>
      </c>
      <c r="HL250" s="13" t="s">
        <v>68</v>
      </c>
      <c r="HM250" s="13" t="s">
        <v>68</v>
      </c>
      <c r="HN250" s="13" t="s">
        <v>68</v>
      </c>
      <c r="HO250" s="13" t="s">
        <v>68</v>
      </c>
      <c r="HP250" s="13" t="s">
        <v>68</v>
      </c>
      <c r="HQ250" s="44" t="str">
        <f t="shared" si="346"/>
        <v>-</v>
      </c>
      <c r="HR250" s="14" t="s">
        <v>68</v>
      </c>
      <c r="HS250" s="14" t="s">
        <v>68</v>
      </c>
      <c r="HT250" s="14" t="s">
        <v>68</v>
      </c>
      <c r="HU250" s="14" t="s">
        <v>68</v>
      </c>
      <c r="HV250" s="14" t="s">
        <v>68</v>
      </c>
      <c r="HW250" s="14" t="s">
        <v>68</v>
      </c>
      <c r="HX250" s="14" t="str">
        <f t="shared" ref="HX250:HX253" si="358">IF(COUNTIF(HR250:HW250,"X")&gt;0,COUNTIF(HR250:HW250,"X")&amp;" fois par semaine","-")</f>
        <v>-</v>
      </c>
    </row>
    <row r="251" spans="1:232" ht="27.95" customHeight="1" x14ac:dyDescent="0.2">
      <c r="A251" s="8">
        <v>8449</v>
      </c>
      <c r="B251" s="9" t="s">
        <v>66</v>
      </c>
      <c r="C251" s="50" t="s">
        <v>1906</v>
      </c>
      <c r="D251" s="11" t="s">
        <v>96</v>
      </c>
      <c r="E251" s="18" t="s">
        <v>389</v>
      </c>
      <c r="F251" s="18">
        <v>75011</v>
      </c>
      <c r="G251" s="18" t="s">
        <v>29</v>
      </c>
      <c r="H251" s="12">
        <v>8</v>
      </c>
      <c r="I251" s="13" t="s">
        <v>69</v>
      </c>
      <c r="J251" s="13" t="s">
        <v>68</v>
      </c>
      <c r="K251" s="13" t="s">
        <v>68</v>
      </c>
      <c r="L251" s="13" t="s">
        <v>69</v>
      </c>
      <c r="M251" s="13" t="s">
        <v>68</v>
      </c>
      <c r="N251" s="13" t="s">
        <v>68</v>
      </c>
      <c r="O251" s="13" t="str">
        <f t="shared" si="304"/>
        <v>2 fois par semaine</v>
      </c>
      <c r="P251" s="14" t="s">
        <v>69</v>
      </c>
      <c r="Q251" s="14" t="s">
        <v>68</v>
      </c>
      <c r="R251" s="14" t="s">
        <v>68</v>
      </c>
      <c r="S251" s="14" t="s">
        <v>69</v>
      </c>
      <c r="T251" s="14" t="s">
        <v>68</v>
      </c>
      <c r="U251" s="14" t="s">
        <v>68</v>
      </c>
      <c r="V251" s="44" t="str">
        <f t="shared" si="305"/>
        <v>2 fois par semaine</v>
      </c>
      <c r="W251" s="13" t="s">
        <v>69</v>
      </c>
      <c r="X251" s="13" t="s">
        <v>68</v>
      </c>
      <c r="Y251" s="13" t="s">
        <v>68</v>
      </c>
      <c r="Z251" s="13" t="s">
        <v>69</v>
      </c>
      <c r="AA251" s="13" t="s">
        <v>68</v>
      </c>
      <c r="AB251" s="13" t="s">
        <v>68</v>
      </c>
      <c r="AC251" s="13" t="str">
        <f t="shared" si="306"/>
        <v>2 fois par semaine</v>
      </c>
      <c r="AD251" s="14" t="s">
        <v>69</v>
      </c>
      <c r="AE251" s="14" t="s">
        <v>68</v>
      </c>
      <c r="AF251" s="14" t="s">
        <v>68</v>
      </c>
      <c r="AG251" s="14" t="s">
        <v>69</v>
      </c>
      <c r="AH251" s="14" t="s">
        <v>68</v>
      </c>
      <c r="AI251" s="14" t="s">
        <v>68</v>
      </c>
      <c r="AJ251" s="44" t="str">
        <f t="shared" si="307"/>
        <v>2 fois par semaine</v>
      </c>
      <c r="AK251" s="13" t="s">
        <v>69</v>
      </c>
      <c r="AL251" s="13" t="s">
        <v>68</v>
      </c>
      <c r="AM251" s="13" t="s">
        <v>68</v>
      </c>
      <c r="AN251" s="13" t="s">
        <v>69</v>
      </c>
      <c r="AO251" s="13" t="s">
        <v>68</v>
      </c>
      <c r="AP251" s="13" t="s">
        <v>68</v>
      </c>
      <c r="AQ251" s="13" t="str">
        <f t="shared" si="308"/>
        <v>2 fois par semaine</v>
      </c>
      <c r="AR251" s="14" t="s">
        <v>69</v>
      </c>
      <c r="AS251" s="14" t="s">
        <v>68</v>
      </c>
      <c r="AT251" s="14" t="s">
        <v>68</v>
      </c>
      <c r="AU251" s="14" t="s">
        <v>69</v>
      </c>
      <c r="AV251" s="14" t="s">
        <v>68</v>
      </c>
      <c r="AW251" s="14" t="s">
        <v>68</v>
      </c>
      <c r="AX251" s="14" t="str">
        <f t="shared" si="309"/>
        <v>2 fois par semaine</v>
      </c>
      <c r="AY251" s="13" t="s">
        <v>69</v>
      </c>
      <c r="AZ251" s="13" t="s">
        <v>68</v>
      </c>
      <c r="BA251" s="13" t="s">
        <v>68</v>
      </c>
      <c r="BB251" s="13" t="s">
        <v>69</v>
      </c>
      <c r="BC251" s="13" t="s">
        <v>68</v>
      </c>
      <c r="BD251" s="13" t="s">
        <v>68</v>
      </c>
      <c r="BE251" s="13" t="str">
        <f t="shared" si="310"/>
        <v>2 fois par semaine</v>
      </c>
      <c r="BF251" s="14" t="s">
        <v>69</v>
      </c>
      <c r="BG251" s="14" t="s">
        <v>68</v>
      </c>
      <c r="BH251" s="14" t="s">
        <v>68</v>
      </c>
      <c r="BI251" s="14" t="s">
        <v>69</v>
      </c>
      <c r="BJ251" s="14" t="s">
        <v>68</v>
      </c>
      <c r="BK251" s="14" t="s">
        <v>68</v>
      </c>
      <c r="BL251" s="14" t="str">
        <f t="shared" si="311"/>
        <v>2 fois par semaine</v>
      </c>
      <c r="BM251" s="13" t="s">
        <v>69</v>
      </c>
      <c r="BN251" s="13" t="s">
        <v>68</v>
      </c>
      <c r="BO251" s="13" t="s">
        <v>68</v>
      </c>
      <c r="BP251" s="13" t="s">
        <v>69</v>
      </c>
      <c r="BQ251" s="13" t="s">
        <v>68</v>
      </c>
      <c r="BR251" s="13" t="s">
        <v>68</v>
      </c>
      <c r="BS251" s="13" t="str">
        <f t="shared" si="312"/>
        <v>2 fois par semaine</v>
      </c>
      <c r="BT251" s="14" t="s">
        <v>68</v>
      </c>
      <c r="BU251" s="14" t="s">
        <v>68</v>
      </c>
      <c r="BV251" s="14" t="s">
        <v>68</v>
      </c>
      <c r="BW251" s="14" t="s">
        <v>68</v>
      </c>
      <c r="BX251" s="14" t="s">
        <v>68</v>
      </c>
      <c r="BY251" s="14" t="s">
        <v>68</v>
      </c>
      <c r="BZ251" s="14" t="str">
        <f t="shared" si="313"/>
        <v>-</v>
      </c>
      <c r="CA251" s="13" t="s">
        <v>69</v>
      </c>
      <c r="CB251" s="13" t="s">
        <v>68</v>
      </c>
      <c r="CC251" s="13" t="s">
        <v>68</v>
      </c>
      <c r="CD251" s="13" t="s">
        <v>68</v>
      </c>
      <c r="CE251" s="13" t="s">
        <v>68</v>
      </c>
      <c r="CF251" s="13" t="s">
        <v>68</v>
      </c>
      <c r="CG251" s="44" t="str">
        <f t="shared" si="351"/>
        <v>1 fois par mois</v>
      </c>
      <c r="CH251" s="14" t="s">
        <v>69</v>
      </c>
      <c r="CI251" s="14" t="s">
        <v>68</v>
      </c>
      <c r="CJ251" s="14" t="s">
        <v>68</v>
      </c>
      <c r="CK251" s="14" t="s">
        <v>68</v>
      </c>
      <c r="CL251" s="14" t="s">
        <v>68</v>
      </c>
      <c r="CM251" s="14" t="s">
        <v>68</v>
      </c>
      <c r="CN251" s="44" t="str">
        <f t="shared" si="314"/>
        <v>1 fois par semaine</v>
      </c>
      <c r="CO251" s="13" t="s">
        <v>69</v>
      </c>
      <c r="CP251" s="13" t="s">
        <v>68</v>
      </c>
      <c r="CQ251" s="13" t="s">
        <v>68</v>
      </c>
      <c r="CR251" s="13" t="s">
        <v>68</v>
      </c>
      <c r="CS251" s="13" t="s">
        <v>68</v>
      </c>
      <c r="CT251" s="13" t="s">
        <v>68</v>
      </c>
      <c r="CU251" s="13" t="str">
        <f t="shared" si="352"/>
        <v>1 fois par semaine</v>
      </c>
      <c r="CV251" s="14" t="s">
        <v>69</v>
      </c>
      <c r="CW251" s="14" t="s">
        <v>68</v>
      </c>
      <c r="CX251" s="14" t="s">
        <v>68</v>
      </c>
      <c r="CY251" s="14" t="s">
        <v>68</v>
      </c>
      <c r="CZ251" s="14" t="s">
        <v>68</v>
      </c>
      <c r="DA251" s="14" t="s">
        <v>68</v>
      </c>
      <c r="DB251" s="14" t="str">
        <f t="shared" si="320"/>
        <v>1 fois par semaine</v>
      </c>
      <c r="DC251" s="13" t="s">
        <v>69</v>
      </c>
      <c r="DD251" s="13" t="s">
        <v>68</v>
      </c>
      <c r="DE251" s="13" t="s">
        <v>68</v>
      </c>
      <c r="DF251" s="13" t="s">
        <v>68</v>
      </c>
      <c r="DG251" s="13" t="s">
        <v>68</v>
      </c>
      <c r="DH251" s="13" t="s">
        <v>68</v>
      </c>
      <c r="DI251" s="13" t="str">
        <f t="shared" si="353"/>
        <v>1 fois par semaine</v>
      </c>
      <c r="DJ251" s="14" t="s">
        <v>69</v>
      </c>
      <c r="DK251" s="14" t="s">
        <v>68</v>
      </c>
      <c r="DL251" s="14" t="s">
        <v>68</v>
      </c>
      <c r="DM251" s="14" t="s">
        <v>69</v>
      </c>
      <c r="DN251" s="14" t="s">
        <v>68</v>
      </c>
      <c r="DO251" s="14" t="s">
        <v>68</v>
      </c>
      <c r="DP251" s="44" t="str">
        <f t="shared" si="321"/>
        <v>2 fois par semaine</v>
      </c>
      <c r="DQ251" s="13" t="s">
        <v>69</v>
      </c>
      <c r="DR251" s="13" t="s">
        <v>68</v>
      </c>
      <c r="DS251" s="13" t="s">
        <v>68</v>
      </c>
      <c r="DT251" s="13" t="s">
        <v>69</v>
      </c>
      <c r="DU251" s="13" t="s">
        <v>68</v>
      </c>
      <c r="DV251" s="13" t="s">
        <v>68</v>
      </c>
      <c r="DW251" s="13" t="str">
        <f t="shared" si="322"/>
        <v>2 fois par semaine</v>
      </c>
      <c r="DX251" s="14" t="s">
        <v>69</v>
      </c>
      <c r="DY251" s="14" t="s">
        <v>68</v>
      </c>
      <c r="DZ251" s="14" t="s">
        <v>68</v>
      </c>
      <c r="EA251" s="14" t="s">
        <v>69</v>
      </c>
      <c r="EB251" s="14" t="s">
        <v>68</v>
      </c>
      <c r="EC251" s="14" t="s">
        <v>68</v>
      </c>
      <c r="ED251" s="14" t="str">
        <f t="shared" si="323"/>
        <v>2 fois par semaine</v>
      </c>
      <c r="EE251" s="13" t="s">
        <v>69</v>
      </c>
      <c r="EF251" s="13" t="s">
        <v>68</v>
      </c>
      <c r="EG251" s="13" t="s">
        <v>68</v>
      </c>
      <c r="EH251" s="13" t="s">
        <v>69</v>
      </c>
      <c r="EI251" s="13" t="s">
        <v>68</v>
      </c>
      <c r="EJ251" s="13" t="s">
        <v>68</v>
      </c>
      <c r="EK251" s="13" t="str">
        <f t="shared" si="324"/>
        <v>2 fois par semaine</v>
      </c>
      <c r="EL251" s="14" t="s">
        <v>69</v>
      </c>
      <c r="EM251" s="14" t="s">
        <v>68</v>
      </c>
      <c r="EN251" s="14" t="s">
        <v>68</v>
      </c>
      <c r="EO251" s="14" t="s">
        <v>68</v>
      </c>
      <c r="EP251" s="14" t="s">
        <v>68</v>
      </c>
      <c r="EQ251" s="14" t="s">
        <v>68</v>
      </c>
      <c r="ER251" s="44" t="str">
        <f t="shared" si="354"/>
        <v>1 fois par mois</v>
      </c>
      <c r="ES251" s="13" t="s">
        <v>68</v>
      </c>
      <c r="ET251" s="13" t="s">
        <v>68</v>
      </c>
      <c r="EU251" s="13" t="s">
        <v>68</v>
      </c>
      <c r="EV251" s="13" t="s">
        <v>68</v>
      </c>
      <c r="EW251" s="13" t="s">
        <v>68</v>
      </c>
      <c r="EX251" s="13" t="s">
        <v>68</v>
      </c>
      <c r="EY251" s="44" t="str">
        <f t="shared" si="355"/>
        <v>-</v>
      </c>
      <c r="EZ251" s="14" t="s">
        <v>68</v>
      </c>
      <c r="FA251" s="14" t="s">
        <v>68</v>
      </c>
      <c r="FB251" s="14" t="s">
        <v>68</v>
      </c>
      <c r="FC251" s="14" t="s">
        <v>68</v>
      </c>
      <c r="FD251" s="14" t="s">
        <v>68</v>
      </c>
      <c r="FE251" s="14" t="s">
        <v>68</v>
      </c>
      <c r="FF251" s="44" t="str">
        <f t="shared" si="336"/>
        <v>-</v>
      </c>
      <c r="FG251" s="13" t="s">
        <v>68</v>
      </c>
      <c r="FH251" s="13" t="s">
        <v>68</v>
      </c>
      <c r="FI251" s="13" t="s">
        <v>68</v>
      </c>
      <c r="FJ251" s="13" t="s">
        <v>68</v>
      </c>
      <c r="FK251" s="13" t="s">
        <v>68</v>
      </c>
      <c r="FL251" s="13" t="s">
        <v>68</v>
      </c>
      <c r="FM251" s="13" t="str">
        <f t="shared" si="356"/>
        <v>-</v>
      </c>
      <c r="FN251" s="14" t="s">
        <v>69</v>
      </c>
      <c r="FO251" s="14" t="s">
        <v>68</v>
      </c>
      <c r="FP251" s="14" t="s">
        <v>68</v>
      </c>
      <c r="FQ251" s="14" t="s">
        <v>69</v>
      </c>
      <c r="FR251" s="14" t="s">
        <v>68</v>
      </c>
      <c r="FS251" s="14" t="s">
        <v>68</v>
      </c>
      <c r="FT251" s="44" t="str">
        <f t="shared" si="317"/>
        <v>2 fois par semaine</v>
      </c>
      <c r="FU251" s="13" t="s">
        <v>69</v>
      </c>
      <c r="FV251" s="13" t="s">
        <v>68</v>
      </c>
      <c r="FW251" s="13" t="s">
        <v>68</v>
      </c>
      <c r="FX251" s="13" t="s">
        <v>68</v>
      </c>
      <c r="FY251" s="13" t="s">
        <v>68</v>
      </c>
      <c r="FZ251" s="13" t="s">
        <v>68</v>
      </c>
      <c r="GA251" s="44" t="str">
        <f t="shared" si="318"/>
        <v>1 fois par semaine</v>
      </c>
      <c r="GB251" s="14" t="s">
        <v>69</v>
      </c>
      <c r="GC251" s="14" t="s">
        <v>68</v>
      </c>
      <c r="GD251" s="14" t="s">
        <v>68</v>
      </c>
      <c r="GE251" s="14" t="s">
        <v>68</v>
      </c>
      <c r="GF251" s="14" t="s">
        <v>68</v>
      </c>
      <c r="GG251" s="14" t="s">
        <v>68</v>
      </c>
      <c r="GH251" s="14" t="str">
        <f t="shared" si="319"/>
        <v>1 fois par semaine</v>
      </c>
      <c r="GI251" s="13" t="s">
        <v>68</v>
      </c>
      <c r="GJ251" s="13" t="s">
        <v>68</v>
      </c>
      <c r="GK251" s="13" t="s">
        <v>68</v>
      </c>
      <c r="GL251" s="13" t="s">
        <v>68</v>
      </c>
      <c r="GM251" s="13" t="s">
        <v>68</v>
      </c>
      <c r="GN251" s="13" t="s">
        <v>68</v>
      </c>
      <c r="GO251" s="13" t="str">
        <f t="shared" si="357"/>
        <v>-</v>
      </c>
      <c r="GP251" s="14" t="s">
        <v>68</v>
      </c>
      <c r="GQ251" s="14" t="s">
        <v>68</v>
      </c>
      <c r="GR251" s="14" t="s">
        <v>68</v>
      </c>
      <c r="GS251" s="14" t="s">
        <v>68</v>
      </c>
      <c r="GT251" s="14" t="s">
        <v>68</v>
      </c>
      <c r="GU251" s="14" t="s">
        <v>68</v>
      </c>
      <c r="GV251" s="14" t="str">
        <f t="shared" si="340"/>
        <v>-</v>
      </c>
      <c r="GW251" s="13" t="s">
        <v>68</v>
      </c>
      <c r="GX251" s="13" t="s">
        <v>68</v>
      </c>
      <c r="GY251" s="13" t="s">
        <v>68</v>
      </c>
      <c r="GZ251" s="13" t="s">
        <v>68</v>
      </c>
      <c r="HA251" s="13" t="s">
        <v>68</v>
      </c>
      <c r="HB251" s="13" t="s">
        <v>68</v>
      </c>
      <c r="HC251" s="44" t="str">
        <f t="shared" si="348"/>
        <v>-</v>
      </c>
      <c r="HD251" s="14" t="s">
        <v>68</v>
      </c>
      <c r="HE251" s="14" t="s">
        <v>68</v>
      </c>
      <c r="HF251" s="14" t="s">
        <v>68</v>
      </c>
      <c r="HG251" s="14" t="s">
        <v>68</v>
      </c>
      <c r="HH251" s="14" t="s">
        <v>68</v>
      </c>
      <c r="HI251" s="14" t="s">
        <v>68</v>
      </c>
      <c r="HJ251" s="44" t="str">
        <f t="shared" si="299"/>
        <v>-</v>
      </c>
      <c r="HK251" s="13" t="s">
        <v>68</v>
      </c>
      <c r="HL251" s="13" t="s">
        <v>68</v>
      </c>
      <c r="HM251" s="13" t="s">
        <v>68</v>
      </c>
      <c r="HN251" s="13" t="s">
        <v>68</v>
      </c>
      <c r="HO251" s="13" t="s">
        <v>68</v>
      </c>
      <c r="HP251" s="13" t="s">
        <v>68</v>
      </c>
      <c r="HQ251" s="44" t="str">
        <f t="shared" si="346"/>
        <v>-</v>
      </c>
      <c r="HR251" s="14" t="s">
        <v>68</v>
      </c>
      <c r="HS251" s="14" t="s">
        <v>68</v>
      </c>
      <c r="HT251" s="14" t="s">
        <v>68</v>
      </c>
      <c r="HU251" s="14" t="s">
        <v>68</v>
      </c>
      <c r="HV251" s="14" t="s">
        <v>68</v>
      </c>
      <c r="HW251" s="14" t="s">
        <v>68</v>
      </c>
      <c r="HX251" s="14" t="str">
        <f t="shared" si="358"/>
        <v>-</v>
      </c>
    </row>
    <row r="252" spans="1:232" ht="27.95" customHeight="1" x14ac:dyDescent="0.2">
      <c r="A252" s="8">
        <v>8450</v>
      </c>
      <c r="B252" s="9" t="s">
        <v>79</v>
      </c>
      <c r="C252" s="51" t="s">
        <v>1908</v>
      </c>
      <c r="D252" s="11" t="s">
        <v>96</v>
      </c>
      <c r="E252" s="18" t="s">
        <v>390</v>
      </c>
      <c r="F252" s="18">
        <v>75018</v>
      </c>
      <c r="G252" s="18" t="s">
        <v>29</v>
      </c>
      <c r="H252" s="12">
        <v>31</v>
      </c>
      <c r="I252" s="13" t="s">
        <v>68</v>
      </c>
      <c r="J252" s="13" t="s">
        <v>68</v>
      </c>
      <c r="K252" s="13" t="s">
        <v>68</v>
      </c>
      <c r="L252" s="13" t="s">
        <v>68</v>
      </c>
      <c r="M252" s="13" t="s">
        <v>68</v>
      </c>
      <c r="N252" s="13" t="s">
        <v>68</v>
      </c>
      <c r="O252" s="13" t="str">
        <f t="shared" si="304"/>
        <v>-</v>
      </c>
      <c r="P252" s="14" t="s">
        <v>68</v>
      </c>
      <c r="Q252" s="14" t="s">
        <v>68</v>
      </c>
      <c r="R252" s="14" t="s">
        <v>68</v>
      </c>
      <c r="S252" s="14" t="s">
        <v>68</v>
      </c>
      <c r="T252" s="14" t="s">
        <v>68</v>
      </c>
      <c r="U252" s="14" t="s">
        <v>68</v>
      </c>
      <c r="V252" s="44" t="str">
        <f t="shared" si="305"/>
        <v>-</v>
      </c>
      <c r="W252" s="13" t="s">
        <v>68</v>
      </c>
      <c r="X252" s="13" t="s">
        <v>68</v>
      </c>
      <c r="Y252" s="13" t="s">
        <v>68</v>
      </c>
      <c r="Z252" s="13" t="s">
        <v>68</v>
      </c>
      <c r="AA252" s="13" t="s">
        <v>68</v>
      </c>
      <c r="AB252" s="13" t="s">
        <v>68</v>
      </c>
      <c r="AC252" s="13" t="str">
        <f t="shared" si="306"/>
        <v>-</v>
      </c>
      <c r="AD252" s="14" t="s">
        <v>68</v>
      </c>
      <c r="AE252" s="14" t="s">
        <v>68</v>
      </c>
      <c r="AF252" s="14" t="s">
        <v>68</v>
      </c>
      <c r="AG252" s="14" t="s">
        <v>68</v>
      </c>
      <c r="AH252" s="14" t="s">
        <v>68</v>
      </c>
      <c r="AI252" s="14" t="s">
        <v>68</v>
      </c>
      <c r="AJ252" s="44" t="str">
        <f t="shared" si="307"/>
        <v>-</v>
      </c>
      <c r="AK252" s="13" t="s">
        <v>68</v>
      </c>
      <c r="AL252" s="13" t="s">
        <v>68</v>
      </c>
      <c r="AM252" s="13" t="s">
        <v>68</v>
      </c>
      <c r="AN252" s="13" t="s">
        <v>68</v>
      </c>
      <c r="AO252" s="13" t="s">
        <v>68</v>
      </c>
      <c r="AP252" s="13" t="s">
        <v>68</v>
      </c>
      <c r="AQ252" s="13" t="str">
        <f t="shared" si="308"/>
        <v>-</v>
      </c>
      <c r="AR252" s="14" t="s">
        <v>68</v>
      </c>
      <c r="AS252" s="14" t="s">
        <v>68</v>
      </c>
      <c r="AT252" s="14" t="s">
        <v>68</v>
      </c>
      <c r="AU252" s="14" t="s">
        <v>68</v>
      </c>
      <c r="AV252" s="14" t="s">
        <v>68</v>
      </c>
      <c r="AW252" s="14" t="s">
        <v>68</v>
      </c>
      <c r="AX252" s="14" t="str">
        <f t="shared" si="309"/>
        <v>-</v>
      </c>
      <c r="AY252" s="13" t="s">
        <v>68</v>
      </c>
      <c r="AZ252" s="13" t="s">
        <v>68</v>
      </c>
      <c r="BA252" s="13" t="s">
        <v>68</v>
      </c>
      <c r="BB252" s="13" t="s">
        <v>68</v>
      </c>
      <c r="BC252" s="13" t="s">
        <v>68</v>
      </c>
      <c r="BD252" s="13" t="s">
        <v>68</v>
      </c>
      <c r="BE252" s="13" t="str">
        <f t="shared" si="310"/>
        <v>-</v>
      </c>
      <c r="BF252" s="14" t="s">
        <v>68</v>
      </c>
      <c r="BG252" s="14" t="s">
        <v>68</v>
      </c>
      <c r="BH252" s="14" t="s">
        <v>68</v>
      </c>
      <c r="BI252" s="14" t="s">
        <v>68</v>
      </c>
      <c r="BJ252" s="14" t="s">
        <v>68</v>
      </c>
      <c r="BK252" s="14" t="s">
        <v>68</v>
      </c>
      <c r="BL252" s="14" t="str">
        <f t="shared" si="311"/>
        <v>-</v>
      </c>
      <c r="BM252" s="13" t="s">
        <v>68</v>
      </c>
      <c r="BN252" s="13" t="s">
        <v>68</v>
      </c>
      <c r="BO252" s="13" t="s">
        <v>68</v>
      </c>
      <c r="BP252" s="13" t="s">
        <v>68</v>
      </c>
      <c r="BQ252" s="13" t="s">
        <v>68</v>
      </c>
      <c r="BR252" s="13" t="s">
        <v>68</v>
      </c>
      <c r="BS252" s="13" t="str">
        <f t="shared" si="312"/>
        <v>-</v>
      </c>
      <c r="BT252" s="14" t="s">
        <v>68</v>
      </c>
      <c r="BU252" s="14" t="s">
        <v>68</v>
      </c>
      <c r="BV252" s="14" t="s">
        <v>68</v>
      </c>
      <c r="BW252" s="14" t="s">
        <v>68</v>
      </c>
      <c r="BX252" s="14" t="s">
        <v>68</v>
      </c>
      <c r="BY252" s="14" t="s">
        <v>68</v>
      </c>
      <c r="BZ252" s="14" t="str">
        <f t="shared" si="313"/>
        <v>-</v>
      </c>
      <c r="CA252" s="13" t="s">
        <v>68</v>
      </c>
      <c r="CB252" s="13" t="s">
        <v>68</v>
      </c>
      <c r="CC252" s="13" t="s">
        <v>68</v>
      </c>
      <c r="CD252" s="13" t="s">
        <v>68</v>
      </c>
      <c r="CE252" s="13" t="s">
        <v>68</v>
      </c>
      <c r="CF252" s="13" t="s">
        <v>68</v>
      </c>
      <c r="CG252" s="44" t="str">
        <f t="shared" si="351"/>
        <v>-</v>
      </c>
      <c r="CH252" s="14" t="s">
        <v>68</v>
      </c>
      <c r="CI252" s="14" t="s">
        <v>68</v>
      </c>
      <c r="CJ252" s="14" t="s">
        <v>68</v>
      </c>
      <c r="CK252" s="14" t="s">
        <v>68</v>
      </c>
      <c r="CL252" s="14" t="s">
        <v>68</v>
      </c>
      <c r="CM252" s="14" t="s">
        <v>68</v>
      </c>
      <c r="CN252" s="44" t="str">
        <f t="shared" si="314"/>
        <v>-</v>
      </c>
      <c r="CO252" s="13" t="s">
        <v>68</v>
      </c>
      <c r="CP252" s="13" t="s">
        <v>68</v>
      </c>
      <c r="CQ252" s="13" t="s">
        <v>68</v>
      </c>
      <c r="CR252" s="13" t="s">
        <v>68</v>
      </c>
      <c r="CS252" s="13" t="s">
        <v>68</v>
      </c>
      <c r="CT252" s="13" t="s">
        <v>68</v>
      </c>
      <c r="CU252" s="13" t="str">
        <f t="shared" si="352"/>
        <v>-</v>
      </c>
      <c r="CV252" s="14" t="s">
        <v>68</v>
      </c>
      <c r="CW252" s="14" t="s">
        <v>68</v>
      </c>
      <c r="CX252" s="14" t="s">
        <v>68</v>
      </c>
      <c r="CY252" s="14" t="s">
        <v>68</v>
      </c>
      <c r="CZ252" s="14" t="s">
        <v>68</v>
      </c>
      <c r="DA252" s="14" t="s">
        <v>68</v>
      </c>
      <c r="DB252" s="14" t="str">
        <f t="shared" si="320"/>
        <v>-</v>
      </c>
      <c r="DC252" s="13" t="s">
        <v>68</v>
      </c>
      <c r="DD252" s="13" t="s">
        <v>68</v>
      </c>
      <c r="DE252" s="13" t="s">
        <v>68</v>
      </c>
      <c r="DF252" s="13" t="s">
        <v>68</v>
      </c>
      <c r="DG252" s="13" t="s">
        <v>68</v>
      </c>
      <c r="DH252" s="13" t="s">
        <v>68</v>
      </c>
      <c r="DI252" s="13" t="str">
        <f t="shared" si="353"/>
        <v>-</v>
      </c>
      <c r="DJ252" s="14" t="s">
        <v>68</v>
      </c>
      <c r="DK252" s="14" t="s">
        <v>68</v>
      </c>
      <c r="DL252" s="14" t="s">
        <v>68</v>
      </c>
      <c r="DM252" s="14" t="s">
        <v>68</v>
      </c>
      <c r="DN252" s="14" t="s">
        <v>68</v>
      </c>
      <c r="DO252" s="14" t="s">
        <v>68</v>
      </c>
      <c r="DP252" s="44" t="str">
        <f t="shared" si="321"/>
        <v>-</v>
      </c>
      <c r="DQ252" s="13" t="s">
        <v>68</v>
      </c>
      <c r="DR252" s="13" t="s">
        <v>68</v>
      </c>
      <c r="DS252" s="13" t="s">
        <v>68</v>
      </c>
      <c r="DT252" s="13" t="s">
        <v>68</v>
      </c>
      <c r="DU252" s="13" t="s">
        <v>68</v>
      </c>
      <c r="DV252" s="13" t="s">
        <v>68</v>
      </c>
      <c r="DW252" s="13" t="str">
        <f t="shared" si="322"/>
        <v>-</v>
      </c>
      <c r="DX252" s="14" t="s">
        <v>68</v>
      </c>
      <c r="DY252" s="14" t="s">
        <v>68</v>
      </c>
      <c r="DZ252" s="14" t="s">
        <v>68</v>
      </c>
      <c r="EA252" s="14" t="s">
        <v>68</v>
      </c>
      <c r="EB252" s="14" t="s">
        <v>68</v>
      </c>
      <c r="EC252" s="14" t="s">
        <v>68</v>
      </c>
      <c r="ED252" s="14" t="str">
        <f t="shared" si="323"/>
        <v>-</v>
      </c>
      <c r="EE252" s="13" t="s">
        <v>68</v>
      </c>
      <c r="EF252" s="13" t="s">
        <v>68</v>
      </c>
      <c r="EG252" s="13" t="s">
        <v>68</v>
      </c>
      <c r="EH252" s="13" t="s">
        <v>68</v>
      </c>
      <c r="EI252" s="13" t="s">
        <v>68</v>
      </c>
      <c r="EJ252" s="13" t="s">
        <v>68</v>
      </c>
      <c r="EK252" s="13" t="str">
        <f t="shared" si="324"/>
        <v>-</v>
      </c>
      <c r="EL252" s="14" t="s">
        <v>68</v>
      </c>
      <c r="EM252" s="14" t="s">
        <v>68</v>
      </c>
      <c r="EN252" s="14" t="s">
        <v>68</v>
      </c>
      <c r="EO252" s="14" t="s">
        <v>68</v>
      </c>
      <c r="EP252" s="14" t="s">
        <v>68</v>
      </c>
      <c r="EQ252" s="14" t="s">
        <v>68</v>
      </c>
      <c r="ER252" s="44" t="str">
        <f t="shared" si="354"/>
        <v>-</v>
      </c>
      <c r="ES252" s="13" t="s">
        <v>68</v>
      </c>
      <c r="ET252" s="13" t="s">
        <v>68</v>
      </c>
      <c r="EU252" s="13" t="s">
        <v>68</v>
      </c>
      <c r="EV252" s="13" t="s">
        <v>68</v>
      </c>
      <c r="EW252" s="13" t="s">
        <v>68</v>
      </c>
      <c r="EX252" s="13" t="s">
        <v>68</v>
      </c>
      <c r="EY252" s="44" t="str">
        <f t="shared" si="355"/>
        <v>-</v>
      </c>
      <c r="EZ252" s="14" t="s">
        <v>68</v>
      </c>
      <c r="FA252" s="14" t="s">
        <v>68</v>
      </c>
      <c r="FB252" s="14" t="s">
        <v>68</v>
      </c>
      <c r="FC252" s="14" t="s">
        <v>68</v>
      </c>
      <c r="FD252" s="14" t="s">
        <v>68</v>
      </c>
      <c r="FE252" s="14" t="s">
        <v>68</v>
      </c>
      <c r="FF252" s="44" t="str">
        <f t="shared" si="336"/>
        <v>-</v>
      </c>
      <c r="FG252" s="13" t="s">
        <v>68</v>
      </c>
      <c r="FH252" s="13" t="s">
        <v>68</v>
      </c>
      <c r="FI252" s="13" t="s">
        <v>68</v>
      </c>
      <c r="FJ252" s="13" t="s">
        <v>68</v>
      </c>
      <c r="FK252" s="13" t="s">
        <v>68</v>
      </c>
      <c r="FL252" s="13" t="s">
        <v>68</v>
      </c>
      <c r="FM252" s="13" t="str">
        <f t="shared" si="356"/>
        <v>-</v>
      </c>
      <c r="FN252" s="14" t="s">
        <v>69</v>
      </c>
      <c r="FO252" s="14" t="s">
        <v>69</v>
      </c>
      <c r="FP252" s="14" t="s">
        <v>69</v>
      </c>
      <c r="FQ252" s="14" t="s">
        <v>69</v>
      </c>
      <c r="FR252" s="14" t="s">
        <v>69</v>
      </c>
      <c r="FS252" s="14" t="s">
        <v>68</v>
      </c>
      <c r="FT252" s="44" t="str">
        <f t="shared" si="317"/>
        <v>5 fois par semaine</v>
      </c>
      <c r="FU252" s="13" t="s">
        <v>69</v>
      </c>
      <c r="FV252" s="13" t="s">
        <v>68</v>
      </c>
      <c r="FW252" s="13" t="s">
        <v>68</v>
      </c>
      <c r="FX252" s="13" t="s">
        <v>68</v>
      </c>
      <c r="FY252" s="13" t="s">
        <v>68</v>
      </c>
      <c r="FZ252" s="13" t="s">
        <v>68</v>
      </c>
      <c r="GA252" s="44" t="str">
        <f t="shared" si="318"/>
        <v>1 fois par semaine</v>
      </c>
      <c r="GB252" s="14" t="s">
        <v>69</v>
      </c>
      <c r="GC252" s="14" t="s">
        <v>68</v>
      </c>
      <c r="GD252" s="14" t="s">
        <v>68</v>
      </c>
      <c r="GE252" s="14" t="s">
        <v>68</v>
      </c>
      <c r="GF252" s="14" t="s">
        <v>68</v>
      </c>
      <c r="GG252" s="14" t="s">
        <v>68</v>
      </c>
      <c r="GH252" s="14" t="str">
        <f t="shared" si="319"/>
        <v>1 fois par semaine</v>
      </c>
      <c r="GI252" s="13" t="s">
        <v>68</v>
      </c>
      <c r="GJ252" s="13" t="s">
        <v>68</v>
      </c>
      <c r="GK252" s="13" t="s">
        <v>68</v>
      </c>
      <c r="GL252" s="13" t="s">
        <v>68</v>
      </c>
      <c r="GM252" s="13" t="s">
        <v>68</v>
      </c>
      <c r="GN252" s="13" t="s">
        <v>68</v>
      </c>
      <c r="GO252" s="13" t="str">
        <f t="shared" si="357"/>
        <v>-</v>
      </c>
      <c r="GP252" s="14" t="s">
        <v>68</v>
      </c>
      <c r="GQ252" s="14" t="s">
        <v>68</v>
      </c>
      <c r="GR252" s="14" t="s">
        <v>68</v>
      </c>
      <c r="GS252" s="14" t="s">
        <v>68</v>
      </c>
      <c r="GT252" s="14" t="s">
        <v>68</v>
      </c>
      <c r="GU252" s="14" t="s">
        <v>68</v>
      </c>
      <c r="GV252" s="14" t="str">
        <f t="shared" si="340"/>
        <v>-</v>
      </c>
      <c r="GW252" s="13" t="s">
        <v>68</v>
      </c>
      <c r="GX252" s="13" t="s">
        <v>68</v>
      </c>
      <c r="GY252" s="13" t="s">
        <v>68</v>
      </c>
      <c r="GZ252" s="13" t="s">
        <v>68</v>
      </c>
      <c r="HA252" s="13" t="s">
        <v>68</v>
      </c>
      <c r="HB252" s="13" t="s">
        <v>68</v>
      </c>
      <c r="HC252" s="44" t="str">
        <f t="shared" si="348"/>
        <v>-</v>
      </c>
      <c r="HD252" s="14" t="s">
        <v>68</v>
      </c>
      <c r="HE252" s="14" t="s">
        <v>68</v>
      </c>
      <c r="HF252" s="14" t="s">
        <v>68</v>
      </c>
      <c r="HG252" s="14" t="s">
        <v>68</v>
      </c>
      <c r="HH252" s="14" t="s">
        <v>68</v>
      </c>
      <c r="HI252" s="14" t="s">
        <v>68</v>
      </c>
      <c r="HJ252" s="44" t="str">
        <f t="shared" si="299"/>
        <v>-</v>
      </c>
      <c r="HK252" s="13" t="s">
        <v>68</v>
      </c>
      <c r="HL252" s="13" t="s">
        <v>68</v>
      </c>
      <c r="HM252" s="13" t="s">
        <v>68</v>
      </c>
      <c r="HN252" s="13" t="s">
        <v>68</v>
      </c>
      <c r="HO252" s="13" t="s">
        <v>68</v>
      </c>
      <c r="HP252" s="13" t="s">
        <v>68</v>
      </c>
      <c r="HQ252" s="44" t="str">
        <f t="shared" si="346"/>
        <v>-</v>
      </c>
      <c r="HR252" s="14" t="s">
        <v>68</v>
      </c>
      <c r="HS252" s="14" t="s">
        <v>68</v>
      </c>
      <c r="HT252" s="14" t="s">
        <v>68</v>
      </c>
      <c r="HU252" s="14" t="s">
        <v>68</v>
      </c>
      <c r="HV252" s="14" t="s">
        <v>68</v>
      </c>
      <c r="HW252" s="14" t="s">
        <v>68</v>
      </c>
      <c r="HX252" s="14" t="str">
        <f t="shared" si="358"/>
        <v>-</v>
      </c>
    </row>
    <row r="253" spans="1:232" ht="27.95" customHeight="1" x14ac:dyDescent="0.2">
      <c r="A253" s="8">
        <v>8461</v>
      </c>
      <c r="B253" s="9" t="s">
        <v>79</v>
      </c>
      <c r="C253" s="51" t="s">
        <v>1908</v>
      </c>
      <c r="D253" s="11" t="s">
        <v>96</v>
      </c>
      <c r="E253" s="18" t="s">
        <v>392</v>
      </c>
      <c r="F253" s="18">
        <v>75018</v>
      </c>
      <c r="G253" s="18" t="s">
        <v>29</v>
      </c>
      <c r="H253" s="12">
        <v>12</v>
      </c>
      <c r="I253" s="13" t="s">
        <v>68</v>
      </c>
      <c r="J253" s="13" t="s">
        <v>69</v>
      </c>
      <c r="K253" s="13" t="s">
        <v>68</v>
      </c>
      <c r="L253" s="13" t="s">
        <v>68</v>
      </c>
      <c r="M253" s="13" t="s">
        <v>69</v>
      </c>
      <c r="N253" s="13" t="s">
        <v>68</v>
      </c>
      <c r="O253" s="13" t="str">
        <f t="shared" si="304"/>
        <v>2 fois par semaine</v>
      </c>
      <c r="P253" s="14" t="s">
        <v>68</v>
      </c>
      <c r="Q253" s="14" t="s">
        <v>69</v>
      </c>
      <c r="R253" s="14" t="s">
        <v>68</v>
      </c>
      <c r="S253" s="14" t="s">
        <v>68</v>
      </c>
      <c r="T253" s="14" t="s">
        <v>69</v>
      </c>
      <c r="U253" s="14" t="s">
        <v>68</v>
      </c>
      <c r="V253" s="44" t="str">
        <f t="shared" si="305"/>
        <v>2 fois par semaine</v>
      </c>
      <c r="W253" s="13" t="s">
        <v>68</v>
      </c>
      <c r="X253" s="13" t="s">
        <v>69</v>
      </c>
      <c r="Y253" s="13" t="s">
        <v>68</v>
      </c>
      <c r="Z253" s="13" t="s">
        <v>68</v>
      </c>
      <c r="AA253" s="13" t="s">
        <v>69</v>
      </c>
      <c r="AB253" s="13" t="s">
        <v>68</v>
      </c>
      <c r="AC253" s="13" t="str">
        <f t="shared" si="306"/>
        <v>2 fois par semaine</v>
      </c>
      <c r="AD253" s="14" t="s">
        <v>68</v>
      </c>
      <c r="AE253" s="14" t="s">
        <v>69</v>
      </c>
      <c r="AF253" s="14" t="s">
        <v>68</v>
      </c>
      <c r="AG253" s="14" t="s">
        <v>68</v>
      </c>
      <c r="AH253" s="14" t="s">
        <v>69</v>
      </c>
      <c r="AI253" s="14" t="s">
        <v>68</v>
      </c>
      <c r="AJ253" s="44" t="str">
        <f t="shared" si="307"/>
        <v>2 fois par semaine</v>
      </c>
      <c r="AK253" s="13" t="s">
        <v>68</v>
      </c>
      <c r="AL253" s="13" t="s">
        <v>69</v>
      </c>
      <c r="AM253" s="13" t="s">
        <v>68</v>
      </c>
      <c r="AN253" s="13" t="s">
        <v>68</v>
      </c>
      <c r="AO253" s="13" t="s">
        <v>69</v>
      </c>
      <c r="AP253" s="13" t="s">
        <v>68</v>
      </c>
      <c r="AQ253" s="13" t="str">
        <f t="shared" si="308"/>
        <v>2 fois par semaine</v>
      </c>
      <c r="AR253" s="14" t="s">
        <v>68</v>
      </c>
      <c r="AS253" s="14" t="s">
        <v>69</v>
      </c>
      <c r="AT253" s="14" t="s">
        <v>68</v>
      </c>
      <c r="AU253" s="14" t="s">
        <v>68</v>
      </c>
      <c r="AV253" s="14" t="s">
        <v>69</v>
      </c>
      <c r="AW253" s="14" t="s">
        <v>68</v>
      </c>
      <c r="AX253" s="14" t="str">
        <f t="shared" si="309"/>
        <v>2 fois par semaine</v>
      </c>
      <c r="AY253" s="13" t="s">
        <v>68</v>
      </c>
      <c r="AZ253" s="13" t="s">
        <v>69</v>
      </c>
      <c r="BA253" s="13" t="s">
        <v>68</v>
      </c>
      <c r="BB253" s="13" t="s">
        <v>68</v>
      </c>
      <c r="BC253" s="13" t="s">
        <v>69</v>
      </c>
      <c r="BD253" s="13" t="s">
        <v>68</v>
      </c>
      <c r="BE253" s="13" t="str">
        <f t="shared" si="310"/>
        <v>2 fois par semaine</v>
      </c>
      <c r="BF253" s="14" t="s">
        <v>68</v>
      </c>
      <c r="BG253" s="14" t="s">
        <v>69</v>
      </c>
      <c r="BH253" s="14" t="s">
        <v>68</v>
      </c>
      <c r="BI253" s="14" t="s">
        <v>68</v>
      </c>
      <c r="BJ253" s="14" t="s">
        <v>69</v>
      </c>
      <c r="BK253" s="14" t="s">
        <v>68</v>
      </c>
      <c r="BL253" s="14" t="str">
        <f t="shared" si="311"/>
        <v>2 fois par semaine</v>
      </c>
      <c r="BM253" s="13" t="s">
        <v>68</v>
      </c>
      <c r="BN253" s="13" t="s">
        <v>69</v>
      </c>
      <c r="BO253" s="13" t="s">
        <v>68</v>
      </c>
      <c r="BP253" s="13" t="s">
        <v>68</v>
      </c>
      <c r="BQ253" s="13" t="s">
        <v>69</v>
      </c>
      <c r="BR253" s="13" t="s">
        <v>68</v>
      </c>
      <c r="BS253" s="13" t="str">
        <f t="shared" si="312"/>
        <v>2 fois par semaine</v>
      </c>
      <c r="BT253" s="14" t="s">
        <v>68</v>
      </c>
      <c r="BU253" s="14" t="s">
        <v>68</v>
      </c>
      <c r="BV253" s="14" t="s">
        <v>68</v>
      </c>
      <c r="BW253" s="14" t="s">
        <v>68</v>
      </c>
      <c r="BX253" s="14" t="s">
        <v>68</v>
      </c>
      <c r="BY253" s="14" t="s">
        <v>68</v>
      </c>
      <c r="BZ253" s="14" t="str">
        <f t="shared" si="313"/>
        <v>-</v>
      </c>
      <c r="CA253" s="13" t="s">
        <v>68</v>
      </c>
      <c r="CB253" s="13" t="s">
        <v>68</v>
      </c>
      <c r="CC253" s="13" t="s">
        <v>68</v>
      </c>
      <c r="CD253" s="13" t="s">
        <v>68</v>
      </c>
      <c r="CE253" s="13" t="s">
        <v>69</v>
      </c>
      <c r="CF253" s="13" t="s">
        <v>68</v>
      </c>
      <c r="CG253" s="44" t="str">
        <f t="shared" ref="CG253" si="359">IF(COUNTIF(CA253:CF253,"X")&gt;0,COUNTIF(CA253:CF253,"X")&amp;" fois par semaine","-")</f>
        <v>1 fois par semaine</v>
      </c>
      <c r="CH253" s="14" t="s">
        <v>68</v>
      </c>
      <c r="CI253" s="14" t="s">
        <v>69</v>
      </c>
      <c r="CJ253" s="14" t="s">
        <v>68</v>
      </c>
      <c r="CK253" s="14" t="s">
        <v>68</v>
      </c>
      <c r="CL253" s="14" t="s">
        <v>69</v>
      </c>
      <c r="CM253" s="14" t="s">
        <v>68</v>
      </c>
      <c r="CN253" s="44" t="str">
        <f t="shared" si="314"/>
        <v>2 fois par semaine</v>
      </c>
      <c r="CO253" s="13" t="s">
        <v>68</v>
      </c>
      <c r="CP253" s="13" t="s">
        <v>69</v>
      </c>
      <c r="CQ253" s="13" t="s">
        <v>68</v>
      </c>
      <c r="CR253" s="13" t="s">
        <v>68</v>
      </c>
      <c r="CS253" s="13" t="s">
        <v>69</v>
      </c>
      <c r="CT253" s="13" t="s">
        <v>68</v>
      </c>
      <c r="CU253" s="13" t="str">
        <f t="shared" si="352"/>
        <v>2 fois par semaine</v>
      </c>
      <c r="CV253" s="14" t="s">
        <v>68</v>
      </c>
      <c r="CW253" s="14" t="s">
        <v>69</v>
      </c>
      <c r="CX253" s="14" t="s">
        <v>68</v>
      </c>
      <c r="CY253" s="14" t="s">
        <v>68</v>
      </c>
      <c r="CZ253" s="14" t="s">
        <v>69</v>
      </c>
      <c r="DA253" s="14" t="s">
        <v>68</v>
      </c>
      <c r="DB253" s="14" t="str">
        <f t="shared" si="320"/>
        <v>2 fois par semaine</v>
      </c>
      <c r="DC253" s="13" t="s">
        <v>68</v>
      </c>
      <c r="DD253" s="13" t="s">
        <v>69</v>
      </c>
      <c r="DE253" s="13" t="s">
        <v>68</v>
      </c>
      <c r="DF253" s="13" t="s">
        <v>68</v>
      </c>
      <c r="DG253" s="13" t="s">
        <v>69</v>
      </c>
      <c r="DH253" s="13" t="s">
        <v>68</v>
      </c>
      <c r="DI253" s="13" t="str">
        <f t="shared" si="353"/>
        <v>2 fois par semaine</v>
      </c>
      <c r="DJ253" s="14" t="s">
        <v>68</v>
      </c>
      <c r="DK253" s="14" t="s">
        <v>69</v>
      </c>
      <c r="DL253" s="14" t="s">
        <v>68</v>
      </c>
      <c r="DM253" s="14" t="s">
        <v>68</v>
      </c>
      <c r="DN253" s="14" t="s">
        <v>69</v>
      </c>
      <c r="DO253" s="14" t="s">
        <v>68</v>
      </c>
      <c r="DP253" s="44" t="str">
        <f t="shared" si="321"/>
        <v>2 fois par semaine</v>
      </c>
      <c r="DQ253" s="13" t="s">
        <v>68</v>
      </c>
      <c r="DR253" s="13" t="s">
        <v>69</v>
      </c>
      <c r="DS253" s="13" t="s">
        <v>68</v>
      </c>
      <c r="DT253" s="13" t="s">
        <v>68</v>
      </c>
      <c r="DU253" s="13" t="s">
        <v>69</v>
      </c>
      <c r="DV253" s="13" t="s">
        <v>68</v>
      </c>
      <c r="DW253" s="13" t="str">
        <f t="shared" si="322"/>
        <v>2 fois par semaine</v>
      </c>
      <c r="DX253" s="14" t="s">
        <v>68</v>
      </c>
      <c r="DY253" s="14" t="s">
        <v>69</v>
      </c>
      <c r="DZ253" s="14" t="s">
        <v>68</v>
      </c>
      <c r="EA253" s="14" t="s">
        <v>68</v>
      </c>
      <c r="EB253" s="14" t="s">
        <v>69</v>
      </c>
      <c r="EC253" s="14" t="s">
        <v>68</v>
      </c>
      <c r="ED253" s="14" t="str">
        <f t="shared" si="323"/>
        <v>2 fois par semaine</v>
      </c>
      <c r="EE253" s="13" t="s">
        <v>68</v>
      </c>
      <c r="EF253" s="13" t="s">
        <v>69</v>
      </c>
      <c r="EG253" s="13" t="s">
        <v>68</v>
      </c>
      <c r="EH253" s="13" t="s">
        <v>68</v>
      </c>
      <c r="EI253" s="13" t="s">
        <v>69</v>
      </c>
      <c r="EJ253" s="13" t="s">
        <v>68</v>
      </c>
      <c r="EK253" s="13" t="str">
        <f t="shared" si="324"/>
        <v>2 fois par semaine</v>
      </c>
      <c r="EL253" s="14" t="s">
        <v>68</v>
      </c>
      <c r="EM253" s="14" t="s">
        <v>69</v>
      </c>
      <c r="EN253" s="14" t="s">
        <v>68</v>
      </c>
      <c r="EO253" s="14" t="s">
        <v>68</v>
      </c>
      <c r="EP253" s="14" t="s">
        <v>69</v>
      </c>
      <c r="EQ253" s="14" t="s">
        <v>68</v>
      </c>
      <c r="ER253" s="44" t="str">
        <f t="shared" ref="ER253" si="360">IF(COUNTIF(EL253:EQ253,"X")&gt;0,COUNTIF(EL253:EQ253,"X")&amp;" fois par semaine","-")</f>
        <v>2 fois par semaine</v>
      </c>
      <c r="ES253" s="13" t="s">
        <v>68</v>
      </c>
      <c r="ET253" s="13" t="s">
        <v>68</v>
      </c>
      <c r="EU253" s="13" t="s">
        <v>68</v>
      </c>
      <c r="EV253" s="13" t="s">
        <v>68</v>
      </c>
      <c r="EW253" s="13" t="s">
        <v>69</v>
      </c>
      <c r="EX253" s="13" t="s">
        <v>68</v>
      </c>
      <c r="EY253" s="44" t="str">
        <f t="shared" si="355"/>
        <v>1 fois par mois</v>
      </c>
      <c r="EZ253" s="14" t="s">
        <v>68</v>
      </c>
      <c r="FA253" s="14" t="s">
        <v>68</v>
      </c>
      <c r="FB253" s="14" t="s">
        <v>68</v>
      </c>
      <c r="FC253" s="14" t="s">
        <v>68</v>
      </c>
      <c r="FD253" s="14" t="s">
        <v>69</v>
      </c>
      <c r="FE253" s="14" t="s">
        <v>68</v>
      </c>
      <c r="FF253" s="44" t="str">
        <f t="shared" si="336"/>
        <v>1 fois par semaine</v>
      </c>
      <c r="FG253" s="13" t="s">
        <v>68</v>
      </c>
      <c r="FH253" s="13" t="s">
        <v>68</v>
      </c>
      <c r="FI253" s="13" t="s">
        <v>68</v>
      </c>
      <c r="FJ253" s="13" t="s">
        <v>68</v>
      </c>
      <c r="FK253" s="13" t="s">
        <v>69</v>
      </c>
      <c r="FL253" s="13" t="s">
        <v>68</v>
      </c>
      <c r="FM253" s="13" t="str">
        <f t="shared" ref="FM253" si="361">IF(COUNTIF(FG253:FL253,"X")&gt;0,COUNTIF(FG253:FL253,"X")&amp;" fois par semaine","-")</f>
        <v>1 fois par semaine</v>
      </c>
      <c r="FN253" s="14" t="s">
        <v>69</v>
      </c>
      <c r="FO253" s="14" t="s">
        <v>68</v>
      </c>
      <c r="FP253" s="14" t="s">
        <v>69</v>
      </c>
      <c r="FQ253" s="14" t="s">
        <v>68</v>
      </c>
      <c r="FR253" s="14" t="s">
        <v>69</v>
      </c>
      <c r="FS253" s="14" t="s">
        <v>68</v>
      </c>
      <c r="FT253" s="44" t="str">
        <f t="shared" si="317"/>
        <v>3 fois par semaine</v>
      </c>
      <c r="FU253" s="13" t="s">
        <v>68</v>
      </c>
      <c r="FV253" s="13" t="s">
        <v>68</v>
      </c>
      <c r="FW253" s="13" t="s">
        <v>69</v>
      </c>
      <c r="FX253" s="13" t="s">
        <v>68</v>
      </c>
      <c r="FY253" s="13" t="s">
        <v>68</v>
      </c>
      <c r="FZ253" s="13" t="s">
        <v>68</v>
      </c>
      <c r="GA253" s="44" t="str">
        <f t="shared" si="318"/>
        <v>1 fois par semaine</v>
      </c>
      <c r="GB253" s="14" t="s">
        <v>68</v>
      </c>
      <c r="GC253" s="14" t="s">
        <v>68</v>
      </c>
      <c r="GD253" s="14" t="s">
        <v>69</v>
      </c>
      <c r="GE253" s="14" t="s">
        <v>68</v>
      </c>
      <c r="GF253" s="14" t="s">
        <v>68</v>
      </c>
      <c r="GG253" s="14" t="s">
        <v>68</v>
      </c>
      <c r="GH253" s="14" t="str">
        <f t="shared" si="319"/>
        <v>1 fois par semaine</v>
      </c>
      <c r="GI253" s="13" t="s">
        <v>68</v>
      </c>
      <c r="GJ253" s="13" t="s">
        <v>68</v>
      </c>
      <c r="GK253" s="13" t="s">
        <v>69</v>
      </c>
      <c r="GL253" s="13" t="s">
        <v>68</v>
      </c>
      <c r="GM253" s="13" t="s">
        <v>68</v>
      </c>
      <c r="GN253" s="13" t="s">
        <v>68</v>
      </c>
      <c r="GO253" s="13" t="str">
        <f t="shared" si="357"/>
        <v>1 fois par semaine</v>
      </c>
      <c r="GP253" s="14" t="s">
        <v>68</v>
      </c>
      <c r="GQ253" s="14" t="s">
        <v>68</v>
      </c>
      <c r="GR253" s="14" t="s">
        <v>68</v>
      </c>
      <c r="GS253" s="14" t="s">
        <v>68</v>
      </c>
      <c r="GT253" s="14" t="s">
        <v>68</v>
      </c>
      <c r="GU253" s="14" t="s">
        <v>68</v>
      </c>
      <c r="GV253" s="14" t="str">
        <f t="shared" si="340"/>
        <v>-</v>
      </c>
      <c r="GW253" s="13" t="s">
        <v>68</v>
      </c>
      <c r="GX253" s="13" t="s">
        <v>68</v>
      </c>
      <c r="GY253" s="13" t="s">
        <v>68</v>
      </c>
      <c r="GZ253" s="13" t="s">
        <v>68</v>
      </c>
      <c r="HA253" s="13" t="s">
        <v>68</v>
      </c>
      <c r="HB253" s="13" t="s">
        <v>68</v>
      </c>
      <c r="HC253" s="44" t="str">
        <f t="shared" si="348"/>
        <v>-</v>
      </c>
      <c r="HD253" s="14" t="s">
        <v>68</v>
      </c>
      <c r="HE253" s="14" t="s">
        <v>68</v>
      </c>
      <c r="HF253" s="14" t="s">
        <v>68</v>
      </c>
      <c r="HG253" s="14" t="s">
        <v>68</v>
      </c>
      <c r="HH253" s="14" t="s">
        <v>68</v>
      </c>
      <c r="HI253" s="14" t="s">
        <v>68</v>
      </c>
      <c r="HJ253" s="44" t="str">
        <f t="shared" si="299"/>
        <v>-</v>
      </c>
      <c r="HK253" s="13" t="s">
        <v>68</v>
      </c>
      <c r="HL253" s="13" t="s">
        <v>68</v>
      </c>
      <c r="HM253" s="13" t="s">
        <v>68</v>
      </c>
      <c r="HN253" s="13" t="s">
        <v>68</v>
      </c>
      <c r="HO253" s="13" t="s">
        <v>68</v>
      </c>
      <c r="HP253" s="13" t="s">
        <v>68</v>
      </c>
      <c r="HQ253" s="44" t="str">
        <f t="shared" si="346"/>
        <v>-</v>
      </c>
      <c r="HR253" s="14" t="s">
        <v>68</v>
      </c>
      <c r="HS253" s="14" t="s">
        <v>68</v>
      </c>
      <c r="HT253" s="14" t="s">
        <v>68</v>
      </c>
      <c r="HU253" s="14" t="s">
        <v>68</v>
      </c>
      <c r="HV253" s="14" t="s">
        <v>68</v>
      </c>
      <c r="HW253" s="14" t="s">
        <v>68</v>
      </c>
      <c r="HX253" s="14" t="str">
        <f t="shared" si="358"/>
        <v>-</v>
      </c>
    </row>
    <row r="254" spans="1:232" ht="27.95" customHeight="1" x14ac:dyDescent="0.2">
      <c r="A254" s="8">
        <v>8471</v>
      </c>
      <c r="B254" s="9" t="s">
        <v>66</v>
      </c>
      <c r="C254" s="50" t="s">
        <v>1906</v>
      </c>
      <c r="D254" s="11" t="s">
        <v>96</v>
      </c>
      <c r="E254" s="23" t="s">
        <v>393</v>
      </c>
      <c r="F254" s="11">
        <v>75011</v>
      </c>
      <c r="G254" s="11" t="s">
        <v>29</v>
      </c>
      <c r="H254" s="12">
        <v>21</v>
      </c>
      <c r="I254" s="13" t="s">
        <v>69</v>
      </c>
      <c r="J254" s="13" t="s">
        <v>69</v>
      </c>
      <c r="K254" s="13" t="s">
        <v>69</v>
      </c>
      <c r="L254" s="13" t="s">
        <v>69</v>
      </c>
      <c r="M254" s="13" t="s">
        <v>69</v>
      </c>
      <c r="N254" s="13" t="s">
        <v>68</v>
      </c>
      <c r="O254" s="13" t="str">
        <f t="shared" si="304"/>
        <v>5 fois par semaine</v>
      </c>
      <c r="P254" s="14" t="s">
        <v>69</v>
      </c>
      <c r="Q254" s="14" t="s">
        <v>69</v>
      </c>
      <c r="R254" s="14" t="s">
        <v>69</v>
      </c>
      <c r="S254" s="14" t="s">
        <v>69</v>
      </c>
      <c r="T254" s="14" t="s">
        <v>69</v>
      </c>
      <c r="U254" s="14" t="s">
        <v>68</v>
      </c>
      <c r="V254" s="44" t="str">
        <f t="shared" si="305"/>
        <v>5 fois par semaine</v>
      </c>
      <c r="W254" s="13" t="s">
        <v>69</v>
      </c>
      <c r="X254" s="13" t="s">
        <v>69</v>
      </c>
      <c r="Y254" s="13" t="s">
        <v>69</v>
      </c>
      <c r="Z254" s="13" t="s">
        <v>69</v>
      </c>
      <c r="AA254" s="13" t="s">
        <v>69</v>
      </c>
      <c r="AB254" s="13" t="s">
        <v>68</v>
      </c>
      <c r="AC254" s="13" t="str">
        <f t="shared" si="306"/>
        <v>5 fois par semaine</v>
      </c>
      <c r="AD254" s="14" t="s">
        <v>69</v>
      </c>
      <c r="AE254" s="14" t="s">
        <v>69</v>
      </c>
      <c r="AF254" s="14" t="s">
        <v>69</v>
      </c>
      <c r="AG254" s="14" t="s">
        <v>69</v>
      </c>
      <c r="AH254" s="14" t="s">
        <v>69</v>
      </c>
      <c r="AI254" s="14" t="s">
        <v>68</v>
      </c>
      <c r="AJ254" s="44" t="str">
        <f t="shared" si="307"/>
        <v>5 fois par semaine</v>
      </c>
      <c r="AK254" s="13" t="s">
        <v>69</v>
      </c>
      <c r="AL254" s="13" t="s">
        <v>69</v>
      </c>
      <c r="AM254" s="13" t="s">
        <v>69</v>
      </c>
      <c r="AN254" s="13" t="s">
        <v>69</v>
      </c>
      <c r="AO254" s="13" t="s">
        <v>69</v>
      </c>
      <c r="AP254" s="13" t="s">
        <v>68</v>
      </c>
      <c r="AQ254" s="13" t="str">
        <f t="shared" si="308"/>
        <v>5 fois par semaine</v>
      </c>
      <c r="AR254" s="14" t="s">
        <v>69</v>
      </c>
      <c r="AS254" s="14" t="s">
        <v>69</v>
      </c>
      <c r="AT254" s="14" t="s">
        <v>69</v>
      </c>
      <c r="AU254" s="14" t="s">
        <v>69</v>
      </c>
      <c r="AV254" s="14" t="s">
        <v>69</v>
      </c>
      <c r="AW254" s="14" t="s">
        <v>68</v>
      </c>
      <c r="AX254" s="14" t="str">
        <f t="shared" si="309"/>
        <v>5 fois par semaine</v>
      </c>
      <c r="AY254" s="13" t="s">
        <v>69</v>
      </c>
      <c r="AZ254" s="13" t="s">
        <v>69</v>
      </c>
      <c r="BA254" s="13" t="s">
        <v>69</v>
      </c>
      <c r="BB254" s="13" t="s">
        <v>69</v>
      </c>
      <c r="BC254" s="13" t="s">
        <v>69</v>
      </c>
      <c r="BD254" s="13" t="s">
        <v>68</v>
      </c>
      <c r="BE254" s="13" t="str">
        <f t="shared" si="310"/>
        <v>5 fois par semaine</v>
      </c>
      <c r="BF254" s="14" t="s">
        <v>69</v>
      </c>
      <c r="BG254" s="14" t="s">
        <v>69</v>
      </c>
      <c r="BH254" s="14" t="s">
        <v>69</v>
      </c>
      <c r="BI254" s="14" t="s">
        <v>69</v>
      </c>
      <c r="BJ254" s="14" t="s">
        <v>69</v>
      </c>
      <c r="BK254" s="14" t="s">
        <v>68</v>
      </c>
      <c r="BL254" s="14" t="str">
        <f t="shared" si="311"/>
        <v>5 fois par semaine</v>
      </c>
      <c r="BM254" s="13" t="s">
        <v>69</v>
      </c>
      <c r="BN254" s="13" t="s">
        <v>69</v>
      </c>
      <c r="BO254" s="13" t="s">
        <v>69</v>
      </c>
      <c r="BP254" s="13" t="s">
        <v>69</v>
      </c>
      <c r="BQ254" s="13" t="s">
        <v>69</v>
      </c>
      <c r="BR254" s="13" t="s">
        <v>68</v>
      </c>
      <c r="BS254" s="13" t="str">
        <f t="shared" si="312"/>
        <v>5 fois par semaine</v>
      </c>
      <c r="BT254" s="14" t="s">
        <v>68</v>
      </c>
      <c r="BU254" s="14" t="s">
        <v>68</v>
      </c>
      <c r="BV254" s="14" t="s">
        <v>68</v>
      </c>
      <c r="BW254" s="14" t="s">
        <v>68</v>
      </c>
      <c r="BX254" s="14" t="s">
        <v>68</v>
      </c>
      <c r="BY254" s="14" t="s">
        <v>68</v>
      </c>
      <c r="BZ254" s="14" t="str">
        <f t="shared" si="313"/>
        <v>-</v>
      </c>
      <c r="CA254" s="13" t="s">
        <v>69</v>
      </c>
      <c r="CB254" s="13" t="s">
        <v>68</v>
      </c>
      <c r="CC254" s="13" t="s">
        <v>68</v>
      </c>
      <c r="CD254" s="13" t="s">
        <v>68</v>
      </c>
      <c r="CE254" s="13" t="s">
        <v>68</v>
      </c>
      <c r="CF254" s="13" t="s">
        <v>68</v>
      </c>
      <c r="CG254" s="44" t="str">
        <f t="shared" si="351"/>
        <v>1 fois par mois</v>
      </c>
      <c r="CH254" s="14" t="s">
        <v>68</v>
      </c>
      <c r="CI254" s="14" t="s">
        <v>68</v>
      </c>
      <c r="CJ254" s="14" t="s">
        <v>68</v>
      </c>
      <c r="CK254" s="14" t="s">
        <v>68</v>
      </c>
      <c r="CL254" s="14" t="s">
        <v>68</v>
      </c>
      <c r="CM254" s="14" t="s">
        <v>68</v>
      </c>
      <c r="CN254" s="44" t="str">
        <f t="shared" si="314"/>
        <v>-</v>
      </c>
      <c r="CO254" s="13" t="s">
        <v>68</v>
      </c>
      <c r="CP254" s="13" t="s">
        <v>68</v>
      </c>
      <c r="CQ254" s="13" t="s">
        <v>68</v>
      </c>
      <c r="CR254" s="13" t="s">
        <v>68</v>
      </c>
      <c r="CS254" s="13" t="s">
        <v>68</v>
      </c>
      <c r="CT254" s="13" t="s">
        <v>68</v>
      </c>
      <c r="CU254" s="13" t="str">
        <f t="shared" si="352"/>
        <v>-</v>
      </c>
      <c r="CV254" s="14" t="s">
        <v>68</v>
      </c>
      <c r="CW254" s="14" t="s">
        <v>68</v>
      </c>
      <c r="CX254" s="14" t="s">
        <v>68</v>
      </c>
      <c r="CY254" s="14" t="s">
        <v>68</v>
      </c>
      <c r="CZ254" s="14" t="s">
        <v>68</v>
      </c>
      <c r="DA254" s="14" t="s">
        <v>68</v>
      </c>
      <c r="DB254" s="14" t="str">
        <f t="shared" si="320"/>
        <v>-</v>
      </c>
      <c r="DC254" s="13" t="s">
        <v>68</v>
      </c>
      <c r="DD254" s="13" t="s">
        <v>68</v>
      </c>
      <c r="DE254" s="13" t="s">
        <v>68</v>
      </c>
      <c r="DF254" s="13" t="s">
        <v>68</v>
      </c>
      <c r="DG254" s="13" t="s">
        <v>68</v>
      </c>
      <c r="DH254" s="13" t="s">
        <v>68</v>
      </c>
      <c r="DI254" s="13" t="str">
        <f t="shared" si="353"/>
        <v>-</v>
      </c>
      <c r="DJ254" s="14" t="s">
        <v>68</v>
      </c>
      <c r="DK254" s="14" t="s">
        <v>68</v>
      </c>
      <c r="DL254" s="14" t="s">
        <v>68</v>
      </c>
      <c r="DM254" s="14" t="s">
        <v>68</v>
      </c>
      <c r="DN254" s="14" t="s">
        <v>68</v>
      </c>
      <c r="DO254" s="14" t="s">
        <v>68</v>
      </c>
      <c r="DP254" s="44" t="str">
        <f t="shared" si="321"/>
        <v>-</v>
      </c>
      <c r="DQ254" s="13" t="s">
        <v>68</v>
      </c>
      <c r="DR254" s="13" t="s">
        <v>68</v>
      </c>
      <c r="DS254" s="13" t="s">
        <v>68</v>
      </c>
      <c r="DT254" s="13" t="s">
        <v>68</v>
      </c>
      <c r="DU254" s="13" t="s">
        <v>68</v>
      </c>
      <c r="DV254" s="13" t="s">
        <v>68</v>
      </c>
      <c r="DW254" s="13" t="str">
        <f t="shared" si="322"/>
        <v>-</v>
      </c>
      <c r="DX254" s="14" t="s">
        <v>68</v>
      </c>
      <c r="DY254" s="14" t="s">
        <v>68</v>
      </c>
      <c r="DZ254" s="14" t="s">
        <v>68</v>
      </c>
      <c r="EA254" s="14" t="s">
        <v>68</v>
      </c>
      <c r="EB254" s="14" t="s">
        <v>68</v>
      </c>
      <c r="EC254" s="14" t="s">
        <v>68</v>
      </c>
      <c r="ED254" s="14" t="str">
        <f t="shared" si="323"/>
        <v>-</v>
      </c>
      <c r="EE254" s="13" t="s">
        <v>68</v>
      </c>
      <c r="EF254" s="13" t="s">
        <v>68</v>
      </c>
      <c r="EG254" s="13" t="s">
        <v>68</v>
      </c>
      <c r="EH254" s="13" t="s">
        <v>68</v>
      </c>
      <c r="EI254" s="13" t="s">
        <v>68</v>
      </c>
      <c r="EJ254" s="13" t="s">
        <v>68</v>
      </c>
      <c r="EK254" s="13" t="str">
        <f t="shared" si="324"/>
        <v>-</v>
      </c>
      <c r="EL254" s="14" t="s">
        <v>69</v>
      </c>
      <c r="EM254" s="14" t="s">
        <v>68</v>
      </c>
      <c r="EN254" s="14" t="s">
        <v>68</v>
      </c>
      <c r="EO254" s="14" t="s">
        <v>68</v>
      </c>
      <c r="EP254" s="14" t="s">
        <v>68</v>
      </c>
      <c r="EQ254" s="14" t="s">
        <v>68</v>
      </c>
      <c r="ER254" s="44" t="str">
        <f t="shared" si="354"/>
        <v>1 fois par mois</v>
      </c>
      <c r="ES254" s="13" t="s">
        <v>69</v>
      </c>
      <c r="ET254" s="13" t="s">
        <v>68</v>
      </c>
      <c r="EU254" s="13" t="s">
        <v>68</v>
      </c>
      <c r="EV254" s="13" t="s">
        <v>68</v>
      </c>
      <c r="EW254" s="13" t="s">
        <v>68</v>
      </c>
      <c r="EX254" s="13" t="s">
        <v>68</v>
      </c>
      <c r="EY254" s="44" t="str">
        <f t="shared" si="355"/>
        <v>1 fois par mois</v>
      </c>
      <c r="EZ254" s="14" t="s">
        <v>68</v>
      </c>
      <c r="FA254" s="14" t="s">
        <v>68</v>
      </c>
      <c r="FB254" s="14" t="s">
        <v>68</v>
      </c>
      <c r="FC254" s="14" t="s">
        <v>68</v>
      </c>
      <c r="FD254" s="14" t="s">
        <v>68</v>
      </c>
      <c r="FE254" s="14" t="s">
        <v>68</v>
      </c>
      <c r="FF254" s="44" t="str">
        <f t="shared" si="336"/>
        <v>-</v>
      </c>
      <c r="FG254" s="13" t="s">
        <v>68</v>
      </c>
      <c r="FH254" s="13" t="s">
        <v>68</v>
      </c>
      <c r="FI254" s="13" t="s">
        <v>68</v>
      </c>
      <c r="FJ254" s="13" t="s">
        <v>68</v>
      </c>
      <c r="FK254" s="13" t="s">
        <v>68</v>
      </c>
      <c r="FL254" s="13" t="s">
        <v>68</v>
      </c>
      <c r="FM254" s="13" t="str">
        <f t="shared" si="356"/>
        <v>-</v>
      </c>
      <c r="FN254" s="14" t="s">
        <v>69</v>
      </c>
      <c r="FO254" s="14" t="s">
        <v>69</v>
      </c>
      <c r="FP254" s="14" t="s">
        <v>69</v>
      </c>
      <c r="FQ254" s="14" t="s">
        <v>69</v>
      </c>
      <c r="FR254" s="14" t="s">
        <v>69</v>
      </c>
      <c r="FS254" s="14" t="s">
        <v>68</v>
      </c>
      <c r="FT254" s="44" t="str">
        <f t="shared" si="317"/>
        <v>5 fois par semaine</v>
      </c>
      <c r="FU254" s="13" t="s">
        <v>69</v>
      </c>
      <c r="FV254" s="13" t="s">
        <v>68</v>
      </c>
      <c r="FW254" s="13" t="s">
        <v>68</v>
      </c>
      <c r="FX254" s="13" t="s">
        <v>68</v>
      </c>
      <c r="FY254" s="13" t="s">
        <v>68</v>
      </c>
      <c r="FZ254" s="13" t="s">
        <v>68</v>
      </c>
      <c r="GA254" s="44" t="str">
        <f t="shared" si="318"/>
        <v>1 fois par semaine</v>
      </c>
      <c r="GB254" s="14" t="s">
        <v>69</v>
      </c>
      <c r="GC254" s="14" t="s">
        <v>68</v>
      </c>
      <c r="GD254" s="14" t="s">
        <v>68</v>
      </c>
      <c r="GE254" s="14" t="s">
        <v>68</v>
      </c>
      <c r="GF254" s="14" t="s">
        <v>68</v>
      </c>
      <c r="GG254" s="14" t="s">
        <v>68</v>
      </c>
      <c r="GH254" s="14" t="str">
        <f t="shared" si="319"/>
        <v>1 fois par semaine</v>
      </c>
      <c r="GI254" s="13" t="s">
        <v>68</v>
      </c>
      <c r="GJ254" s="13" t="s">
        <v>68</v>
      </c>
      <c r="GK254" s="13" t="s">
        <v>68</v>
      </c>
      <c r="GL254" s="13" t="s">
        <v>68</v>
      </c>
      <c r="GM254" s="13" t="s">
        <v>68</v>
      </c>
      <c r="GN254" s="13" t="s">
        <v>68</v>
      </c>
      <c r="GO254" s="13" t="str">
        <f t="shared" si="357"/>
        <v>-</v>
      </c>
      <c r="GP254" s="14" t="s">
        <v>68</v>
      </c>
      <c r="GQ254" s="14" t="s">
        <v>68</v>
      </c>
      <c r="GR254" s="14" t="s">
        <v>68</v>
      </c>
      <c r="GS254" s="14" t="s">
        <v>68</v>
      </c>
      <c r="GT254" s="14" t="s">
        <v>68</v>
      </c>
      <c r="GU254" s="14" t="s">
        <v>68</v>
      </c>
      <c r="GV254" s="14" t="str">
        <f t="shared" si="340"/>
        <v>-</v>
      </c>
      <c r="GW254" s="13" t="s">
        <v>68</v>
      </c>
      <c r="GX254" s="13" t="s">
        <v>68</v>
      </c>
      <c r="GY254" s="13" t="s">
        <v>68</v>
      </c>
      <c r="GZ254" s="13" t="s">
        <v>68</v>
      </c>
      <c r="HA254" s="13" t="s">
        <v>68</v>
      </c>
      <c r="HB254" s="13" t="s">
        <v>68</v>
      </c>
      <c r="HC254" s="44" t="str">
        <f t="shared" si="348"/>
        <v>-</v>
      </c>
      <c r="HD254" s="14" t="s">
        <v>68</v>
      </c>
      <c r="HE254" s="14" t="s">
        <v>68</v>
      </c>
      <c r="HF254" s="14" t="s">
        <v>68</v>
      </c>
      <c r="HG254" s="14" t="s">
        <v>68</v>
      </c>
      <c r="HH254" s="14" t="s">
        <v>68</v>
      </c>
      <c r="HI254" s="14" t="s">
        <v>68</v>
      </c>
      <c r="HJ254" s="44" t="str">
        <f t="shared" si="299"/>
        <v>-</v>
      </c>
      <c r="HK254" s="13" t="s">
        <v>68</v>
      </c>
      <c r="HL254" s="13" t="s">
        <v>68</v>
      </c>
      <c r="HM254" s="13" t="s">
        <v>68</v>
      </c>
      <c r="HN254" s="13" t="s">
        <v>68</v>
      </c>
      <c r="HO254" s="13" t="s">
        <v>68</v>
      </c>
      <c r="HP254" s="13" t="s">
        <v>68</v>
      </c>
      <c r="HQ254" s="44" t="str">
        <f t="shared" si="346"/>
        <v>-</v>
      </c>
      <c r="HR254" s="14" t="s">
        <v>68</v>
      </c>
      <c r="HS254" s="14" t="s">
        <v>68</v>
      </c>
      <c r="HT254" s="14" t="s">
        <v>68</v>
      </c>
      <c r="HU254" s="14" t="s">
        <v>68</v>
      </c>
      <c r="HV254" s="14" t="s">
        <v>68</v>
      </c>
      <c r="HW254" s="14" t="s">
        <v>68</v>
      </c>
      <c r="HX254" s="14" t="str">
        <f>IF(COUNTIF(HR254:HW254,"X")&gt;0,COUNTIF(HR254:HW254,"X")&amp;" fois par semaine","-")</f>
        <v>-</v>
      </c>
    </row>
    <row r="255" spans="1:232" ht="27.95" customHeight="1" x14ac:dyDescent="0.2">
      <c r="A255" s="8">
        <v>8478</v>
      </c>
      <c r="B255" s="9" t="s">
        <v>66</v>
      </c>
      <c r="C255" s="50" t="s">
        <v>1906</v>
      </c>
      <c r="D255" s="11" t="s">
        <v>96</v>
      </c>
      <c r="E255" s="11" t="s">
        <v>394</v>
      </c>
      <c r="F255" s="11">
        <v>75020</v>
      </c>
      <c r="G255" s="11" t="s">
        <v>29</v>
      </c>
      <c r="H255" s="12">
        <v>28</v>
      </c>
      <c r="I255" s="13" t="s">
        <v>69</v>
      </c>
      <c r="J255" s="13" t="s">
        <v>69</v>
      </c>
      <c r="K255" s="13" t="s">
        <v>69</v>
      </c>
      <c r="L255" s="13" t="s">
        <v>69</v>
      </c>
      <c r="M255" s="13" t="s">
        <v>69</v>
      </c>
      <c r="N255" s="13" t="s">
        <v>68</v>
      </c>
      <c r="O255" s="13" t="str">
        <f t="shared" si="304"/>
        <v>5 fois par semaine</v>
      </c>
      <c r="P255" s="14" t="s">
        <v>69</v>
      </c>
      <c r="Q255" s="14" t="s">
        <v>69</v>
      </c>
      <c r="R255" s="14" t="s">
        <v>69</v>
      </c>
      <c r="S255" s="14" t="s">
        <v>69</v>
      </c>
      <c r="T255" s="14" t="s">
        <v>69</v>
      </c>
      <c r="U255" s="14" t="s">
        <v>68</v>
      </c>
      <c r="V255" s="44" t="str">
        <f t="shared" si="305"/>
        <v>5 fois par semaine</v>
      </c>
      <c r="W255" s="13" t="s">
        <v>69</v>
      </c>
      <c r="X255" s="13" t="s">
        <v>69</v>
      </c>
      <c r="Y255" s="13" t="s">
        <v>69</v>
      </c>
      <c r="Z255" s="13" t="s">
        <v>69</v>
      </c>
      <c r="AA255" s="13" t="s">
        <v>69</v>
      </c>
      <c r="AB255" s="13" t="s">
        <v>68</v>
      </c>
      <c r="AC255" s="13" t="str">
        <f t="shared" si="306"/>
        <v>5 fois par semaine</v>
      </c>
      <c r="AD255" s="14" t="s">
        <v>69</v>
      </c>
      <c r="AE255" s="14" t="s">
        <v>69</v>
      </c>
      <c r="AF255" s="14" t="s">
        <v>69</v>
      </c>
      <c r="AG255" s="14" t="s">
        <v>69</v>
      </c>
      <c r="AH255" s="14" t="s">
        <v>69</v>
      </c>
      <c r="AI255" s="14" t="s">
        <v>68</v>
      </c>
      <c r="AJ255" s="44" t="str">
        <f t="shared" si="307"/>
        <v>5 fois par semaine</v>
      </c>
      <c r="AK255" s="13" t="s">
        <v>69</v>
      </c>
      <c r="AL255" s="13" t="s">
        <v>69</v>
      </c>
      <c r="AM255" s="13" t="s">
        <v>69</v>
      </c>
      <c r="AN255" s="13" t="s">
        <v>69</v>
      </c>
      <c r="AO255" s="13" t="s">
        <v>69</v>
      </c>
      <c r="AP255" s="13" t="s">
        <v>68</v>
      </c>
      <c r="AQ255" s="13" t="str">
        <f t="shared" si="308"/>
        <v>5 fois par semaine</v>
      </c>
      <c r="AR255" s="14" t="s">
        <v>69</v>
      </c>
      <c r="AS255" s="14" t="s">
        <v>69</v>
      </c>
      <c r="AT255" s="14" t="s">
        <v>69</v>
      </c>
      <c r="AU255" s="14" t="s">
        <v>69</v>
      </c>
      <c r="AV255" s="14" t="s">
        <v>69</v>
      </c>
      <c r="AW255" s="14" t="s">
        <v>68</v>
      </c>
      <c r="AX255" s="14" t="str">
        <f t="shared" si="309"/>
        <v>5 fois par semaine</v>
      </c>
      <c r="AY255" s="13" t="s">
        <v>69</v>
      </c>
      <c r="AZ255" s="13" t="s">
        <v>69</v>
      </c>
      <c r="BA255" s="13" t="s">
        <v>69</v>
      </c>
      <c r="BB255" s="13" t="s">
        <v>69</v>
      </c>
      <c r="BC255" s="13" t="s">
        <v>69</v>
      </c>
      <c r="BD255" s="13" t="s">
        <v>68</v>
      </c>
      <c r="BE255" s="13" t="str">
        <f t="shared" si="310"/>
        <v>5 fois par semaine</v>
      </c>
      <c r="BF255" s="14" t="s">
        <v>69</v>
      </c>
      <c r="BG255" s="14" t="s">
        <v>69</v>
      </c>
      <c r="BH255" s="14" t="s">
        <v>69</v>
      </c>
      <c r="BI255" s="14" t="s">
        <v>69</v>
      </c>
      <c r="BJ255" s="14" t="s">
        <v>69</v>
      </c>
      <c r="BK255" s="14" t="s">
        <v>68</v>
      </c>
      <c r="BL255" s="14" t="str">
        <f t="shared" si="311"/>
        <v>5 fois par semaine</v>
      </c>
      <c r="BM255" s="13" t="s">
        <v>69</v>
      </c>
      <c r="BN255" s="13" t="s">
        <v>69</v>
      </c>
      <c r="BO255" s="13" t="s">
        <v>69</v>
      </c>
      <c r="BP255" s="13" t="s">
        <v>69</v>
      </c>
      <c r="BQ255" s="13" t="s">
        <v>69</v>
      </c>
      <c r="BR255" s="13" t="s">
        <v>68</v>
      </c>
      <c r="BS255" s="13" t="str">
        <f t="shared" si="312"/>
        <v>5 fois par semaine</v>
      </c>
      <c r="BT255" s="14" t="s">
        <v>68</v>
      </c>
      <c r="BU255" s="14" t="s">
        <v>68</v>
      </c>
      <c r="BV255" s="14" t="s">
        <v>68</v>
      </c>
      <c r="BW255" s="14" t="s">
        <v>68</v>
      </c>
      <c r="BX255" s="14" t="s">
        <v>68</v>
      </c>
      <c r="BY255" s="14" t="s">
        <v>68</v>
      </c>
      <c r="BZ255" s="14" t="str">
        <f t="shared" si="313"/>
        <v>-</v>
      </c>
      <c r="CA255" s="13" t="s">
        <v>69</v>
      </c>
      <c r="CB255" s="13" t="s">
        <v>68</v>
      </c>
      <c r="CC255" s="13" t="s">
        <v>68</v>
      </c>
      <c r="CD255" s="13" t="s">
        <v>68</v>
      </c>
      <c r="CE255" s="13" t="s">
        <v>68</v>
      </c>
      <c r="CF255" s="13" t="s">
        <v>68</v>
      </c>
      <c r="CG255" s="44" t="str">
        <f t="shared" si="351"/>
        <v>1 fois par mois</v>
      </c>
      <c r="CH255" s="14" t="s">
        <v>68</v>
      </c>
      <c r="CI255" s="14" t="s">
        <v>68</v>
      </c>
      <c r="CJ255" s="14" t="s">
        <v>68</v>
      </c>
      <c r="CK255" s="14" t="s">
        <v>68</v>
      </c>
      <c r="CL255" s="14" t="s">
        <v>68</v>
      </c>
      <c r="CM255" s="14" t="s">
        <v>68</v>
      </c>
      <c r="CN255" s="44" t="str">
        <f t="shared" si="314"/>
        <v>-</v>
      </c>
      <c r="CO255" s="13" t="s">
        <v>68</v>
      </c>
      <c r="CP255" s="13" t="s">
        <v>68</v>
      </c>
      <c r="CQ255" s="13" t="s">
        <v>68</v>
      </c>
      <c r="CR255" s="13" t="s">
        <v>68</v>
      </c>
      <c r="CS255" s="13" t="s">
        <v>68</v>
      </c>
      <c r="CT255" s="13" t="s">
        <v>68</v>
      </c>
      <c r="CU255" s="13" t="str">
        <f t="shared" si="352"/>
        <v>-</v>
      </c>
      <c r="CV255" s="14" t="s">
        <v>68</v>
      </c>
      <c r="CW255" s="14" t="s">
        <v>68</v>
      </c>
      <c r="CX255" s="14" t="s">
        <v>68</v>
      </c>
      <c r="CY255" s="14" t="s">
        <v>68</v>
      </c>
      <c r="CZ255" s="14" t="s">
        <v>68</v>
      </c>
      <c r="DA255" s="14" t="s">
        <v>68</v>
      </c>
      <c r="DB255" s="14" t="str">
        <f t="shared" si="320"/>
        <v>-</v>
      </c>
      <c r="DC255" s="13" t="s">
        <v>68</v>
      </c>
      <c r="DD255" s="13" t="s">
        <v>68</v>
      </c>
      <c r="DE255" s="13" t="s">
        <v>68</v>
      </c>
      <c r="DF255" s="13" t="s">
        <v>68</v>
      </c>
      <c r="DG255" s="13" t="s">
        <v>68</v>
      </c>
      <c r="DH255" s="13" t="s">
        <v>68</v>
      </c>
      <c r="DI255" s="13" t="str">
        <f t="shared" si="353"/>
        <v>-</v>
      </c>
      <c r="DJ255" s="14" t="s">
        <v>69</v>
      </c>
      <c r="DK255" s="14" t="s">
        <v>69</v>
      </c>
      <c r="DL255" s="14" t="s">
        <v>69</v>
      </c>
      <c r="DM255" s="14" t="s">
        <v>69</v>
      </c>
      <c r="DN255" s="14" t="s">
        <v>69</v>
      </c>
      <c r="DO255" s="14" t="s">
        <v>68</v>
      </c>
      <c r="DP255" s="44" t="str">
        <f t="shared" si="321"/>
        <v>5 fois par semaine</v>
      </c>
      <c r="DQ255" s="13" t="s">
        <v>69</v>
      </c>
      <c r="DR255" s="13" t="s">
        <v>69</v>
      </c>
      <c r="DS255" s="13" t="s">
        <v>69</v>
      </c>
      <c r="DT255" s="13" t="s">
        <v>69</v>
      </c>
      <c r="DU255" s="13" t="s">
        <v>69</v>
      </c>
      <c r="DV255" s="13" t="s">
        <v>68</v>
      </c>
      <c r="DW255" s="13" t="str">
        <f t="shared" si="322"/>
        <v>5 fois par semaine</v>
      </c>
      <c r="DX255" s="14" t="s">
        <v>69</v>
      </c>
      <c r="DY255" s="14" t="s">
        <v>69</v>
      </c>
      <c r="DZ255" s="14" t="s">
        <v>69</v>
      </c>
      <c r="EA255" s="14" t="s">
        <v>69</v>
      </c>
      <c r="EB255" s="14" t="s">
        <v>69</v>
      </c>
      <c r="EC255" s="14" t="s">
        <v>68</v>
      </c>
      <c r="ED255" s="14" t="str">
        <f t="shared" si="323"/>
        <v>5 fois par semaine</v>
      </c>
      <c r="EE255" s="13" t="s">
        <v>69</v>
      </c>
      <c r="EF255" s="13" t="s">
        <v>69</v>
      </c>
      <c r="EG255" s="13" t="s">
        <v>69</v>
      </c>
      <c r="EH255" s="13" t="s">
        <v>69</v>
      </c>
      <c r="EI255" s="13" t="s">
        <v>69</v>
      </c>
      <c r="EJ255" s="13" t="s">
        <v>68</v>
      </c>
      <c r="EK255" s="13" t="str">
        <f t="shared" si="324"/>
        <v>5 fois par semaine</v>
      </c>
      <c r="EL255" s="14" t="s">
        <v>69</v>
      </c>
      <c r="EM255" s="14" t="s">
        <v>68</v>
      </c>
      <c r="EN255" s="14" t="s">
        <v>68</v>
      </c>
      <c r="EO255" s="14" t="s">
        <v>68</v>
      </c>
      <c r="EP255" s="14" t="s">
        <v>68</v>
      </c>
      <c r="EQ255" s="14" t="s">
        <v>68</v>
      </c>
      <c r="ER255" s="44" t="str">
        <f t="shared" si="354"/>
        <v>1 fois par mois</v>
      </c>
      <c r="ES255" s="13" t="s">
        <v>69</v>
      </c>
      <c r="ET255" s="13" t="s">
        <v>68</v>
      </c>
      <c r="EU255" s="13" t="s">
        <v>68</v>
      </c>
      <c r="EV255" s="13" t="s">
        <v>68</v>
      </c>
      <c r="EW255" s="13" t="s">
        <v>68</v>
      </c>
      <c r="EX255" s="13" t="s">
        <v>68</v>
      </c>
      <c r="EY255" s="44" t="str">
        <f t="shared" si="355"/>
        <v>1 fois par mois</v>
      </c>
      <c r="EZ255" s="14" t="s">
        <v>68</v>
      </c>
      <c r="FA255" s="14" t="s">
        <v>68</v>
      </c>
      <c r="FB255" s="14" t="s">
        <v>68</v>
      </c>
      <c r="FC255" s="14" t="s">
        <v>68</v>
      </c>
      <c r="FD255" s="14" t="s">
        <v>68</v>
      </c>
      <c r="FE255" s="14" t="s">
        <v>68</v>
      </c>
      <c r="FF255" s="44" t="str">
        <f t="shared" si="336"/>
        <v>-</v>
      </c>
      <c r="FG255" s="13" t="s">
        <v>68</v>
      </c>
      <c r="FH255" s="13" t="s">
        <v>68</v>
      </c>
      <c r="FI255" s="13" t="s">
        <v>68</v>
      </c>
      <c r="FJ255" s="13" t="s">
        <v>68</v>
      </c>
      <c r="FK255" s="13" t="s">
        <v>68</v>
      </c>
      <c r="FL255" s="13" t="s">
        <v>68</v>
      </c>
      <c r="FM255" s="13" t="str">
        <f t="shared" si="356"/>
        <v>-</v>
      </c>
      <c r="FN255" s="14" t="s">
        <v>69</v>
      </c>
      <c r="FO255" s="14" t="s">
        <v>69</v>
      </c>
      <c r="FP255" s="14" t="s">
        <v>69</v>
      </c>
      <c r="FQ255" s="14" t="s">
        <v>69</v>
      </c>
      <c r="FR255" s="14" t="s">
        <v>69</v>
      </c>
      <c r="FS255" s="14" t="s">
        <v>68</v>
      </c>
      <c r="FT255" s="44" t="str">
        <f t="shared" si="317"/>
        <v>5 fois par semaine</v>
      </c>
      <c r="FU255" s="13" t="s">
        <v>69</v>
      </c>
      <c r="FV255" s="13" t="s">
        <v>68</v>
      </c>
      <c r="FW255" s="13" t="s">
        <v>68</v>
      </c>
      <c r="FX255" s="13" t="s">
        <v>68</v>
      </c>
      <c r="FY255" s="13" t="s">
        <v>68</v>
      </c>
      <c r="FZ255" s="13" t="s">
        <v>68</v>
      </c>
      <c r="GA255" s="44" t="str">
        <f t="shared" si="318"/>
        <v>1 fois par semaine</v>
      </c>
      <c r="GB255" s="14" t="s">
        <v>69</v>
      </c>
      <c r="GC255" s="14" t="s">
        <v>68</v>
      </c>
      <c r="GD255" s="14" t="s">
        <v>68</v>
      </c>
      <c r="GE255" s="14" t="s">
        <v>68</v>
      </c>
      <c r="GF255" s="14" t="s">
        <v>68</v>
      </c>
      <c r="GG255" s="14" t="s">
        <v>68</v>
      </c>
      <c r="GH255" s="14" t="str">
        <f t="shared" si="319"/>
        <v>1 fois par semaine</v>
      </c>
      <c r="GI255" s="13" t="s">
        <v>68</v>
      </c>
      <c r="GJ255" s="13" t="s">
        <v>68</v>
      </c>
      <c r="GK255" s="13" t="s">
        <v>68</v>
      </c>
      <c r="GL255" s="13" t="s">
        <v>68</v>
      </c>
      <c r="GM255" s="13" t="s">
        <v>68</v>
      </c>
      <c r="GN255" s="13" t="s">
        <v>68</v>
      </c>
      <c r="GO255" s="13" t="str">
        <f t="shared" si="357"/>
        <v>-</v>
      </c>
      <c r="GP255" s="14" t="s">
        <v>68</v>
      </c>
      <c r="GQ255" s="14" t="s">
        <v>68</v>
      </c>
      <c r="GR255" s="14" t="s">
        <v>68</v>
      </c>
      <c r="GS255" s="14" t="s">
        <v>68</v>
      </c>
      <c r="GT255" s="14" t="s">
        <v>68</v>
      </c>
      <c r="GU255" s="14" t="s">
        <v>68</v>
      </c>
      <c r="GV255" s="14" t="str">
        <f t="shared" si="340"/>
        <v>-</v>
      </c>
      <c r="GW255" s="13" t="s">
        <v>68</v>
      </c>
      <c r="GX255" s="13" t="s">
        <v>68</v>
      </c>
      <c r="GY255" s="13" t="s">
        <v>68</v>
      </c>
      <c r="GZ255" s="13" t="s">
        <v>68</v>
      </c>
      <c r="HA255" s="13" t="s">
        <v>68</v>
      </c>
      <c r="HB255" s="13" t="s">
        <v>68</v>
      </c>
      <c r="HC255" s="44" t="str">
        <f t="shared" si="348"/>
        <v>-</v>
      </c>
      <c r="HD255" s="14" t="s">
        <v>68</v>
      </c>
      <c r="HE255" s="14" t="s">
        <v>68</v>
      </c>
      <c r="HF255" s="14" t="s">
        <v>68</v>
      </c>
      <c r="HG255" s="14" t="s">
        <v>68</v>
      </c>
      <c r="HH255" s="14" t="s">
        <v>68</v>
      </c>
      <c r="HI255" s="14" t="s">
        <v>68</v>
      </c>
      <c r="HJ255" s="44" t="str">
        <f t="shared" si="299"/>
        <v>-</v>
      </c>
      <c r="HK255" s="13" t="s">
        <v>68</v>
      </c>
      <c r="HL255" s="13" t="s">
        <v>68</v>
      </c>
      <c r="HM255" s="13" t="s">
        <v>68</v>
      </c>
      <c r="HN255" s="13" t="s">
        <v>68</v>
      </c>
      <c r="HO255" s="13" t="s">
        <v>68</v>
      </c>
      <c r="HP255" s="13" t="s">
        <v>68</v>
      </c>
      <c r="HQ255" s="44" t="str">
        <f t="shared" si="346"/>
        <v>-</v>
      </c>
      <c r="HR255" s="14" t="s">
        <v>68</v>
      </c>
      <c r="HS255" s="14" t="s">
        <v>68</v>
      </c>
      <c r="HT255" s="14" t="s">
        <v>68</v>
      </c>
      <c r="HU255" s="14" t="s">
        <v>68</v>
      </c>
      <c r="HV255" s="14" t="s">
        <v>68</v>
      </c>
      <c r="HW255" s="14" t="s">
        <v>68</v>
      </c>
      <c r="HX255" s="14" t="str">
        <f>IF(COUNTIF(HR255:HW255,"X")&gt;0,COUNTIF(HR255:HW255,"X")&amp;" fois par semaine","-")</f>
        <v>-</v>
      </c>
    </row>
    <row r="256" spans="1:232" ht="27.95" customHeight="1" x14ac:dyDescent="0.2">
      <c r="A256" s="8">
        <v>8013</v>
      </c>
      <c r="B256" s="9" t="s">
        <v>76</v>
      </c>
      <c r="C256" s="10" t="s">
        <v>77</v>
      </c>
      <c r="D256" s="11" t="s">
        <v>96</v>
      </c>
      <c r="E256" s="42" t="s">
        <v>1888</v>
      </c>
      <c r="F256" s="11">
        <v>75013</v>
      </c>
      <c r="G256" s="11" t="s">
        <v>29</v>
      </c>
      <c r="H256" s="12">
        <v>234</v>
      </c>
      <c r="I256" s="13" t="s">
        <v>68</v>
      </c>
      <c r="J256" s="13" t="s">
        <v>68</v>
      </c>
      <c r="K256" s="13" t="s">
        <v>68</v>
      </c>
      <c r="L256" s="13" t="s">
        <v>68</v>
      </c>
      <c r="M256" s="13" t="s">
        <v>68</v>
      </c>
      <c r="N256" s="13" t="s">
        <v>68</v>
      </c>
      <c r="O256" s="13" t="str">
        <f t="shared" si="304"/>
        <v>-</v>
      </c>
      <c r="P256" s="14" t="s">
        <v>68</v>
      </c>
      <c r="Q256" s="14" t="s">
        <v>68</v>
      </c>
      <c r="R256" s="14" t="s">
        <v>68</v>
      </c>
      <c r="S256" s="14" t="s">
        <v>68</v>
      </c>
      <c r="T256" s="14" t="s">
        <v>68</v>
      </c>
      <c r="U256" s="14" t="s">
        <v>68</v>
      </c>
      <c r="V256" s="44" t="str">
        <f t="shared" si="305"/>
        <v>-</v>
      </c>
      <c r="W256" s="13" t="s">
        <v>68</v>
      </c>
      <c r="X256" s="13" t="s">
        <v>68</v>
      </c>
      <c r="Y256" s="13" t="s">
        <v>68</v>
      </c>
      <c r="Z256" s="13" t="s">
        <v>68</v>
      </c>
      <c r="AA256" s="13" t="s">
        <v>68</v>
      </c>
      <c r="AB256" s="13" t="s">
        <v>68</v>
      </c>
      <c r="AC256" s="13" t="str">
        <f t="shared" si="306"/>
        <v>-</v>
      </c>
      <c r="AD256" s="14" t="s">
        <v>68</v>
      </c>
      <c r="AE256" s="14" t="s">
        <v>68</v>
      </c>
      <c r="AF256" s="14" t="s">
        <v>68</v>
      </c>
      <c r="AG256" s="14" t="s">
        <v>68</v>
      </c>
      <c r="AH256" s="14" t="s">
        <v>68</v>
      </c>
      <c r="AI256" s="14" t="s">
        <v>68</v>
      </c>
      <c r="AJ256" s="44" t="str">
        <f t="shared" si="307"/>
        <v>-</v>
      </c>
      <c r="AK256" s="13" t="s">
        <v>68</v>
      </c>
      <c r="AL256" s="13" t="s">
        <v>68</v>
      </c>
      <c r="AM256" s="13" t="s">
        <v>68</v>
      </c>
      <c r="AN256" s="13" t="s">
        <v>68</v>
      </c>
      <c r="AO256" s="13" t="s">
        <v>68</v>
      </c>
      <c r="AP256" s="13" t="s">
        <v>68</v>
      </c>
      <c r="AQ256" s="13" t="str">
        <f t="shared" si="308"/>
        <v>-</v>
      </c>
      <c r="AR256" s="14" t="s">
        <v>68</v>
      </c>
      <c r="AS256" s="14" t="s">
        <v>68</v>
      </c>
      <c r="AT256" s="14" t="s">
        <v>68</v>
      </c>
      <c r="AU256" s="14" t="s">
        <v>68</v>
      </c>
      <c r="AV256" s="14" t="s">
        <v>68</v>
      </c>
      <c r="AW256" s="14" t="s">
        <v>68</v>
      </c>
      <c r="AX256" s="14" t="str">
        <f t="shared" si="309"/>
        <v>-</v>
      </c>
      <c r="AY256" s="13" t="s">
        <v>68</v>
      </c>
      <c r="AZ256" s="13" t="s">
        <v>68</v>
      </c>
      <c r="BA256" s="13" t="s">
        <v>68</v>
      </c>
      <c r="BB256" s="13" t="s">
        <v>68</v>
      </c>
      <c r="BC256" s="13" t="s">
        <v>68</v>
      </c>
      <c r="BD256" s="13" t="s">
        <v>68</v>
      </c>
      <c r="BE256" s="13" t="str">
        <f t="shared" si="310"/>
        <v>-</v>
      </c>
      <c r="BF256" s="14" t="s">
        <v>68</v>
      </c>
      <c r="BG256" s="14" t="s">
        <v>68</v>
      </c>
      <c r="BH256" s="14" t="s">
        <v>68</v>
      </c>
      <c r="BI256" s="14" t="s">
        <v>68</v>
      </c>
      <c r="BJ256" s="14" t="s">
        <v>68</v>
      </c>
      <c r="BK256" s="14" t="s">
        <v>68</v>
      </c>
      <c r="BL256" s="14" t="str">
        <f t="shared" si="311"/>
        <v>-</v>
      </c>
      <c r="BM256" s="13" t="s">
        <v>68</v>
      </c>
      <c r="BN256" s="13" t="s">
        <v>68</v>
      </c>
      <c r="BO256" s="13" t="s">
        <v>68</v>
      </c>
      <c r="BP256" s="13" t="s">
        <v>68</v>
      </c>
      <c r="BQ256" s="13" t="s">
        <v>68</v>
      </c>
      <c r="BR256" s="13" t="s">
        <v>68</v>
      </c>
      <c r="BS256" s="13" t="str">
        <f t="shared" si="312"/>
        <v>-</v>
      </c>
      <c r="BT256" s="14" t="s">
        <v>68</v>
      </c>
      <c r="BU256" s="14" t="s">
        <v>68</v>
      </c>
      <c r="BV256" s="14" t="s">
        <v>68</v>
      </c>
      <c r="BW256" s="14" t="s">
        <v>68</v>
      </c>
      <c r="BX256" s="14" t="s">
        <v>68</v>
      </c>
      <c r="BY256" s="14" t="s">
        <v>68</v>
      </c>
      <c r="BZ256" s="14" t="str">
        <f t="shared" si="313"/>
        <v>-</v>
      </c>
      <c r="CA256" s="13" t="s">
        <v>68</v>
      </c>
      <c r="CB256" s="13" t="s">
        <v>68</v>
      </c>
      <c r="CC256" s="13" t="s">
        <v>68</v>
      </c>
      <c r="CD256" s="13" t="s">
        <v>68</v>
      </c>
      <c r="CE256" s="13" t="s">
        <v>68</v>
      </c>
      <c r="CF256" s="13" t="s">
        <v>68</v>
      </c>
      <c r="CG256" s="44" t="str">
        <f t="shared" si="351"/>
        <v>-</v>
      </c>
      <c r="CH256" s="14" t="s">
        <v>68</v>
      </c>
      <c r="CI256" s="14" t="s">
        <v>68</v>
      </c>
      <c r="CJ256" s="14" t="s">
        <v>68</v>
      </c>
      <c r="CK256" s="14" t="s">
        <v>68</v>
      </c>
      <c r="CL256" s="14" t="s">
        <v>68</v>
      </c>
      <c r="CM256" s="14" t="s">
        <v>68</v>
      </c>
      <c r="CN256" s="44" t="str">
        <f t="shared" si="314"/>
        <v>-</v>
      </c>
      <c r="CO256" s="13" t="s">
        <v>68</v>
      </c>
      <c r="CP256" s="13" t="s">
        <v>68</v>
      </c>
      <c r="CQ256" s="13" t="s">
        <v>68</v>
      </c>
      <c r="CR256" s="13" t="s">
        <v>68</v>
      </c>
      <c r="CS256" s="13" t="s">
        <v>68</v>
      </c>
      <c r="CT256" s="13" t="s">
        <v>68</v>
      </c>
      <c r="CU256" s="13" t="str">
        <f t="shared" si="352"/>
        <v>-</v>
      </c>
      <c r="CV256" s="14" t="s">
        <v>68</v>
      </c>
      <c r="CW256" s="14" t="s">
        <v>68</v>
      </c>
      <c r="CX256" s="14" t="s">
        <v>68</v>
      </c>
      <c r="CY256" s="14" t="s">
        <v>68</v>
      </c>
      <c r="CZ256" s="14" t="s">
        <v>68</v>
      </c>
      <c r="DA256" s="14" t="s">
        <v>68</v>
      </c>
      <c r="DB256" s="14" t="str">
        <f t="shared" si="320"/>
        <v>-</v>
      </c>
      <c r="DC256" s="13" t="s">
        <v>68</v>
      </c>
      <c r="DD256" s="13" t="s">
        <v>68</v>
      </c>
      <c r="DE256" s="13" t="s">
        <v>68</v>
      </c>
      <c r="DF256" s="13" t="s">
        <v>68</v>
      </c>
      <c r="DG256" s="13" t="s">
        <v>68</v>
      </c>
      <c r="DH256" s="13" t="s">
        <v>68</v>
      </c>
      <c r="DI256" s="13" t="str">
        <f t="shared" si="353"/>
        <v>-</v>
      </c>
      <c r="DJ256" s="14" t="s">
        <v>68</v>
      </c>
      <c r="DK256" s="14" t="s">
        <v>68</v>
      </c>
      <c r="DL256" s="14" t="s">
        <v>68</v>
      </c>
      <c r="DM256" s="14" t="s">
        <v>68</v>
      </c>
      <c r="DN256" s="14" t="s">
        <v>68</v>
      </c>
      <c r="DO256" s="14" t="s">
        <v>68</v>
      </c>
      <c r="DP256" s="44" t="str">
        <f t="shared" si="321"/>
        <v>-</v>
      </c>
      <c r="DQ256" s="13" t="s">
        <v>68</v>
      </c>
      <c r="DR256" s="13" t="s">
        <v>68</v>
      </c>
      <c r="DS256" s="13" t="s">
        <v>68</v>
      </c>
      <c r="DT256" s="13" t="s">
        <v>68</v>
      </c>
      <c r="DU256" s="13" t="s">
        <v>68</v>
      </c>
      <c r="DV256" s="13" t="s">
        <v>68</v>
      </c>
      <c r="DW256" s="13" t="str">
        <f t="shared" si="322"/>
        <v>-</v>
      </c>
      <c r="DX256" s="14" t="s">
        <v>68</v>
      </c>
      <c r="DY256" s="14" t="s">
        <v>68</v>
      </c>
      <c r="DZ256" s="14" t="s">
        <v>68</v>
      </c>
      <c r="EA256" s="14" t="s">
        <v>68</v>
      </c>
      <c r="EB256" s="14" t="s">
        <v>68</v>
      </c>
      <c r="EC256" s="14" t="s">
        <v>68</v>
      </c>
      <c r="ED256" s="14" t="str">
        <f t="shared" si="323"/>
        <v>-</v>
      </c>
      <c r="EE256" s="13" t="s">
        <v>68</v>
      </c>
      <c r="EF256" s="13" t="s">
        <v>68</v>
      </c>
      <c r="EG256" s="13" t="s">
        <v>68</v>
      </c>
      <c r="EH256" s="13" t="s">
        <v>68</v>
      </c>
      <c r="EI256" s="13" t="s">
        <v>68</v>
      </c>
      <c r="EJ256" s="13" t="s">
        <v>68</v>
      </c>
      <c r="EK256" s="13" t="str">
        <f t="shared" si="324"/>
        <v>-</v>
      </c>
      <c r="EL256" s="14" t="s">
        <v>68</v>
      </c>
      <c r="EM256" s="14" t="s">
        <v>68</v>
      </c>
      <c r="EN256" s="14" t="s">
        <v>68</v>
      </c>
      <c r="EO256" s="14" t="s">
        <v>68</v>
      </c>
      <c r="EP256" s="14" t="s">
        <v>68</v>
      </c>
      <c r="EQ256" s="14" t="s">
        <v>68</v>
      </c>
      <c r="ER256" s="44" t="str">
        <f t="shared" si="354"/>
        <v>-</v>
      </c>
      <c r="ES256" s="13" t="s">
        <v>68</v>
      </c>
      <c r="ET256" s="13" t="s">
        <v>68</v>
      </c>
      <c r="EU256" s="13" t="s">
        <v>68</v>
      </c>
      <c r="EV256" s="13" t="s">
        <v>68</v>
      </c>
      <c r="EW256" s="13" t="s">
        <v>68</v>
      </c>
      <c r="EX256" s="13" t="s">
        <v>68</v>
      </c>
      <c r="EY256" s="44" t="str">
        <f t="shared" si="355"/>
        <v>-</v>
      </c>
      <c r="EZ256" s="14" t="s">
        <v>68</v>
      </c>
      <c r="FA256" s="14" t="s">
        <v>68</v>
      </c>
      <c r="FB256" s="14" t="s">
        <v>68</v>
      </c>
      <c r="FC256" s="14" t="s">
        <v>68</v>
      </c>
      <c r="FD256" s="14" t="s">
        <v>68</v>
      </c>
      <c r="FE256" s="14" t="s">
        <v>68</v>
      </c>
      <c r="FF256" s="44" t="str">
        <f t="shared" si="336"/>
        <v>-</v>
      </c>
      <c r="FG256" s="13" t="s">
        <v>68</v>
      </c>
      <c r="FH256" s="13" t="s">
        <v>68</v>
      </c>
      <c r="FI256" s="13" t="s">
        <v>68</v>
      </c>
      <c r="FJ256" s="13" t="s">
        <v>68</v>
      </c>
      <c r="FK256" s="13" t="s">
        <v>68</v>
      </c>
      <c r="FL256" s="13" t="s">
        <v>68</v>
      </c>
      <c r="FM256" s="13" t="str">
        <f t="shared" si="356"/>
        <v>-</v>
      </c>
      <c r="FN256" s="14" t="s">
        <v>69</v>
      </c>
      <c r="FO256" s="14" t="s">
        <v>69</v>
      </c>
      <c r="FP256" s="14" t="s">
        <v>69</v>
      </c>
      <c r="FQ256" s="14" t="s">
        <v>69</v>
      </c>
      <c r="FR256" s="14" t="s">
        <v>69</v>
      </c>
      <c r="FS256" s="14" t="s">
        <v>69</v>
      </c>
      <c r="FT256" s="44" t="str">
        <f t="shared" si="317"/>
        <v>6 fois par semaine</v>
      </c>
      <c r="FU256" s="13" t="s">
        <v>69</v>
      </c>
      <c r="FV256" s="13" t="s">
        <v>68</v>
      </c>
      <c r="FW256" s="13" t="s">
        <v>68</v>
      </c>
      <c r="FX256" s="13" t="s">
        <v>68</v>
      </c>
      <c r="FY256" s="13" t="s">
        <v>68</v>
      </c>
      <c r="FZ256" s="13" t="s">
        <v>68</v>
      </c>
      <c r="GA256" s="44" t="str">
        <f t="shared" si="318"/>
        <v>1 fois par semaine</v>
      </c>
      <c r="GB256" s="14" t="s">
        <v>69</v>
      </c>
      <c r="GC256" s="14" t="s">
        <v>68</v>
      </c>
      <c r="GD256" s="14" t="s">
        <v>68</v>
      </c>
      <c r="GE256" s="14" t="s">
        <v>68</v>
      </c>
      <c r="GF256" s="14" t="s">
        <v>68</v>
      </c>
      <c r="GG256" s="14" t="s">
        <v>68</v>
      </c>
      <c r="GH256" s="14" t="str">
        <f t="shared" si="319"/>
        <v>1 fois par semaine</v>
      </c>
      <c r="GI256" s="13" t="s">
        <v>68</v>
      </c>
      <c r="GJ256" s="13" t="s">
        <v>68</v>
      </c>
      <c r="GK256" s="13" t="s">
        <v>68</v>
      </c>
      <c r="GL256" s="13" t="s">
        <v>68</v>
      </c>
      <c r="GM256" s="13" t="s">
        <v>68</v>
      </c>
      <c r="GN256" s="13" t="s">
        <v>68</v>
      </c>
      <c r="GO256" s="13" t="str">
        <f t="shared" si="357"/>
        <v>-</v>
      </c>
      <c r="GP256" s="14" t="s">
        <v>68</v>
      </c>
      <c r="GQ256" s="14" t="s">
        <v>68</v>
      </c>
      <c r="GR256" s="14" t="s">
        <v>68</v>
      </c>
      <c r="GS256" s="14" t="s">
        <v>68</v>
      </c>
      <c r="GT256" s="14" t="s">
        <v>68</v>
      </c>
      <c r="GU256" s="14" t="s">
        <v>68</v>
      </c>
      <c r="GV256" s="14" t="str">
        <f t="shared" si="340"/>
        <v>-</v>
      </c>
      <c r="GW256" s="13" t="s">
        <v>69</v>
      </c>
      <c r="GX256" s="13" t="s">
        <v>69</v>
      </c>
      <c r="GY256" s="13" t="s">
        <v>69</v>
      </c>
      <c r="GZ256" s="13" t="s">
        <v>69</v>
      </c>
      <c r="HA256" s="13" t="s">
        <v>69</v>
      </c>
      <c r="HB256" s="13" t="s">
        <v>68</v>
      </c>
      <c r="HC256" s="44" t="s">
        <v>395</v>
      </c>
      <c r="HD256" s="14" t="s">
        <v>68</v>
      </c>
      <c r="HE256" s="14" t="s">
        <v>68</v>
      </c>
      <c r="HF256" s="14" t="s">
        <v>68</v>
      </c>
      <c r="HG256" s="14" t="s">
        <v>68</v>
      </c>
      <c r="HH256" s="14" t="s">
        <v>69</v>
      </c>
      <c r="HI256" s="14" t="s">
        <v>68</v>
      </c>
      <c r="HJ256" s="44" t="str">
        <f t="shared" si="299"/>
        <v>1 fois par semestre</v>
      </c>
      <c r="HK256" s="13" t="s">
        <v>68</v>
      </c>
      <c r="HL256" s="13" t="s">
        <v>68</v>
      </c>
      <c r="HM256" s="13" t="s">
        <v>68</v>
      </c>
      <c r="HN256" s="13" t="s">
        <v>68</v>
      </c>
      <c r="HO256" s="13" t="s">
        <v>68</v>
      </c>
      <c r="HP256" s="13" t="s">
        <v>68</v>
      </c>
      <c r="HQ256" s="44" t="str">
        <f t="shared" si="346"/>
        <v>-</v>
      </c>
      <c r="HR256" s="14" t="s">
        <v>68</v>
      </c>
      <c r="HS256" s="14" t="s">
        <v>68</v>
      </c>
      <c r="HT256" s="14" t="s">
        <v>68</v>
      </c>
      <c r="HU256" s="14" t="s">
        <v>68</v>
      </c>
      <c r="HV256" s="14" t="s">
        <v>68</v>
      </c>
      <c r="HW256" s="14" t="s">
        <v>68</v>
      </c>
      <c r="HX256" s="14" t="s">
        <v>134</v>
      </c>
    </row>
    <row r="257" spans="1:232" ht="27.95" customHeight="1" x14ac:dyDescent="0.2">
      <c r="A257" s="8" t="s">
        <v>1029</v>
      </c>
      <c r="B257" s="9" t="s">
        <v>76</v>
      </c>
      <c r="C257" s="10" t="s">
        <v>77</v>
      </c>
      <c r="D257" s="11" t="s">
        <v>96</v>
      </c>
      <c r="E257" s="23" t="s">
        <v>396</v>
      </c>
      <c r="F257" s="11">
        <v>75013</v>
      </c>
      <c r="G257" s="11" t="s">
        <v>29</v>
      </c>
      <c r="H257" s="12">
        <v>202</v>
      </c>
      <c r="I257" s="13" t="s">
        <v>69</v>
      </c>
      <c r="J257" s="13" t="s">
        <v>69</v>
      </c>
      <c r="K257" s="13" t="s">
        <v>69</v>
      </c>
      <c r="L257" s="13" t="s">
        <v>69</v>
      </c>
      <c r="M257" s="13" t="s">
        <v>69</v>
      </c>
      <c r="N257" s="13" t="s">
        <v>68</v>
      </c>
      <c r="O257" s="13" t="str">
        <f t="shared" si="304"/>
        <v>5 fois par semaine</v>
      </c>
      <c r="P257" s="14" t="s">
        <v>69</v>
      </c>
      <c r="Q257" s="14" t="s">
        <v>69</v>
      </c>
      <c r="R257" s="14" t="s">
        <v>69</v>
      </c>
      <c r="S257" s="14" t="s">
        <v>69</v>
      </c>
      <c r="T257" s="14" t="s">
        <v>69</v>
      </c>
      <c r="U257" s="14" t="s">
        <v>68</v>
      </c>
      <c r="V257" s="44" t="str">
        <f t="shared" si="305"/>
        <v>5 fois par semaine</v>
      </c>
      <c r="W257" s="13" t="s">
        <v>69</v>
      </c>
      <c r="X257" s="13" t="s">
        <v>69</v>
      </c>
      <c r="Y257" s="13" t="s">
        <v>69</v>
      </c>
      <c r="Z257" s="13" t="s">
        <v>69</v>
      </c>
      <c r="AA257" s="13" t="s">
        <v>69</v>
      </c>
      <c r="AB257" s="13" t="s">
        <v>68</v>
      </c>
      <c r="AC257" s="13" t="str">
        <f t="shared" si="306"/>
        <v>5 fois par semaine</v>
      </c>
      <c r="AD257" s="14" t="s">
        <v>69</v>
      </c>
      <c r="AE257" s="14" t="s">
        <v>69</v>
      </c>
      <c r="AF257" s="14" t="s">
        <v>69</v>
      </c>
      <c r="AG257" s="14" t="s">
        <v>69</v>
      </c>
      <c r="AH257" s="14" t="s">
        <v>69</v>
      </c>
      <c r="AI257" s="14" t="s">
        <v>68</v>
      </c>
      <c r="AJ257" s="44" t="str">
        <f t="shared" si="307"/>
        <v>5 fois par semaine</v>
      </c>
      <c r="AK257" s="13" t="s">
        <v>69</v>
      </c>
      <c r="AL257" s="13" t="s">
        <v>69</v>
      </c>
      <c r="AM257" s="13" t="s">
        <v>69</v>
      </c>
      <c r="AN257" s="13" t="s">
        <v>69</v>
      </c>
      <c r="AO257" s="13" t="s">
        <v>69</v>
      </c>
      <c r="AP257" s="13" t="s">
        <v>68</v>
      </c>
      <c r="AQ257" s="13" t="str">
        <f t="shared" si="308"/>
        <v>5 fois par semaine</v>
      </c>
      <c r="AR257" s="14" t="s">
        <v>69</v>
      </c>
      <c r="AS257" s="14" t="s">
        <v>69</v>
      </c>
      <c r="AT257" s="14" t="s">
        <v>69</v>
      </c>
      <c r="AU257" s="14" t="s">
        <v>69</v>
      </c>
      <c r="AV257" s="14" t="s">
        <v>69</v>
      </c>
      <c r="AW257" s="14" t="s">
        <v>68</v>
      </c>
      <c r="AX257" s="14" t="str">
        <f t="shared" si="309"/>
        <v>5 fois par semaine</v>
      </c>
      <c r="AY257" s="13" t="s">
        <v>69</v>
      </c>
      <c r="AZ257" s="13" t="s">
        <v>69</v>
      </c>
      <c r="BA257" s="13" t="s">
        <v>69</v>
      </c>
      <c r="BB257" s="13" t="s">
        <v>69</v>
      </c>
      <c r="BC257" s="13" t="s">
        <v>69</v>
      </c>
      <c r="BD257" s="13" t="s">
        <v>68</v>
      </c>
      <c r="BE257" s="13" t="str">
        <f t="shared" si="310"/>
        <v>5 fois par semaine</v>
      </c>
      <c r="BF257" s="14" t="s">
        <v>69</v>
      </c>
      <c r="BG257" s="14" t="s">
        <v>69</v>
      </c>
      <c r="BH257" s="14" t="s">
        <v>69</v>
      </c>
      <c r="BI257" s="14" t="s">
        <v>69</v>
      </c>
      <c r="BJ257" s="14" t="s">
        <v>69</v>
      </c>
      <c r="BK257" s="14" t="s">
        <v>68</v>
      </c>
      <c r="BL257" s="14" t="str">
        <f t="shared" si="311"/>
        <v>5 fois par semaine</v>
      </c>
      <c r="BM257" s="13" t="s">
        <v>69</v>
      </c>
      <c r="BN257" s="13" t="s">
        <v>69</v>
      </c>
      <c r="BO257" s="13" t="s">
        <v>69</v>
      </c>
      <c r="BP257" s="13" t="s">
        <v>69</v>
      </c>
      <c r="BQ257" s="13" t="s">
        <v>69</v>
      </c>
      <c r="BR257" s="13" t="s">
        <v>68</v>
      </c>
      <c r="BS257" s="13" t="str">
        <f t="shared" si="312"/>
        <v>5 fois par semaine</v>
      </c>
      <c r="BT257" s="14" t="s">
        <v>69</v>
      </c>
      <c r="BU257" s="14" t="s">
        <v>69</v>
      </c>
      <c r="BV257" s="14" t="s">
        <v>69</v>
      </c>
      <c r="BW257" s="14" t="s">
        <v>69</v>
      </c>
      <c r="BX257" s="14" t="s">
        <v>69</v>
      </c>
      <c r="BY257" s="14" t="s">
        <v>68</v>
      </c>
      <c r="BZ257" s="14" t="str">
        <f t="shared" si="313"/>
        <v>5 fois par semaine</v>
      </c>
      <c r="CA257" s="13" t="s">
        <v>69</v>
      </c>
      <c r="CB257" s="13" t="s">
        <v>68</v>
      </c>
      <c r="CC257" s="13" t="s">
        <v>68</v>
      </c>
      <c r="CD257" s="13" t="s">
        <v>68</v>
      </c>
      <c r="CE257" s="13" t="s">
        <v>68</v>
      </c>
      <c r="CF257" s="13" t="s">
        <v>68</v>
      </c>
      <c r="CG257" s="44" t="str">
        <f t="shared" si="351"/>
        <v>1 fois par mois</v>
      </c>
      <c r="CH257" s="14" t="s">
        <v>68</v>
      </c>
      <c r="CI257" s="14" t="s">
        <v>68</v>
      </c>
      <c r="CJ257" s="14" t="s">
        <v>68</v>
      </c>
      <c r="CK257" s="14" t="s">
        <v>68</v>
      </c>
      <c r="CL257" s="14" t="s">
        <v>68</v>
      </c>
      <c r="CM257" s="14" t="s">
        <v>68</v>
      </c>
      <c r="CN257" s="44" t="str">
        <f t="shared" si="314"/>
        <v>-</v>
      </c>
      <c r="CO257" s="13" t="s">
        <v>68</v>
      </c>
      <c r="CP257" s="13" t="s">
        <v>68</v>
      </c>
      <c r="CQ257" s="13" t="s">
        <v>68</v>
      </c>
      <c r="CR257" s="13" t="s">
        <v>68</v>
      </c>
      <c r="CS257" s="13" t="s">
        <v>68</v>
      </c>
      <c r="CT257" s="13" t="s">
        <v>68</v>
      </c>
      <c r="CU257" s="13" t="str">
        <f t="shared" si="352"/>
        <v>-</v>
      </c>
      <c r="CV257" s="14" t="s">
        <v>68</v>
      </c>
      <c r="CW257" s="14" t="s">
        <v>68</v>
      </c>
      <c r="CX257" s="14" t="s">
        <v>68</v>
      </c>
      <c r="CY257" s="14" t="s">
        <v>68</v>
      </c>
      <c r="CZ257" s="14" t="s">
        <v>68</v>
      </c>
      <c r="DA257" s="14" t="s">
        <v>68</v>
      </c>
      <c r="DB257" s="14" t="str">
        <f t="shared" si="320"/>
        <v>-</v>
      </c>
      <c r="DC257" s="13" t="s">
        <v>68</v>
      </c>
      <c r="DD257" s="13" t="s">
        <v>68</v>
      </c>
      <c r="DE257" s="13" t="s">
        <v>68</v>
      </c>
      <c r="DF257" s="13" t="s">
        <v>68</v>
      </c>
      <c r="DG257" s="13" t="s">
        <v>68</v>
      </c>
      <c r="DH257" s="13" t="s">
        <v>68</v>
      </c>
      <c r="DI257" s="13" t="str">
        <f t="shared" si="353"/>
        <v>-</v>
      </c>
      <c r="DJ257" s="14" t="s">
        <v>69</v>
      </c>
      <c r="DK257" s="14" t="s">
        <v>69</v>
      </c>
      <c r="DL257" s="14" t="s">
        <v>69</v>
      </c>
      <c r="DM257" s="14" t="s">
        <v>69</v>
      </c>
      <c r="DN257" s="14" t="s">
        <v>69</v>
      </c>
      <c r="DO257" s="14" t="s">
        <v>68</v>
      </c>
      <c r="DP257" s="44" t="str">
        <f t="shared" si="321"/>
        <v>5 fois par semaine</v>
      </c>
      <c r="DQ257" s="13" t="s">
        <v>69</v>
      </c>
      <c r="DR257" s="13" t="s">
        <v>69</v>
      </c>
      <c r="DS257" s="13" t="s">
        <v>69</v>
      </c>
      <c r="DT257" s="13" t="s">
        <v>69</v>
      </c>
      <c r="DU257" s="13" t="s">
        <v>69</v>
      </c>
      <c r="DV257" s="13" t="s">
        <v>68</v>
      </c>
      <c r="DW257" s="13" t="str">
        <f t="shared" si="322"/>
        <v>5 fois par semaine</v>
      </c>
      <c r="DX257" s="14" t="s">
        <v>69</v>
      </c>
      <c r="DY257" s="14" t="s">
        <v>69</v>
      </c>
      <c r="DZ257" s="14" t="s">
        <v>69</v>
      </c>
      <c r="EA257" s="14" t="s">
        <v>69</v>
      </c>
      <c r="EB257" s="14" t="s">
        <v>69</v>
      </c>
      <c r="EC257" s="14" t="s">
        <v>68</v>
      </c>
      <c r="ED257" s="14" t="str">
        <f t="shared" si="323"/>
        <v>5 fois par semaine</v>
      </c>
      <c r="EE257" s="13" t="s">
        <v>69</v>
      </c>
      <c r="EF257" s="13" t="s">
        <v>69</v>
      </c>
      <c r="EG257" s="13" t="s">
        <v>69</v>
      </c>
      <c r="EH257" s="13" t="s">
        <v>69</v>
      </c>
      <c r="EI257" s="13" t="s">
        <v>69</v>
      </c>
      <c r="EJ257" s="13" t="s">
        <v>68</v>
      </c>
      <c r="EK257" s="13" t="str">
        <f t="shared" si="324"/>
        <v>5 fois par semaine</v>
      </c>
      <c r="EL257" s="14" t="s">
        <v>69</v>
      </c>
      <c r="EM257" s="14" t="s">
        <v>68</v>
      </c>
      <c r="EN257" s="14" t="s">
        <v>68</v>
      </c>
      <c r="EO257" s="14" t="s">
        <v>68</v>
      </c>
      <c r="EP257" s="14" t="s">
        <v>68</v>
      </c>
      <c r="EQ257" s="14" t="s">
        <v>68</v>
      </c>
      <c r="ER257" s="44" t="str">
        <f t="shared" si="354"/>
        <v>1 fois par mois</v>
      </c>
      <c r="ES257" s="13" t="s">
        <v>69</v>
      </c>
      <c r="ET257" s="13" t="s">
        <v>68</v>
      </c>
      <c r="EU257" s="13" t="s">
        <v>68</v>
      </c>
      <c r="EV257" s="13" t="s">
        <v>68</v>
      </c>
      <c r="EW257" s="13" t="s">
        <v>68</v>
      </c>
      <c r="EX257" s="13" t="s">
        <v>68</v>
      </c>
      <c r="EY257" s="44" t="str">
        <f t="shared" si="355"/>
        <v>1 fois par mois</v>
      </c>
      <c r="EZ257" s="14" t="s">
        <v>68</v>
      </c>
      <c r="FA257" s="14" t="s">
        <v>68</v>
      </c>
      <c r="FB257" s="14" t="s">
        <v>68</v>
      </c>
      <c r="FC257" s="14" t="s">
        <v>68</v>
      </c>
      <c r="FD257" s="14" t="s">
        <v>68</v>
      </c>
      <c r="FE257" s="14" t="s">
        <v>68</v>
      </c>
      <c r="FF257" s="44" t="str">
        <f t="shared" si="336"/>
        <v>-</v>
      </c>
      <c r="FG257" s="13" t="s">
        <v>68</v>
      </c>
      <c r="FH257" s="13" t="s">
        <v>68</v>
      </c>
      <c r="FI257" s="13" t="s">
        <v>68</v>
      </c>
      <c r="FJ257" s="13" t="s">
        <v>68</v>
      </c>
      <c r="FK257" s="13" t="s">
        <v>68</v>
      </c>
      <c r="FL257" s="13" t="s">
        <v>68</v>
      </c>
      <c r="FM257" s="13" t="str">
        <f t="shared" si="356"/>
        <v>-</v>
      </c>
      <c r="FN257" s="14" t="s">
        <v>69</v>
      </c>
      <c r="FO257" s="14" t="s">
        <v>69</v>
      </c>
      <c r="FP257" s="14" t="s">
        <v>69</v>
      </c>
      <c r="FQ257" s="14" t="s">
        <v>69</v>
      </c>
      <c r="FR257" s="14" t="s">
        <v>69</v>
      </c>
      <c r="FS257" s="14" t="s">
        <v>69</v>
      </c>
      <c r="FT257" s="44" t="str">
        <f>IF(COUNTIF(FN257:FS257,"X")&gt;0,COUNTIF(FN257:FS257,"X")&amp;" fois par semaine","-")&amp; " et dimanche"</f>
        <v>6 fois par semaine et dimanche</v>
      </c>
      <c r="FU257" s="13" t="s">
        <v>69</v>
      </c>
      <c r="FV257" s="13" t="s">
        <v>68</v>
      </c>
      <c r="FW257" s="13" t="s">
        <v>68</v>
      </c>
      <c r="FX257" s="13" t="s">
        <v>68</v>
      </c>
      <c r="FY257" s="13" t="s">
        <v>68</v>
      </c>
      <c r="FZ257" s="13" t="s">
        <v>68</v>
      </c>
      <c r="GA257" s="44" t="str">
        <f t="shared" si="318"/>
        <v>1 fois par semaine</v>
      </c>
      <c r="GB257" s="14" t="s">
        <v>69</v>
      </c>
      <c r="GC257" s="14" t="s">
        <v>68</v>
      </c>
      <c r="GD257" s="14" t="s">
        <v>68</v>
      </c>
      <c r="GE257" s="14" t="s">
        <v>68</v>
      </c>
      <c r="GF257" s="14" t="s">
        <v>68</v>
      </c>
      <c r="GG257" s="14" t="s">
        <v>68</v>
      </c>
      <c r="GH257" s="14" t="str">
        <f t="shared" si="319"/>
        <v>1 fois par semaine</v>
      </c>
      <c r="GI257" s="13" t="s">
        <v>68</v>
      </c>
      <c r="GJ257" s="13" t="s">
        <v>68</v>
      </c>
      <c r="GK257" s="13" t="s">
        <v>68</v>
      </c>
      <c r="GL257" s="13" t="s">
        <v>68</v>
      </c>
      <c r="GM257" s="13" t="s">
        <v>68</v>
      </c>
      <c r="GN257" s="13" t="s">
        <v>68</v>
      </c>
      <c r="GO257" s="13" t="str">
        <f t="shared" si="357"/>
        <v>-</v>
      </c>
      <c r="GP257" s="14" t="s">
        <v>68</v>
      </c>
      <c r="GQ257" s="14" t="s">
        <v>68</v>
      </c>
      <c r="GR257" s="14" t="s">
        <v>68</v>
      </c>
      <c r="GS257" s="14" t="s">
        <v>68</v>
      </c>
      <c r="GT257" s="14" t="s">
        <v>68</v>
      </c>
      <c r="GU257" s="14" t="s">
        <v>68</v>
      </c>
      <c r="GV257" s="14" t="str">
        <f t="shared" si="340"/>
        <v>-</v>
      </c>
      <c r="GW257" s="13" t="s">
        <v>68</v>
      </c>
      <c r="GX257" s="13" t="s">
        <v>68</v>
      </c>
      <c r="GY257" s="13" t="s">
        <v>68</v>
      </c>
      <c r="GZ257" s="13" t="s">
        <v>68</v>
      </c>
      <c r="HA257" s="13" t="s">
        <v>68</v>
      </c>
      <c r="HB257" s="13" t="s">
        <v>68</v>
      </c>
      <c r="HC257" s="44" t="str">
        <f>IF(COUNTIF(GW257:HB257,"X")&gt;0,COUNTIF(GW257:HB257,"X")&amp;" fois par semaine","-")</f>
        <v>-</v>
      </c>
      <c r="HD257" s="14" t="s">
        <v>68</v>
      </c>
      <c r="HE257" s="14" t="s">
        <v>68</v>
      </c>
      <c r="HF257" s="14" t="s">
        <v>68</v>
      </c>
      <c r="HG257" s="14" t="s">
        <v>68</v>
      </c>
      <c r="HH257" s="14" t="s">
        <v>68</v>
      </c>
      <c r="HI257" s="14" t="s">
        <v>68</v>
      </c>
      <c r="HJ257" s="44" t="str">
        <f t="shared" ref="HJ257" si="362">IF(COUNTIF(HD257:HI257,"X")&gt;0,COUNTIF(HD257:HI257,"X")&amp;" fois par semestre","-")</f>
        <v>-</v>
      </c>
      <c r="HK257" s="13" t="s">
        <v>68</v>
      </c>
      <c r="HL257" s="13" t="s">
        <v>68</v>
      </c>
      <c r="HM257" s="13" t="s">
        <v>68</v>
      </c>
      <c r="HN257" s="13" t="s">
        <v>68</v>
      </c>
      <c r="HO257" s="13" t="s">
        <v>68</v>
      </c>
      <c r="HP257" s="13" t="s">
        <v>68</v>
      </c>
      <c r="HQ257" s="44" t="str">
        <f t="shared" si="346"/>
        <v>-</v>
      </c>
      <c r="HR257" s="14" t="s">
        <v>68</v>
      </c>
      <c r="HS257" s="14" t="s">
        <v>68</v>
      </c>
      <c r="HT257" s="14" t="s">
        <v>68</v>
      </c>
      <c r="HU257" s="14" t="s">
        <v>68</v>
      </c>
      <c r="HV257" s="14" t="s">
        <v>68</v>
      </c>
      <c r="HW257" s="14" t="s">
        <v>68</v>
      </c>
      <c r="HX257" s="14" t="s">
        <v>134</v>
      </c>
    </row>
  </sheetData>
  <sheetProtection formatCells="0" formatColumns="0" selectLockedCells="1" autoFilter="0" selectUnlockedCells="1"/>
  <autoFilter ref="A3:HX257"/>
  <mergeCells count="33">
    <mergeCell ref="HD1:HJ1"/>
    <mergeCell ref="HK1:HQ1"/>
    <mergeCell ref="HR1:HX1"/>
    <mergeCell ref="FN1:FT1"/>
    <mergeCell ref="FU1:GA1"/>
    <mergeCell ref="GB1:GH1"/>
    <mergeCell ref="GI1:GO1"/>
    <mergeCell ref="GP1:GV1"/>
    <mergeCell ref="GW1:HC1"/>
    <mergeCell ref="FG1:FM1"/>
    <mergeCell ref="CH1:CN1"/>
    <mergeCell ref="CO1:CU1"/>
    <mergeCell ref="CV1:DB1"/>
    <mergeCell ref="DC1:DI1"/>
    <mergeCell ref="DJ1:DP1"/>
    <mergeCell ref="DQ1:DW1"/>
    <mergeCell ref="DX1:ED1"/>
    <mergeCell ref="EE1:EK1"/>
    <mergeCell ref="EL1:ER1"/>
    <mergeCell ref="ES1:EY1"/>
    <mergeCell ref="EZ1:FF1"/>
    <mergeCell ref="CA1:CG1"/>
    <mergeCell ref="A1:H1"/>
    <mergeCell ref="I1:O1"/>
    <mergeCell ref="P1:V1"/>
    <mergeCell ref="W1:AC1"/>
    <mergeCell ref="AD1:AJ1"/>
    <mergeCell ref="AK1:AQ1"/>
    <mergeCell ref="AR1:AX1"/>
    <mergeCell ref="AY1:BE1"/>
    <mergeCell ref="BF1:BL1"/>
    <mergeCell ref="BM1:BS1"/>
    <mergeCell ref="BT1:BZ1"/>
  </mergeCells>
  <conditionalFormatting sqref="B2:HX2">
    <cfRule type="duplicateValues" dxfId="1" priority="3"/>
  </conditionalFormatting>
  <printOptions horizontalCentered="1"/>
  <pageMargins left="0" right="0" top="0.39370078740157483" bottom="0.39370078740157483" header="0.11811023622047245" footer="0.11811023622047245"/>
  <pageSetup paperSize="9" scale="10" fitToHeight="5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4" tint="0.59999389629810485"/>
    <pageSetUpPr fitToPage="1"/>
  </sheetPr>
  <dimension ref="A1:HX59"/>
  <sheetViews>
    <sheetView zoomScale="85" zoomScaleNormal="85" workbookViewId="0">
      <pane xSplit="1" ySplit="3" topLeftCell="B4" activePane="bottomRight" state="frozen"/>
      <selection activeCell="Q3" sqref="Q3:Q4"/>
      <selection pane="topRight" activeCell="Q3" sqref="Q3:Q4"/>
      <selection pane="bottomLeft" activeCell="Q3" sqref="Q3:Q4"/>
      <selection pane="bottomRight" activeCell="D10" sqref="D10"/>
    </sheetView>
  </sheetViews>
  <sheetFormatPr baseColWidth="10" defaultColWidth="3.7109375" defaultRowHeight="12.75" x14ac:dyDescent="0.2"/>
  <cols>
    <col min="1" max="1" width="13.42578125" style="26" bestFit="1" customWidth="1"/>
    <col min="2" max="2" width="9.5703125" style="15" customWidth="1"/>
    <col min="3" max="3" width="16.7109375" style="15" bestFit="1" customWidth="1"/>
    <col min="4" max="4" width="12.7109375" style="15" bestFit="1" customWidth="1"/>
    <col min="5" max="5" width="44.5703125" style="15" bestFit="1" customWidth="1"/>
    <col min="6" max="6" width="9" style="15" bestFit="1" customWidth="1"/>
    <col min="7" max="7" width="10.5703125" style="15" bestFit="1" customWidth="1"/>
    <col min="8" max="8" width="17.28515625" style="26" bestFit="1" customWidth="1"/>
    <col min="9" max="9" width="7.7109375" style="26" bestFit="1" customWidth="1"/>
    <col min="10" max="11" width="8.140625" style="26" bestFit="1" customWidth="1"/>
    <col min="12" max="12" width="7.5703125" style="26" bestFit="1" customWidth="1"/>
    <col min="13" max="13" width="7.85546875" style="26" bestFit="1" customWidth="1"/>
    <col min="14" max="14" width="7.7109375" style="26" bestFit="1" customWidth="1"/>
    <col min="15" max="15" width="16.42578125" style="26" bestFit="1" customWidth="1"/>
    <col min="16" max="16" width="7.7109375" style="26" bestFit="1" customWidth="1"/>
    <col min="17" max="18" width="8.140625" style="26" bestFit="1" customWidth="1"/>
    <col min="19" max="19" width="7.5703125" style="26" bestFit="1" customWidth="1"/>
    <col min="20" max="20" width="7.85546875" style="26" bestFit="1" customWidth="1"/>
    <col min="21" max="21" width="7.7109375" style="26" bestFit="1" customWidth="1"/>
    <col min="22" max="22" width="16.42578125" style="26" bestFit="1" customWidth="1"/>
    <col min="23" max="23" width="7.7109375" style="15" bestFit="1" customWidth="1"/>
    <col min="24" max="25" width="8.140625" style="15" bestFit="1" customWidth="1"/>
    <col min="26" max="26" width="7.5703125" style="15" bestFit="1" customWidth="1"/>
    <col min="27" max="27" width="7.85546875" style="15" bestFit="1" customWidth="1"/>
    <col min="28" max="28" width="7.7109375" style="15" bestFit="1" customWidth="1"/>
    <col min="29" max="29" width="16.42578125" style="15" bestFit="1" customWidth="1"/>
    <col min="30" max="30" width="7.7109375" style="15" bestFit="1" customWidth="1"/>
    <col min="31" max="32" width="8.140625" style="15" bestFit="1" customWidth="1"/>
    <col min="33" max="33" width="7.5703125" style="15" bestFit="1" customWidth="1"/>
    <col min="34" max="34" width="7.85546875" style="15" bestFit="1" customWidth="1"/>
    <col min="35" max="35" width="7.7109375" style="15" bestFit="1" customWidth="1"/>
    <col min="36" max="36" width="16.42578125" style="15" bestFit="1" customWidth="1"/>
    <col min="37" max="37" width="7.7109375" style="15" bestFit="1" customWidth="1"/>
    <col min="38" max="39" width="8.140625" style="15" bestFit="1" customWidth="1"/>
    <col min="40" max="40" width="7.5703125" style="15" bestFit="1" customWidth="1"/>
    <col min="41" max="41" width="7.85546875" style="15" bestFit="1" customWidth="1"/>
    <col min="42" max="42" width="7.7109375" style="15" bestFit="1" customWidth="1"/>
    <col min="43" max="43" width="16.42578125" style="15" bestFit="1" customWidth="1"/>
    <col min="44" max="44" width="7.7109375" style="15" bestFit="1" customWidth="1"/>
    <col min="45" max="46" width="8.140625" style="15" bestFit="1" customWidth="1"/>
    <col min="47" max="47" width="7.5703125" style="15" bestFit="1" customWidth="1"/>
    <col min="48" max="48" width="7.85546875" style="15" bestFit="1" customWidth="1"/>
    <col min="49" max="49" width="7.7109375" style="15" bestFit="1" customWidth="1"/>
    <col min="50" max="50" width="16.42578125" style="15" bestFit="1" customWidth="1"/>
    <col min="51" max="51" width="7.7109375" style="15" bestFit="1" customWidth="1"/>
    <col min="52" max="53" width="8.140625" style="15" bestFit="1" customWidth="1"/>
    <col min="54" max="54" width="7.5703125" style="15" bestFit="1" customWidth="1"/>
    <col min="55" max="55" width="7.85546875" style="15" bestFit="1" customWidth="1"/>
    <col min="56" max="56" width="7.7109375" style="15" bestFit="1" customWidth="1"/>
    <col min="57" max="57" width="16.42578125" style="15" bestFit="1" customWidth="1"/>
    <col min="58" max="58" width="7.7109375" style="15" bestFit="1" customWidth="1"/>
    <col min="59" max="60" width="8.140625" style="15" bestFit="1" customWidth="1"/>
    <col min="61" max="61" width="7.5703125" style="15" bestFit="1" customWidth="1"/>
    <col min="62" max="62" width="7.85546875" style="15" bestFit="1" customWidth="1"/>
    <col min="63" max="63" width="7.7109375" style="15" bestFit="1" customWidth="1"/>
    <col min="64" max="64" width="16.42578125" style="15" bestFit="1" customWidth="1"/>
    <col min="65" max="65" width="7.7109375" style="15" bestFit="1" customWidth="1"/>
    <col min="66" max="67" width="8.140625" style="15" bestFit="1" customWidth="1"/>
    <col min="68" max="68" width="7.5703125" style="15" bestFit="1" customWidth="1"/>
    <col min="69" max="69" width="7.85546875" style="15" bestFit="1" customWidth="1"/>
    <col min="70" max="70" width="7.7109375" style="15" bestFit="1" customWidth="1"/>
    <col min="71" max="71" width="16.42578125" style="15" bestFit="1" customWidth="1"/>
    <col min="72" max="72" width="7.7109375" style="15" bestFit="1" customWidth="1"/>
    <col min="73" max="74" width="8.140625" style="15" bestFit="1" customWidth="1"/>
    <col min="75" max="75" width="7.5703125" style="15" bestFit="1" customWidth="1"/>
    <col min="76" max="76" width="7.85546875" style="15" bestFit="1" customWidth="1"/>
    <col min="77" max="77" width="7.7109375" style="15" bestFit="1" customWidth="1"/>
    <col min="78" max="78" width="16.42578125" style="15" bestFit="1" customWidth="1"/>
    <col min="79" max="79" width="7.7109375" style="15" bestFit="1" customWidth="1"/>
    <col min="80" max="81" width="8.140625" style="15" bestFit="1" customWidth="1"/>
    <col min="82" max="82" width="7.5703125" style="15" bestFit="1" customWidth="1"/>
    <col min="83" max="83" width="7.85546875" style="15" bestFit="1" customWidth="1"/>
    <col min="84" max="84" width="7.7109375" style="15" bestFit="1" customWidth="1"/>
    <col min="85" max="85" width="16.42578125" style="15" bestFit="1" customWidth="1"/>
    <col min="86" max="86" width="7.7109375" style="15" bestFit="1" customWidth="1"/>
    <col min="87" max="88" width="8.140625" style="15" bestFit="1" customWidth="1"/>
    <col min="89" max="89" width="7.5703125" style="15" bestFit="1" customWidth="1"/>
    <col min="90" max="90" width="7.85546875" style="15" bestFit="1" customWidth="1"/>
    <col min="91" max="91" width="7.7109375" style="15" bestFit="1" customWidth="1"/>
    <col min="92" max="92" width="16.42578125" style="15" bestFit="1" customWidth="1"/>
    <col min="93" max="93" width="7.7109375" style="15" bestFit="1" customWidth="1"/>
    <col min="94" max="95" width="8.140625" style="15" bestFit="1" customWidth="1"/>
    <col min="96" max="96" width="7.5703125" style="15" bestFit="1" customWidth="1"/>
    <col min="97" max="97" width="7.85546875" style="15" bestFit="1" customWidth="1"/>
    <col min="98" max="98" width="7.7109375" style="15" bestFit="1" customWidth="1"/>
    <col min="99" max="99" width="16.42578125" style="15" bestFit="1" customWidth="1"/>
    <col min="100" max="100" width="7.7109375" style="15" bestFit="1" customWidth="1"/>
    <col min="101" max="102" width="8.140625" style="15" bestFit="1" customWidth="1"/>
    <col min="103" max="103" width="7.5703125" style="15" bestFit="1" customWidth="1"/>
    <col min="104" max="104" width="7.85546875" style="15" bestFit="1" customWidth="1"/>
    <col min="105" max="105" width="7.7109375" style="15" bestFit="1" customWidth="1"/>
    <col min="106" max="106" width="16.42578125" style="15" bestFit="1" customWidth="1"/>
    <col min="107" max="107" width="7.7109375" style="15" bestFit="1" customWidth="1"/>
    <col min="108" max="109" width="8.140625" style="15" bestFit="1" customWidth="1"/>
    <col min="110" max="110" width="7.5703125" style="15" bestFit="1" customWidth="1"/>
    <col min="111" max="111" width="7.85546875" style="15" bestFit="1" customWidth="1"/>
    <col min="112" max="112" width="7.7109375" style="15" bestFit="1" customWidth="1"/>
    <col min="113" max="113" width="16.42578125" style="15" bestFit="1" customWidth="1"/>
    <col min="114" max="114" width="7.7109375" style="15" bestFit="1" customWidth="1"/>
    <col min="115" max="116" width="8.140625" style="15" bestFit="1" customWidth="1"/>
    <col min="117" max="117" width="7.5703125" style="15" bestFit="1" customWidth="1"/>
    <col min="118" max="118" width="7.85546875" style="15" bestFit="1" customWidth="1"/>
    <col min="119" max="119" width="7.7109375" style="15" bestFit="1" customWidth="1"/>
    <col min="120" max="120" width="16.42578125" style="15" bestFit="1" customWidth="1"/>
    <col min="121" max="121" width="7.7109375" style="15" bestFit="1" customWidth="1"/>
    <col min="122" max="123" width="8.140625" style="15" bestFit="1" customWidth="1"/>
    <col min="124" max="124" width="7.5703125" style="15" bestFit="1" customWidth="1"/>
    <col min="125" max="125" width="7.85546875" style="15" bestFit="1" customWidth="1"/>
    <col min="126" max="126" width="7.7109375" style="15" bestFit="1" customWidth="1"/>
    <col min="127" max="127" width="16.42578125" style="15" bestFit="1" customWidth="1"/>
    <col min="128" max="128" width="7.7109375" style="15" bestFit="1" customWidth="1"/>
    <col min="129" max="130" width="8.140625" style="15" bestFit="1" customWidth="1"/>
    <col min="131" max="131" width="7.5703125" style="15" bestFit="1" customWidth="1"/>
    <col min="132" max="132" width="7.85546875" style="15" bestFit="1" customWidth="1"/>
    <col min="133" max="133" width="7.7109375" style="15" bestFit="1" customWidth="1"/>
    <col min="134" max="134" width="16.42578125" style="15" bestFit="1" customWidth="1"/>
    <col min="135" max="135" width="7.7109375" style="15" bestFit="1" customWidth="1"/>
    <col min="136" max="137" width="8.140625" style="15" bestFit="1" customWidth="1"/>
    <col min="138" max="138" width="7.5703125" style="15" bestFit="1" customWidth="1"/>
    <col min="139" max="139" width="7.85546875" style="15" bestFit="1" customWidth="1"/>
    <col min="140" max="140" width="7.7109375" style="15" bestFit="1" customWidth="1"/>
    <col min="141" max="141" width="16.42578125" style="15" bestFit="1" customWidth="1"/>
    <col min="142" max="142" width="7.7109375" style="15" bestFit="1" customWidth="1"/>
    <col min="143" max="144" width="8.140625" style="15" bestFit="1" customWidth="1"/>
    <col min="145" max="145" width="7.5703125" style="15" bestFit="1" customWidth="1"/>
    <col min="146" max="146" width="7.85546875" style="15" bestFit="1" customWidth="1"/>
    <col min="147" max="147" width="7.7109375" style="15" bestFit="1" customWidth="1"/>
    <col min="148" max="148" width="16.42578125" style="15" bestFit="1" customWidth="1"/>
    <col min="149" max="149" width="7.7109375" style="15" bestFit="1" customWidth="1"/>
    <col min="150" max="151" width="8.140625" style="15" bestFit="1" customWidth="1"/>
    <col min="152" max="152" width="7.5703125" style="15" bestFit="1" customWidth="1"/>
    <col min="153" max="153" width="7.85546875" style="15" bestFit="1" customWidth="1"/>
    <col min="154" max="154" width="7.7109375" style="15" bestFit="1" customWidth="1"/>
    <col min="155" max="155" width="16.42578125" style="15" bestFit="1" customWidth="1"/>
    <col min="156" max="156" width="7.7109375" style="15" bestFit="1" customWidth="1"/>
    <col min="157" max="158" width="8.140625" style="15" bestFit="1" customWidth="1"/>
    <col min="159" max="159" width="7.5703125" style="15" bestFit="1" customWidth="1"/>
    <col min="160" max="160" width="7.85546875" style="15" bestFit="1" customWidth="1"/>
    <col min="161" max="161" width="7.7109375" style="15" bestFit="1" customWidth="1"/>
    <col min="162" max="162" width="16.42578125" style="15" bestFit="1" customWidth="1"/>
    <col min="163" max="163" width="7.7109375" style="15" bestFit="1" customWidth="1"/>
    <col min="164" max="165" width="8.140625" style="15" bestFit="1" customWidth="1"/>
    <col min="166" max="166" width="7.5703125" style="15" bestFit="1" customWidth="1"/>
    <col min="167" max="167" width="7.85546875" style="15" bestFit="1" customWidth="1"/>
    <col min="168" max="168" width="7.7109375" style="15" bestFit="1" customWidth="1"/>
    <col min="169" max="169" width="16.42578125" style="15" bestFit="1" customWidth="1"/>
    <col min="170" max="170" width="7.7109375" style="15" bestFit="1" customWidth="1"/>
    <col min="171" max="172" width="8.140625" style="15" bestFit="1" customWidth="1"/>
    <col min="173" max="173" width="7.5703125" style="15" bestFit="1" customWidth="1"/>
    <col min="174" max="174" width="7.85546875" style="15" bestFit="1" customWidth="1"/>
    <col min="175" max="175" width="7.7109375" style="15" bestFit="1" customWidth="1"/>
    <col min="176" max="176" width="16.42578125" style="15" bestFit="1" customWidth="1"/>
    <col min="177" max="177" width="7.7109375" style="15" bestFit="1" customWidth="1"/>
    <col min="178" max="179" width="8.140625" style="15" bestFit="1" customWidth="1"/>
    <col min="180" max="180" width="7.5703125" style="15" bestFit="1" customWidth="1"/>
    <col min="181" max="181" width="7.85546875" style="15" bestFit="1" customWidth="1"/>
    <col min="182" max="182" width="7.7109375" style="15" bestFit="1" customWidth="1"/>
    <col min="183" max="183" width="16.42578125" style="15" bestFit="1" customWidth="1"/>
    <col min="184" max="184" width="7.7109375" style="15" bestFit="1" customWidth="1"/>
    <col min="185" max="186" width="8.140625" style="15" bestFit="1" customWidth="1"/>
    <col min="187" max="187" width="7.5703125" style="15" bestFit="1" customWidth="1"/>
    <col min="188" max="188" width="7.85546875" style="15" bestFit="1" customWidth="1"/>
    <col min="189" max="189" width="7.7109375" style="15" bestFit="1" customWidth="1"/>
    <col min="190" max="190" width="16.42578125" style="15" bestFit="1" customWidth="1"/>
    <col min="191" max="191" width="7.7109375" style="15" bestFit="1" customWidth="1"/>
    <col min="192" max="193" width="8.140625" style="15" bestFit="1" customWidth="1"/>
    <col min="194" max="194" width="7.5703125" style="15" bestFit="1" customWidth="1"/>
    <col min="195" max="195" width="7.85546875" style="15" bestFit="1" customWidth="1"/>
    <col min="196" max="196" width="7.7109375" style="15" bestFit="1" customWidth="1"/>
    <col min="197" max="197" width="16.42578125" style="15" bestFit="1" customWidth="1"/>
    <col min="198" max="198" width="7.7109375" style="15" bestFit="1" customWidth="1"/>
    <col min="199" max="200" width="8.140625" style="15" bestFit="1" customWidth="1"/>
    <col min="201" max="201" width="7.5703125" style="15" bestFit="1" customWidth="1"/>
    <col min="202" max="202" width="7.85546875" style="15" bestFit="1" customWidth="1"/>
    <col min="203" max="203" width="7.7109375" style="15" bestFit="1" customWidth="1"/>
    <col min="204" max="204" width="16.42578125" style="15" bestFit="1" customWidth="1"/>
    <col min="205" max="205" width="7.7109375" style="15" bestFit="1" customWidth="1"/>
    <col min="206" max="207" width="8.140625" style="15" bestFit="1" customWidth="1"/>
    <col min="208" max="208" width="7.5703125" style="15" bestFit="1" customWidth="1"/>
    <col min="209" max="209" width="7.85546875" style="15" bestFit="1" customWidth="1"/>
    <col min="210" max="210" width="7.7109375" style="15" bestFit="1" customWidth="1"/>
    <col min="211" max="211" width="16.42578125" style="15" bestFit="1" customWidth="1"/>
    <col min="212" max="212" width="7.7109375" style="15" bestFit="1" customWidth="1"/>
    <col min="213" max="214" width="8.140625" style="15" bestFit="1" customWidth="1"/>
    <col min="215" max="215" width="7.5703125" style="15" bestFit="1" customWidth="1"/>
    <col min="216" max="216" width="7.85546875" style="15" bestFit="1" customWidth="1"/>
    <col min="217" max="217" width="7.7109375" style="15" bestFit="1" customWidth="1"/>
    <col min="218" max="218" width="16.42578125" style="15" bestFit="1" customWidth="1"/>
    <col min="219" max="219" width="7.7109375" style="15" bestFit="1" customWidth="1"/>
    <col min="220" max="221" width="8.140625" style="15" bestFit="1" customWidth="1"/>
    <col min="222" max="222" width="7.5703125" style="15" bestFit="1" customWidth="1"/>
    <col min="223" max="223" width="7.85546875" style="15" bestFit="1" customWidth="1"/>
    <col min="224" max="224" width="7.7109375" style="15" bestFit="1" customWidth="1"/>
    <col min="225" max="225" width="16.42578125" style="15" bestFit="1" customWidth="1"/>
    <col min="226" max="226" width="7.7109375" style="15" bestFit="1" customWidth="1"/>
    <col min="227" max="228" width="8.140625" style="15" bestFit="1" customWidth="1"/>
    <col min="229" max="229" width="7.5703125" style="15" bestFit="1" customWidth="1"/>
    <col min="230" max="230" width="7.85546875" style="15" bestFit="1" customWidth="1"/>
    <col min="231" max="231" width="7.7109375" style="15" bestFit="1" customWidth="1"/>
    <col min="232" max="232" width="16.42578125" style="15" bestFit="1" customWidth="1"/>
    <col min="233" max="233" width="10.85546875" style="15" customWidth="1"/>
    <col min="234" max="16384" width="3.7109375" style="15"/>
  </cols>
  <sheetData>
    <row r="1" spans="1:232" s="1" customFormat="1" ht="23.25" x14ac:dyDescent="0.2">
      <c r="A1" s="103" t="s">
        <v>54</v>
      </c>
      <c r="B1" s="103"/>
      <c r="C1" s="103"/>
      <c r="D1" s="103"/>
      <c r="E1" s="103"/>
      <c r="F1" s="103"/>
      <c r="G1" s="103"/>
      <c r="H1" s="104"/>
      <c r="I1" s="102">
        <v>1</v>
      </c>
      <c r="J1" s="102"/>
      <c r="K1" s="102"/>
      <c r="L1" s="102"/>
      <c r="M1" s="102"/>
      <c r="N1" s="102"/>
      <c r="O1" s="102"/>
      <c r="P1" s="102">
        <v>2</v>
      </c>
      <c r="Q1" s="102"/>
      <c r="R1" s="102"/>
      <c r="S1" s="102"/>
      <c r="T1" s="102"/>
      <c r="U1" s="102"/>
      <c r="V1" s="102"/>
      <c r="W1" s="102">
        <v>3</v>
      </c>
      <c r="X1" s="102"/>
      <c r="Y1" s="102"/>
      <c r="Z1" s="102"/>
      <c r="AA1" s="102"/>
      <c r="AB1" s="102"/>
      <c r="AC1" s="102"/>
      <c r="AD1" s="102">
        <v>4</v>
      </c>
      <c r="AE1" s="102"/>
      <c r="AF1" s="102"/>
      <c r="AG1" s="102"/>
      <c r="AH1" s="102"/>
      <c r="AI1" s="102"/>
      <c r="AJ1" s="102"/>
      <c r="AK1" s="102">
        <v>5</v>
      </c>
      <c r="AL1" s="102"/>
      <c r="AM1" s="102"/>
      <c r="AN1" s="102"/>
      <c r="AO1" s="102"/>
      <c r="AP1" s="102"/>
      <c r="AQ1" s="102"/>
      <c r="AR1" s="102">
        <v>6</v>
      </c>
      <c r="AS1" s="102"/>
      <c r="AT1" s="102"/>
      <c r="AU1" s="102"/>
      <c r="AV1" s="102"/>
      <c r="AW1" s="102"/>
      <c r="AX1" s="102"/>
      <c r="AY1" s="102">
        <v>7</v>
      </c>
      <c r="AZ1" s="102"/>
      <c r="BA1" s="102"/>
      <c r="BB1" s="102"/>
      <c r="BC1" s="102"/>
      <c r="BD1" s="102"/>
      <c r="BE1" s="102"/>
      <c r="BF1" s="102">
        <v>8</v>
      </c>
      <c r="BG1" s="102"/>
      <c r="BH1" s="102"/>
      <c r="BI1" s="102"/>
      <c r="BJ1" s="102"/>
      <c r="BK1" s="102"/>
      <c r="BL1" s="102"/>
      <c r="BM1" s="102">
        <v>9</v>
      </c>
      <c r="BN1" s="102"/>
      <c r="BO1" s="102"/>
      <c r="BP1" s="102"/>
      <c r="BQ1" s="102"/>
      <c r="BR1" s="102"/>
      <c r="BS1" s="102"/>
      <c r="BT1" s="102">
        <v>10</v>
      </c>
      <c r="BU1" s="102"/>
      <c r="BV1" s="102"/>
      <c r="BW1" s="102"/>
      <c r="BX1" s="102"/>
      <c r="BY1" s="102"/>
      <c r="BZ1" s="102"/>
      <c r="CA1" s="102">
        <v>11</v>
      </c>
      <c r="CB1" s="102"/>
      <c r="CC1" s="102"/>
      <c r="CD1" s="102"/>
      <c r="CE1" s="102"/>
      <c r="CF1" s="102"/>
      <c r="CG1" s="102"/>
      <c r="CH1" s="102">
        <v>12</v>
      </c>
      <c r="CI1" s="102"/>
      <c r="CJ1" s="102"/>
      <c r="CK1" s="102"/>
      <c r="CL1" s="102"/>
      <c r="CM1" s="102"/>
      <c r="CN1" s="102"/>
      <c r="CO1" s="102">
        <v>13</v>
      </c>
      <c r="CP1" s="102"/>
      <c r="CQ1" s="102"/>
      <c r="CR1" s="102"/>
      <c r="CS1" s="102"/>
      <c r="CT1" s="102"/>
      <c r="CU1" s="102"/>
      <c r="CV1" s="102">
        <v>14</v>
      </c>
      <c r="CW1" s="102"/>
      <c r="CX1" s="102"/>
      <c r="CY1" s="102"/>
      <c r="CZ1" s="102"/>
      <c r="DA1" s="102"/>
      <c r="DB1" s="102"/>
      <c r="DC1" s="102">
        <v>15</v>
      </c>
      <c r="DD1" s="102"/>
      <c r="DE1" s="102"/>
      <c r="DF1" s="102"/>
      <c r="DG1" s="102"/>
      <c r="DH1" s="102"/>
      <c r="DI1" s="102"/>
      <c r="DJ1" s="102">
        <v>16</v>
      </c>
      <c r="DK1" s="102"/>
      <c r="DL1" s="102"/>
      <c r="DM1" s="102"/>
      <c r="DN1" s="102"/>
      <c r="DO1" s="102"/>
      <c r="DP1" s="102"/>
      <c r="DQ1" s="102">
        <v>17</v>
      </c>
      <c r="DR1" s="102"/>
      <c r="DS1" s="102"/>
      <c r="DT1" s="102"/>
      <c r="DU1" s="102"/>
      <c r="DV1" s="102"/>
      <c r="DW1" s="102"/>
      <c r="DX1" s="102">
        <v>18</v>
      </c>
      <c r="DY1" s="102"/>
      <c r="DZ1" s="102"/>
      <c r="EA1" s="102"/>
      <c r="EB1" s="102"/>
      <c r="EC1" s="102"/>
      <c r="ED1" s="102"/>
      <c r="EE1" s="102">
        <v>19</v>
      </c>
      <c r="EF1" s="102"/>
      <c r="EG1" s="102"/>
      <c r="EH1" s="102"/>
      <c r="EI1" s="102"/>
      <c r="EJ1" s="102"/>
      <c r="EK1" s="102"/>
      <c r="EL1" s="102">
        <v>20</v>
      </c>
      <c r="EM1" s="102"/>
      <c r="EN1" s="102"/>
      <c r="EO1" s="102"/>
      <c r="EP1" s="102"/>
      <c r="EQ1" s="102"/>
      <c r="ER1" s="102"/>
      <c r="ES1" s="102">
        <v>21</v>
      </c>
      <c r="ET1" s="102"/>
      <c r="EU1" s="102"/>
      <c r="EV1" s="102"/>
      <c r="EW1" s="102"/>
      <c r="EX1" s="102"/>
      <c r="EY1" s="102"/>
      <c r="EZ1" s="102">
        <v>22</v>
      </c>
      <c r="FA1" s="102"/>
      <c r="FB1" s="102"/>
      <c r="FC1" s="102"/>
      <c r="FD1" s="102"/>
      <c r="FE1" s="102"/>
      <c r="FF1" s="102"/>
      <c r="FG1" s="102">
        <v>23</v>
      </c>
      <c r="FH1" s="102"/>
      <c r="FI1" s="102"/>
      <c r="FJ1" s="102"/>
      <c r="FK1" s="102"/>
      <c r="FL1" s="102"/>
      <c r="FM1" s="102"/>
      <c r="FN1" s="102">
        <v>24</v>
      </c>
      <c r="FO1" s="102"/>
      <c r="FP1" s="102"/>
      <c r="FQ1" s="102"/>
      <c r="FR1" s="102"/>
      <c r="FS1" s="102"/>
      <c r="FT1" s="102"/>
      <c r="FU1" s="102">
        <v>25</v>
      </c>
      <c r="FV1" s="102"/>
      <c r="FW1" s="102"/>
      <c r="FX1" s="102"/>
      <c r="FY1" s="102"/>
      <c r="FZ1" s="102"/>
      <c r="GA1" s="102"/>
      <c r="GB1" s="102">
        <v>26</v>
      </c>
      <c r="GC1" s="102"/>
      <c r="GD1" s="102"/>
      <c r="GE1" s="102"/>
      <c r="GF1" s="102"/>
      <c r="GG1" s="102"/>
      <c r="GH1" s="102"/>
      <c r="GI1" s="102">
        <v>27</v>
      </c>
      <c r="GJ1" s="102"/>
      <c r="GK1" s="102"/>
      <c r="GL1" s="102"/>
      <c r="GM1" s="102"/>
      <c r="GN1" s="102"/>
      <c r="GO1" s="102"/>
      <c r="GP1" s="105">
        <v>28</v>
      </c>
      <c r="GQ1" s="106"/>
      <c r="GR1" s="106"/>
      <c r="GS1" s="106"/>
      <c r="GT1" s="106"/>
      <c r="GU1" s="106"/>
      <c r="GV1" s="107"/>
      <c r="GW1" s="102">
        <v>29</v>
      </c>
      <c r="GX1" s="102"/>
      <c r="GY1" s="102"/>
      <c r="GZ1" s="102"/>
      <c r="HA1" s="102"/>
      <c r="HB1" s="102"/>
      <c r="HC1" s="102"/>
      <c r="HD1" s="102">
        <v>30</v>
      </c>
      <c r="HE1" s="102"/>
      <c r="HF1" s="102"/>
      <c r="HG1" s="102"/>
      <c r="HH1" s="102"/>
      <c r="HI1" s="102"/>
      <c r="HJ1" s="102"/>
      <c r="HK1" s="102">
        <v>31</v>
      </c>
      <c r="HL1" s="102"/>
      <c r="HM1" s="102"/>
      <c r="HN1" s="102"/>
      <c r="HO1" s="102"/>
      <c r="HP1" s="102"/>
      <c r="HQ1" s="102"/>
      <c r="HR1" s="102">
        <v>32</v>
      </c>
      <c r="HS1" s="102"/>
      <c r="HT1" s="102"/>
      <c r="HU1" s="102"/>
      <c r="HV1" s="102"/>
      <c r="HW1" s="102"/>
      <c r="HX1" s="102"/>
    </row>
    <row r="2" spans="1:232" s="2" customFormat="1" ht="15.75" x14ac:dyDescent="0.2">
      <c r="A2" s="27">
        <v>1</v>
      </c>
      <c r="B2" s="27">
        <v>2</v>
      </c>
      <c r="C2" s="27">
        <v>3</v>
      </c>
      <c r="D2" s="27">
        <v>4</v>
      </c>
      <c r="E2" s="27">
        <v>5</v>
      </c>
      <c r="F2" s="27">
        <v>6</v>
      </c>
      <c r="G2" s="27">
        <v>7</v>
      </c>
      <c r="H2" s="27">
        <v>8</v>
      </c>
      <c r="I2" s="27">
        <v>9</v>
      </c>
      <c r="J2" s="27">
        <v>10</v>
      </c>
      <c r="K2" s="27">
        <v>11</v>
      </c>
      <c r="L2" s="27">
        <v>12</v>
      </c>
      <c r="M2" s="27">
        <v>13</v>
      </c>
      <c r="N2" s="27">
        <v>14</v>
      </c>
      <c r="O2" s="27">
        <v>15</v>
      </c>
      <c r="P2" s="27">
        <v>16</v>
      </c>
      <c r="Q2" s="27">
        <v>17</v>
      </c>
      <c r="R2" s="27">
        <v>18</v>
      </c>
      <c r="S2" s="27">
        <v>19</v>
      </c>
      <c r="T2" s="27">
        <v>20</v>
      </c>
      <c r="U2" s="27">
        <v>21</v>
      </c>
      <c r="V2" s="27">
        <v>22</v>
      </c>
      <c r="W2" s="27">
        <v>23</v>
      </c>
      <c r="X2" s="27">
        <v>24</v>
      </c>
      <c r="Y2" s="27">
        <v>25</v>
      </c>
      <c r="Z2" s="27">
        <v>26</v>
      </c>
      <c r="AA2" s="27">
        <v>27</v>
      </c>
      <c r="AB2" s="27">
        <v>28</v>
      </c>
      <c r="AC2" s="27">
        <v>29</v>
      </c>
      <c r="AD2" s="27">
        <v>30</v>
      </c>
      <c r="AE2" s="27">
        <v>31</v>
      </c>
      <c r="AF2" s="27">
        <v>32</v>
      </c>
      <c r="AG2" s="27">
        <v>33</v>
      </c>
      <c r="AH2" s="27">
        <v>34</v>
      </c>
      <c r="AI2" s="27">
        <v>35</v>
      </c>
      <c r="AJ2" s="27">
        <v>36</v>
      </c>
      <c r="AK2" s="27">
        <v>37</v>
      </c>
      <c r="AL2" s="27">
        <v>38</v>
      </c>
      <c r="AM2" s="27">
        <v>39</v>
      </c>
      <c r="AN2" s="27">
        <v>40</v>
      </c>
      <c r="AO2" s="27">
        <v>41</v>
      </c>
      <c r="AP2" s="27">
        <v>42</v>
      </c>
      <c r="AQ2" s="27">
        <v>43</v>
      </c>
      <c r="AR2" s="27">
        <v>44</v>
      </c>
      <c r="AS2" s="27">
        <v>45</v>
      </c>
      <c r="AT2" s="27">
        <v>46</v>
      </c>
      <c r="AU2" s="27">
        <v>47</v>
      </c>
      <c r="AV2" s="27">
        <v>48</v>
      </c>
      <c r="AW2" s="27">
        <v>49</v>
      </c>
      <c r="AX2" s="27">
        <v>50</v>
      </c>
      <c r="AY2" s="27">
        <v>51</v>
      </c>
      <c r="AZ2" s="27">
        <v>52</v>
      </c>
      <c r="BA2" s="27">
        <v>53</v>
      </c>
      <c r="BB2" s="27">
        <v>54</v>
      </c>
      <c r="BC2" s="27">
        <v>55</v>
      </c>
      <c r="BD2" s="27">
        <v>56</v>
      </c>
      <c r="BE2" s="27">
        <v>57</v>
      </c>
      <c r="BF2" s="27">
        <v>58</v>
      </c>
      <c r="BG2" s="27">
        <v>59</v>
      </c>
      <c r="BH2" s="27">
        <v>60</v>
      </c>
      <c r="BI2" s="27">
        <v>61</v>
      </c>
      <c r="BJ2" s="27">
        <v>62</v>
      </c>
      <c r="BK2" s="27">
        <v>63</v>
      </c>
      <c r="BL2" s="27">
        <v>64</v>
      </c>
      <c r="BM2" s="27">
        <v>65</v>
      </c>
      <c r="BN2" s="27">
        <v>66</v>
      </c>
      <c r="BO2" s="27">
        <v>67</v>
      </c>
      <c r="BP2" s="27">
        <v>68</v>
      </c>
      <c r="BQ2" s="27">
        <v>69</v>
      </c>
      <c r="BR2" s="27">
        <v>70</v>
      </c>
      <c r="BS2" s="27">
        <v>71</v>
      </c>
      <c r="BT2" s="27">
        <v>72</v>
      </c>
      <c r="BU2" s="27">
        <v>73</v>
      </c>
      <c r="BV2" s="27">
        <v>74</v>
      </c>
      <c r="BW2" s="27">
        <v>75</v>
      </c>
      <c r="BX2" s="27">
        <v>76</v>
      </c>
      <c r="BY2" s="27">
        <v>77</v>
      </c>
      <c r="BZ2" s="27">
        <v>78</v>
      </c>
      <c r="CA2" s="27">
        <v>79</v>
      </c>
      <c r="CB2" s="27">
        <v>80</v>
      </c>
      <c r="CC2" s="27">
        <v>81</v>
      </c>
      <c r="CD2" s="27">
        <v>82</v>
      </c>
      <c r="CE2" s="27">
        <v>83</v>
      </c>
      <c r="CF2" s="27">
        <v>84</v>
      </c>
      <c r="CG2" s="27">
        <v>85</v>
      </c>
      <c r="CH2" s="27">
        <v>86</v>
      </c>
      <c r="CI2" s="27">
        <v>87</v>
      </c>
      <c r="CJ2" s="27">
        <v>88</v>
      </c>
      <c r="CK2" s="27">
        <v>89</v>
      </c>
      <c r="CL2" s="27">
        <v>90</v>
      </c>
      <c r="CM2" s="27">
        <v>91</v>
      </c>
      <c r="CN2" s="27">
        <v>92</v>
      </c>
      <c r="CO2" s="27">
        <v>93</v>
      </c>
      <c r="CP2" s="27">
        <v>94</v>
      </c>
      <c r="CQ2" s="27">
        <v>95</v>
      </c>
      <c r="CR2" s="27">
        <v>96</v>
      </c>
      <c r="CS2" s="27">
        <v>97</v>
      </c>
      <c r="CT2" s="27">
        <v>98</v>
      </c>
      <c r="CU2" s="27">
        <v>99</v>
      </c>
      <c r="CV2" s="27">
        <v>100</v>
      </c>
      <c r="CW2" s="27">
        <v>101</v>
      </c>
      <c r="CX2" s="27">
        <v>102</v>
      </c>
      <c r="CY2" s="27">
        <v>103</v>
      </c>
      <c r="CZ2" s="27">
        <v>104</v>
      </c>
      <c r="DA2" s="27">
        <v>105</v>
      </c>
      <c r="DB2" s="27">
        <v>106</v>
      </c>
      <c r="DC2" s="27">
        <v>107</v>
      </c>
      <c r="DD2" s="27">
        <v>108</v>
      </c>
      <c r="DE2" s="27">
        <v>109</v>
      </c>
      <c r="DF2" s="27">
        <v>110</v>
      </c>
      <c r="DG2" s="27">
        <v>111</v>
      </c>
      <c r="DH2" s="27">
        <v>112</v>
      </c>
      <c r="DI2" s="27">
        <v>113</v>
      </c>
      <c r="DJ2" s="27">
        <v>114</v>
      </c>
      <c r="DK2" s="27">
        <v>115</v>
      </c>
      <c r="DL2" s="27">
        <v>116</v>
      </c>
      <c r="DM2" s="27">
        <v>117</v>
      </c>
      <c r="DN2" s="27">
        <v>118</v>
      </c>
      <c r="DO2" s="27">
        <v>119</v>
      </c>
      <c r="DP2" s="27">
        <v>120</v>
      </c>
      <c r="DQ2" s="27">
        <v>121</v>
      </c>
      <c r="DR2" s="27">
        <v>122</v>
      </c>
      <c r="DS2" s="27">
        <v>123</v>
      </c>
      <c r="DT2" s="27">
        <v>124</v>
      </c>
      <c r="DU2" s="27">
        <v>125</v>
      </c>
      <c r="DV2" s="27">
        <v>126</v>
      </c>
      <c r="DW2" s="27">
        <v>127</v>
      </c>
      <c r="DX2" s="27">
        <v>128</v>
      </c>
      <c r="DY2" s="27">
        <v>129</v>
      </c>
      <c r="DZ2" s="27">
        <v>130</v>
      </c>
      <c r="EA2" s="27">
        <v>131</v>
      </c>
      <c r="EB2" s="27">
        <v>132</v>
      </c>
      <c r="EC2" s="27">
        <v>133</v>
      </c>
      <c r="ED2" s="27">
        <v>134</v>
      </c>
      <c r="EE2" s="27">
        <v>135</v>
      </c>
      <c r="EF2" s="27">
        <v>136</v>
      </c>
      <c r="EG2" s="27">
        <v>137</v>
      </c>
      <c r="EH2" s="27">
        <v>138</v>
      </c>
      <c r="EI2" s="27">
        <v>139</v>
      </c>
      <c r="EJ2" s="27">
        <v>140</v>
      </c>
      <c r="EK2" s="27">
        <v>141</v>
      </c>
      <c r="EL2" s="27">
        <v>142</v>
      </c>
      <c r="EM2" s="27">
        <v>143</v>
      </c>
      <c r="EN2" s="27">
        <v>144</v>
      </c>
      <c r="EO2" s="27">
        <v>145</v>
      </c>
      <c r="EP2" s="27">
        <v>146</v>
      </c>
      <c r="EQ2" s="27">
        <v>147</v>
      </c>
      <c r="ER2" s="27">
        <v>148</v>
      </c>
      <c r="ES2" s="27">
        <v>149</v>
      </c>
      <c r="ET2" s="27">
        <v>150</v>
      </c>
      <c r="EU2" s="27">
        <v>151</v>
      </c>
      <c r="EV2" s="27">
        <v>152</v>
      </c>
      <c r="EW2" s="27">
        <v>153</v>
      </c>
      <c r="EX2" s="27">
        <v>154</v>
      </c>
      <c r="EY2" s="27">
        <v>155</v>
      </c>
      <c r="EZ2" s="27">
        <v>156</v>
      </c>
      <c r="FA2" s="27">
        <v>157</v>
      </c>
      <c r="FB2" s="27">
        <v>158</v>
      </c>
      <c r="FC2" s="27">
        <v>159</v>
      </c>
      <c r="FD2" s="27">
        <v>160</v>
      </c>
      <c r="FE2" s="27">
        <v>161</v>
      </c>
      <c r="FF2" s="27">
        <v>162</v>
      </c>
      <c r="FG2" s="27">
        <v>163</v>
      </c>
      <c r="FH2" s="27">
        <v>164</v>
      </c>
      <c r="FI2" s="27">
        <v>165</v>
      </c>
      <c r="FJ2" s="27">
        <v>166</v>
      </c>
      <c r="FK2" s="27">
        <v>167</v>
      </c>
      <c r="FL2" s="27">
        <v>168</v>
      </c>
      <c r="FM2" s="27">
        <v>169</v>
      </c>
      <c r="FN2" s="27">
        <v>170</v>
      </c>
      <c r="FO2" s="27">
        <v>171</v>
      </c>
      <c r="FP2" s="27">
        <v>172</v>
      </c>
      <c r="FQ2" s="27">
        <v>173</v>
      </c>
      <c r="FR2" s="27">
        <v>174</v>
      </c>
      <c r="FS2" s="27">
        <v>175</v>
      </c>
      <c r="FT2" s="27">
        <v>176</v>
      </c>
      <c r="FU2" s="27">
        <v>177</v>
      </c>
      <c r="FV2" s="27">
        <v>178</v>
      </c>
      <c r="FW2" s="27">
        <v>179</v>
      </c>
      <c r="FX2" s="27">
        <v>180</v>
      </c>
      <c r="FY2" s="27">
        <v>181</v>
      </c>
      <c r="FZ2" s="27">
        <v>182</v>
      </c>
      <c r="GA2" s="27">
        <v>183</v>
      </c>
      <c r="GB2" s="27">
        <v>184</v>
      </c>
      <c r="GC2" s="27">
        <v>185</v>
      </c>
      <c r="GD2" s="27">
        <v>186</v>
      </c>
      <c r="GE2" s="27">
        <v>187</v>
      </c>
      <c r="GF2" s="27">
        <v>188</v>
      </c>
      <c r="GG2" s="27">
        <v>189</v>
      </c>
      <c r="GH2" s="27">
        <v>190</v>
      </c>
      <c r="GI2" s="27">
        <v>191</v>
      </c>
      <c r="GJ2" s="27">
        <v>192</v>
      </c>
      <c r="GK2" s="27">
        <v>193</v>
      </c>
      <c r="GL2" s="27">
        <v>194</v>
      </c>
      <c r="GM2" s="27">
        <v>195</v>
      </c>
      <c r="GN2" s="27">
        <v>196</v>
      </c>
      <c r="GO2" s="27">
        <v>197</v>
      </c>
      <c r="GP2" s="27">
        <v>198</v>
      </c>
      <c r="GQ2" s="27">
        <v>199</v>
      </c>
      <c r="GR2" s="27">
        <v>200</v>
      </c>
      <c r="GS2" s="27">
        <v>201</v>
      </c>
      <c r="GT2" s="27">
        <v>202</v>
      </c>
      <c r="GU2" s="27">
        <v>203</v>
      </c>
      <c r="GV2" s="27">
        <v>204</v>
      </c>
      <c r="GW2" s="27">
        <v>205</v>
      </c>
      <c r="GX2" s="27">
        <v>206</v>
      </c>
      <c r="GY2" s="27">
        <v>207</v>
      </c>
      <c r="GZ2" s="27">
        <v>208</v>
      </c>
      <c r="HA2" s="27">
        <v>209</v>
      </c>
      <c r="HB2" s="27">
        <v>210</v>
      </c>
      <c r="HC2" s="27">
        <v>211</v>
      </c>
      <c r="HD2" s="27">
        <v>212</v>
      </c>
      <c r="HE2" s="27">
        <v>213</v>
      </c>
      <c r="HF2" s="27">
        <v>214</v>
      </c>
      <c r="HG2" s="27">
        <v>215</v>
      </c>
      <c r="HH2" s="27">
        <v>216</v>
      </c>
      <c r="HI2" s="27">
        <v>217</v>
      </c>
      <c r="HJ2" s="27">
        <v>218</v>
      </c>
      <c r="HK2" s="27">
        <v>219</v>
      </c>
      <c r="HL2" s="27">
        <v>220</v>
      </c>
      <c r="HM2" s="27">
        <v>221</v>
      </c>
      <c r="HN2" s="27">
        <v>222</v>
      </c>
      <c r="HO2" s="27">
        <v>223</v>
      </c>
      <c r="HP2" s="27">
        <v>224</v>
      </c>
      <c r="HQ2" s="27">
        <v>225</v>
      </c>
      <c r="HR2" s="27">
        <v>226</v>
      </c>
      <c r="HS2" s="27">
        <v>227</v>
      </c>
      <c r="HT2" s="27">
        <v>228</v>
      </c>
      <c r="HU2" s="27">
        <v>229</v>
      </c>
      <c r="HV2" s="27">
        <v>230</v>
      </c>
      <c r="HW2" s="27">
        <v>231</v>
      </c>
      <c r="HX2" s="27">
        <v>232</v>
      </c>
    </row>
    <row r="3" spans="1:232" s="7" customFormat="1" x14ac:dyDescent="0.2">
      <c r="A3" s="3" t="s">
        <v>19</v>
      </c>
      <c r="B3" s="3" t="s">
        <v>55</v>
      </c>
      <c r="C3" s="3" t="s">
        <v>56</v>
      </c>
      <c r="D3" s="3" t="s">
        <v>57</v>
      </c>
      <c r="E3" s="3" t="s">
        <v>58</v>
      </c>
      <c r="F3" s="3" t="s">
        <v>21</v>
      </c>
      <c r="G3" s="3" t="s">
        <v>22</v>
      </c>
      <c r="H3" s="4" t="s">
        <v>59</v>
      </c>
      <c r="I3" s="5" t="s">
        <v>60</v>
      </c>
      <c r="J3" s="5" t="s">
        <v>61</v>
      </c>
      <c r="K3" s="5" t="s">
        <v>61</v>
      </c>
      <c r="L3" s="5" t="s">
        <v>62</v>
      </c>
      <c r="M3" s="5" t="s">
        <v>63</v>
      </c>
      <c r="N3" s="5" t="s">
        <v>64</v>
      </c>
      <c r="O3" s="5" t="s">
        <v>65</v>
      </c>
      <c r="P3" s="6" t="s">
        <v>60</v>
      </c>
      <c r="Q3" s="6" t="s">
        <v>61</v>
      </c>
      <c r="R3" s="6" t="s">
        <v>61</v>
      </c>
      <c r="S3" s="6" t="s">
        <v>62</v>
      </c>
      <c r="T3" s="6" t="s">
        <v>63</v>
      </c>
      <c r="U3" s="6" t="s">
        <v>64</v>
      </c>
      <c r="V3" s="43" t="s">
        <v>65</v>
      </c>
      <c r="W3" s="5" t="s">
        <v>60</v>
      </c>
      <c r="X3" s="5" t="s">
        <v>61</v>
      </c>
      <c r="Y3" s="5" t="s">
        <v>61</v>
      </c>
      <c r="Z3" s="5" t="s">
        <v>62</v>
      </c>
      <c r="AA3" s="5" t="s">
        <v>63</v>
      </c>
      <c r="AB3" s="5" t="s">
        <v>64</v>
      </c>
      <c r="AC3" s="5" t="s">
        <v>65</v>
      </c>
      <c r="AD3" s="6" t="s">
        <v>60</v>
      </c>
      <c r="AE3" s="6" t="s">
        <v>61</v>
      </c>
      <c r="AF3" s="6" t="s">
        <v>61</v>
      </c>
      <c r="AG3" s="6" t="s">
        <v>62</v>
      </c>
      <c r="AH3" s="6" t="s">
        <v>63</v>
      </c>
      <c r="AI3" s="6" t="s">
        <v>64</v>
      </c>
      <c r="AJ3" s="43" t="s">
        <v>65</v>
      </c>
      <c r="AK3" s="5" t="s">
        <v>60</v>
      </c>
      <c r="AL3" s="5" t="s">
        <v>61</v>
      </c>
      <c r="AM3" s="5" t="s">
        <v>61</v>
      </c>
      <c r="AN3" s="5" t="s">
        <v>62</v>
      </c>
      <c r="AO3" s="5" t="s">
        <v>63</v>
      </c>
      <c r="AP3" s="5" t="s">
        <v>64</v>
      </c>
      <c r="AQ3" s="5" t="s">
        <v>65</v>
      </c>
      <c r="AR3" s="6" t="s">
        <v>60</v>
      </c>
      <c r="AS3" s="6" t="s">
        <v>61</v>
      </c>
      <c r="AT3" s="6" t="s">
        <v>61</v>
      </c>
      <c r="AU3" s="6" t="s">
        <v>62</v>
      </c>
      <c r="AV3" s="6" t="s">
        <v>63</v>
      </c>
      <c r="AW3" s="6" t="s">
        <v>64</v>
      </c>
      <c r="AX3" s="6" t="s">
        <v>65</v>
      </c>
      <c r="AY3" s="5" t="s">
        <v>60</v>
      </c>
      <c r="AZ3" s="5" t="s">
        <v>61</v>
      </c>
      <c r="BA3" s="5" t="s">
        <v>61</v>
      </c>
      <c r="BB3" s="5" t="s">
        <v>62</v>
      </c>
      <c r="BC3" s="5" t="s">
        <v>63</v>
      </c>
      <c r="BD3" s="5" t="s">
        <v>64</v>
      </c>
      <c r="BE3" s="5" t="s">
        <v>65</v>
      </c>
      <c r="BF3" s="6" t="s">
        <v>60</v>
      </c>
      <c r="BG3" s="6" t="s">
        <v>61</v>
      </c>
      <c r="BH3" s="6" t="s">
        <v>61</v>
      </c>
      <c r="BI3" s="6" t="s">
        <v>62</v>
      </c>
      <c r="BJ3" s="6" t="s">
        <v>63</v>
      </c>
      <c r="BK3" s="6" t="s">
        <v>64</v>
      </c>
      <c r="BL3" s="6" t="s">
        <v>65</v>
      </c>
      <c r="BM3" s="5" t="s">
        <v>60</v>
      </c>
      <c r="BN3" s="5" t="s">
        <v>61</v>
      </c>
      <c r="BO3" s="5" t="s">
        <v>61</v>
      </c>
      <c r="BP3" s="5" t="s">
        <v>62</v>
      </c>
      <c r="BQ3" s="5" t="s">
        <v>63</v>
      </c>
      <c r="BR3" s="5" t="s">
        <v>64</v>
      </c>
      <c r="BS3" s="5" t="s">
        <v>65</v>
      </c>
      <c r="BT3" s="6" t="s">
        <v>60</v>
      </c>
      <c r="BU3" s="6" t="s">
        <v>61</v>
      </c>
      <c r="BV3" s="6" t="s">
        <v>61</v>
      </c>
      <c r="BW3" s="6" t="s">
        <v>62</v>
      </c>
      <c r="BX3" s="6" t="s">
        <v>63</v>
      </c>
      <c r="BY3" s="6" t="s">
        <v>64</v>
      </c>
      <c r="BZ3" s="6" t="s">
        <v>65</v>
      </c>
      <c r="CA3" s="5" t="s">
        <v>60</v>
      </c>
      <c r="CB3" s="5" t="s">
        <v>61</v>
      </c>
      <c r="CC3" s="5" t="s">
        <v>61</v>
      </c>
      <c r="CD3" s="5" t="s">
        <v>62</v>
      </c>
      <c r="CE3" s="5" t="s">
        <v>63</v>
      </c>
      <c r="CF3" s="5" t="s">
        <v>64</v>
      </c>
      <c r="CG3" s="43" t="s">
        <v>65</v>
      </c>
      <c r="CH3" s="6" t="s">
        <v>60</v>
      </c>
      <c r="CI3" s="6" t="s">
        <v>61</v>
      </c>
      <c r="CJ3" s="6" t="s">
        <v>61</v>
      </c>
      <c r="CK3" s="6" t="s">
        <v>62</v>
      </c>
      <c r="CL3" s="6" t="s">
        <v>63</v>
      </c>
      <c r="CM3" s="6" t="s">
        <v>64</v>
      </c>
      <c r="CN3" s="43" t="s">
        <v>65</v>
      </c>
      <c r="CO3" s="5" t="s">
        <v>60</v>
      </c>
      <c r="CP3" s="5" t="s">
        <v>61</v>
      </c>
      <c r="CQ3" s="5" t="s">
        <v>61</v>
      </c>
      <c r="CR3" s="5" t="s">
        <v>62</v>
      </c>
      <c r="CS3" s="5" t="s">
        <v>63</v>
      </c>
      <c r="CT3" s="5" t="s">
        <v>64</v>
      </c>
      <c r="CU3" s="5" t="s">
        <v>65</v>
      </c>
      <c r="CV3" s="6" t="s">
        <v>60</v>
      </c>
      <c r="CW3" s="6" t="s">
        <v>61</v>
      </c>
      <c r="CX3" s="6" t="s">
        <v>61</v>
      </c>
      <c r="CY3" s="6" t="s">
        <v>62</v>
      </c>
      <c r="CZ3" s="6" t="s">
        <v>63</v>
      </c>
      <c r="DA3" s="6" t="s">
        <v>64</v>
      </c>
      <c r="DB3" s="6" t="s">
        <v>65</v>
      </c>
      <c r="DC3" s="5" t="s">
        <v>60</v>
      </c>
      <c r="DD3" s="5" t="s">
        <v>61</v>
      </c>
      <c r="DE3" s="5" t="s">
        <v>61</v>
      </c>
      <c r="DF3" s="5" t="s">
        <v>62</v>
      </c>
      <c r="DG3" s="5" t="s">
        <v>63</v>
      </c>
      <c r="DH3" s="5" t="s">
        <v>64</v>
      </c>
      <c r="DI3" s="5" t="s">
        <v>65</v>
      </c>
      <c r="DJ3" s="6" t="s">
        <v>60</v>
      </c>
      <c r="DK3" s="6" t="s">
        <v>61</v>
      </c>
      <c r="DL3" s="6" t="s">
        <v>61</v>
      </c>
      <c r="DM3" s="6" t="s">
        <v>62</v>
      </c>
      <c r="DN3" s="6" t="s">
        <v>63</v>
      </c>
      <c r="DO3" s="6" t="s">
        <v>64</v>
      </c>
      <c r="DP3" s="43" t="s">
        <v>65</v>
      </c>
      <c r="DQ3" s="5" t="s">
        <v>60</v>
      </c>
      <c r="DR3" s="5" t="s">
        <v>61</v>
      </c>
      <c r="DS3" s="5" t="s">
        <v>61</v>
      </c>
      <c r="DT3" s="5" t="s">
        <v>62</v>
      </c>
      <c r="DU3" s="5" t="s">
        <v>63</v>
      </c>
      <c r="DV3" s="5" t="s">
        <v>64</v>
      </c>
      <c r="DW3" s="5" t="s">
        <v>65</v>
      </c>
      <c r="DX3" s="6" t="s">
        <v>60</v>
      </c>
      <c r="DY3" s="6" t="s">
        <v>61</v>
      </c>
      <c r="DZ3" s="6" t="s">
        <v>61</v>
      </c>
      <c r="EA3" s="6" t="s">
        <v>62</v>
      </c>
      <c r="EB3" s="6" t="s">
        <v>63</v>
      </c>
      <c r="EC3" s="6" t="s">
        <v>64</v>
      </c>
      <c r="ED3" s="6" t="s">
        <v>65</v>
      </c>
      <c r="EE3" s="5" t="s">
        <v>60</v>
      </c>
      <c r="EF3" s="5" t="s">
        <v>61</v>
      </c>
      <c r="EG3" s="5" t="s">
        <v>61</v>
      </c>
      <c r="EH3" s="5" t="s">
        <v>62</v>
      </c>
      <c r="EI3" s="5" t="s">
        <v>63</v>
      </c>
      <c r="EJ3" s="5" t="s">
        <v>64</v>
      </c>
      <c r="EK3" s="5" t="s">
        <v>65</v>
      </c>
      <c r="EL3" s="6" t="s">
        <v>60</v>
      </c>
      <c r="EM3" s="6" t="s">
        <v>61</v>
      </c>
      <c r="EN3" s="6" t="s">
        <v>61</v>
      </c>
      <c r="EO3" s="6" t="s">
        <v>62</v>
      </c>
      <c r="EP3" s="6" t="s">
        <v>63</v>
      </c>
      <c r="EQ3" s="6" t="s">
        <v>64</v>
      </c>
      <c r="ER3" s="43" t="s">
        <v>65</v>
      </c>
      <c r="ES3" s="5" t="s">
        <v>60</v>
      </c>
      <c r="ET3" s="5" t="s">
        <v>61</v>
      </c>
      <c r="EU3" s="5" t="s">
        <v>61</v>
      </c>
      <c r="EV3" s="5" t="s">
        <v>62</v>
      </c>
      <c r="EW3" s="5" t="s">
        <v>63</v>
      </c>
      <c r="EX3" s="5" t="s">
        <v>64</v>
      </c>
      <c r="EY3" s="43" t="s">
        <v>65</v>
      </c>
      <c r="EZ3" s="6" t="s">
        <v>60</v>
      </c>
      <c r="FA3" s="6" t="s">
        <v>61</v>
      </c>
      <c r="FB3" s="6" t="s">
        <v>61</v>
      </c>
      <c r="FC3" s="6" t="s">
        <v>62</v>
      </c>
      <c r="FD3" s="6" t="s">
        <v>63</v>
      </c>
      <c r="FE3" s="6" t="s">
        <v>64</v>
      </c>
      <c r="FF3" s="43" t="s">
        <v>65</v>
      </c>
      <c r="FG3" s="5" t="s">
        <v>60</v>
      </c>
      <c r="FH3" s="5" t="s">
        <v>61</v>
      </c>
      <c r="FI3" s="5" t="s">
        <v>61</v>
      </c>
      <c r="FJ3" s="5" t="s">
        <v>62</v>
      </c>
      <c r="FK3" s="5" t="s">
        <v>63</v>
      </c>
      <c r="FL3" s="5" t="s">
        <v>64</v>
      </c>
      <c r="FM3" s="5" t="s">
        <v>65</v>
      </c>
      <c r="FN3" s="6" t="s">
        <v>60</v>
      </c>
      <c r="FO3" s="6" t="s">
        <v>61</v>
      </c>
      <c r="FP3" s="6" t="s">
        <v>61</v>
      </c>
      <c r="FQ3" s="6" t="s">
        <v>62</v>
      </c>
      <c r="FR3" s="6" t="s">
        <v>63</v>
      </c>
      <c r="FS3" s="6" t="s">
        <v>64</v>
      </c>
      <c r="FT3" s="43" t="s">
        <v>65</v>
      </c>
      <c r="FU3" s="5" t="s">
        <v>60</v>
      </c>
      <c r="FV3" s="5" t="s">
        <v>61</v>
      </c>
      <c r="FW3" s="5" t="s">
        <v>61</v>
      </c>
      <c r="FX3" s="5" t="s">
        <v>62</v>
      </c>
      <c r="FY3" s="5" t="s">
        <v>63</v>
      </c>
      <c r="FZ3" s="5" t="s">
        <v>64</v>
      </c>
      <c r="GA3" s="43" t="s">
        <v>65</v>
      </c>
      <c r="GB3" s="6" t="s">
        <v>60</v>
      </c>
      <c r="GC3" s="6" t="s">
        <v>61</v>
      </c>
      <c r="GD3" s="6" t="s">
        <v>61</v>
      </c>
      <c r="GE3" s="6" t="s">
        <v>62</v>
      </c>
      <c r="GF3" s="6" t="s">
        <v>63</v>
      </c>
      <c r="GG3" s="6" t="s">
        <v>64</v>
      </c>
      <c r="GH3" s="6" t="s">
        <v>65</v>
      </c>
      <c r="GI3" s="5" t="s">
        <v>60</v>
      </c>
      <c r="GJ3" s="5" t="s">
        <v>61</v>
      </c>
      <c r="GK3" s="5" t="s">
        <v>61</v>
      </c>
      <c r="GL3" s="5" t="s">
        <v>62</v>
      </c>
      <c r="GM3" s="5" t="s">
        <v>63</v>
      </c>
      <c r="GN3" s="5" t="s">
        <v>64</v>
      </c>
      <c r="GO3" s="5" t="s">
        <v>65</v>
      </c>
      <c r="GP3" s="6" t="s">
        <v>60</v>
      </c>
      <c r="GQ3" s="6" t="s">
        <v>61</v>
      </c>
      <c r="GR3" s="6" t="s">
        <v>61</v>
      </c>
      <c r="GS3" s="6" t="s">
        <v>62</v>
      </c>
      <c r="GT3" s="6" t="s">
        <v>63</v>
      </c>
      <c r="GU3" s="6" t="s">
        <v>64</v>
      </c>
      <c r="GV3" s="6" t="s">
        <v>65</v>
      </c>
      <c r="GW3" s="5" t="s">
        <v>60</v>
      </c>
      <c r="GX3" s="5" t="s">
        <v>61</v>
      </c>
      <c r="GY3" s="5" t="s">
        <v>61</v>
      </c>
      <c r="GZ3" s="5" t="s">
        <v>62</v>
      </c>
      <c r="HA3" s="5" t="s">
        <v>63</v>
      </c>
      <c r="HB3" s="5" t="s">
        <v>64</v>
      </c>
      <c r="HC3" s="43" t="s">
        <v>65</v>
      </c>
      <c r="HD3" s="6" t="s">
        <v>60</v>
      </c>
      <c r="HE3" s="6" t="s">
        <v>61</v>
      </c>
      <c r="HF3" s="6" t="s">
        <v>61</v>
      </c>
      <c r="HG3" s="6" t="s">
        <v>62</v>
      </c>
      <c r="HH3" s="6" t="s">
        <v>63</v>
      </c>
      <c r="HI3" s="6" t="s">
        <v>64</v>
      </c>
      <c r="HJ3" s="43" t="s">
        <v>65</v>
      </c>
      <c r="HK3" s="5" t="s">
        <v>60</v>
      </c>
      <c r="HL3" s="5" t="s">
        <v>61</v>
      </c>
      <c r="HM3" s="5" t="s">
        <v>61</v>
      </c>
      <c r="HN3" s="5" t="s">
        <v>62</v>
      </c>
      <c r="HO3" s="5" t="s">
        <v>63</v>
      </c>
      <c r="HP3" s="5" t="s">
        <v>64</v>
      </c>
      <c r="HQ3" s="43" t="s">
        <v>65</v>
      </c>
      <c r="HR3" s="6" t="s">
        <v>60</v>
      </c>
      <c r="HS3" s="6" t="s">
        <v>61</v>
      </c>
      <c r="HT3" s="6" t="s">
        <v>61</v>
      </c>
      <c r="HU3" s="6" t="s">
        <v>62</v>
      </c>
      <c r="HV3" s="6" t="s">
        <v>63</v>
      </c>
      <c r="HW3" s="6" t="s">
        <v>64</v>
      </c>
      <c r="HX3" s="6" t="s">
        <v>65</v>
      </c>
    </row>
    <row r="4" spans="1:232" ht="27.95" customHeight="1" x14ac:dyDescent="0.2">
      <c r="A4" s="8">
        <v>8110</v>
      </c>
      <c r="B4" s="24" t="s">
        <v>76</v>
      </c>
      <c r="C4" s="10" t="s">
        <v>1913</v>
      </c>
      <c r="D4" s="11" t="s">
        <v>96</v>
      </c>
      <c r="E4" s="11" t="s">
        <v>213</v>
      </c>
      <c r="F4" s="11">
        <v>75019</v>
      </c>
      <c r="G4" s="11" t="s">
        <v>29</v>
      </c>
      <c r="H4" s="12">
        <v>8</v>
      </c>
      <c r="I4" s="13" t="s">
        <v>68</v>
      </c>
      <c r="J4" s="13" t="s">
        <v>69</v>
      </c>
      <c r="K4" s="13" t="s">
        <v>68</v>
      </c>
      <c r="L4" s="13" t="s">
        <v>68</v>
      </c>
      <c r="M4" s="13" t="s">
        <v>69</v>
      </c>
      <c r="N4" s="13" t="s">
        <v>68</v>
      </c>
      <c r="O4" s="13" t="str">
        <f t="shared" ref="O4" si="0">IF(COUNTIF(I4:N4,"X")&gt;0,COUNTIF(I4:N4,"X")&amp;" fois par semaine","-")</f>
        <v>2 fois par semaine</v>
      </c>
      <c r="P4" s="14" t="s">
        <v>68</v>
      </c>
      <c r="Q4" s="14" t="s">
        <v>69</v>
      </c>
      <c r="R4" s="14" t="s">
        <v>68</v>
      </c>
      <c r="S4" s="14" t="s">
        <v>68</v>
      </c>
      <c r="T4" s="14" t="s">
        <v>69</v>
      </c>
      <c r="U4" s="14" t="s">
        <v>68</v>
      </c>
      <c r="V4" s="44" t="str">
        <f t="shared" ref="V4" si="1">IF(COUNTIF(P4:U4,"X")&gt;0,COUNTIF(P4:U4,"X")&amp;" fois par semaine","-")</f>
        <v>2 fois par semaine</v>
      </c>
      <c r="W4" s="13" t="s">
        <v>68</v>
      </c>
      <c r="X4" s="13" t="s">
        <v>69</v>
      </c>
      <c r="Y4" s="13" t="s">
        <v>68</v>
      </c>
      <c r="Z4" s="13" t="s">
        <v>68</v>
      </c>
      <c r="AA4" s="13" t="s">
        <v>69</v>
      </c>
      <c r="AB4" s="13" t="s">
        <v>68</v>
      </c>
      <c r="AC4" s="13" t="str">
        <f t="shared" ref="AC4" si="2">IF(COUNTIF(W4:AB4,"X")&gt;0,COUNTIF(W4:AB4,"X")&amp;" fois par semaine","-")</f>
        <v>2 fois par semaine</v>
      </c>
      <c r="AD4" s="14" t="s">
        <v>68</v>
      </c>
      <c r="AE4" s="14" t="s">
        <v>69</v>
      </c>
      <c r="AF4" s="14" t="s">
        <v>68</v>
      </c>
      <c r="AG4" s="14" t="s">
        <v>68</v>
      </c>
      <c r="AH4" s="14" t="s">
        <v>69</v>
      </c>
      <c r="AI4" s="14" t="s">
        <v>68</v>
      </c>
      <c r="AJ4" s="44" t="str">
        <f t="shared" ref="AJ4" si="3">IF(COUNTIF(AD4:AI4,"X")&gt;0,COUNTIF(AD4:AI4,"X")&amp;" fois par semaine","-")</f>
        <v>2 fois par semaine</v>
      </c>
      <c r="AK4" s="13" t="s">
        <v>68</v>
      </c>
      <c r="AL4" s="13" t="s">
        <v>69</v>
      </c>
      <c r="AM4" s="13" t="s">
        <v>68</v>
      </c>
      <c r="AN4" s="13" t="s">
        <v>68</v>
      </c>
      <c r="AO4" s="13" t="s">
        <v>69</v>
      </c>
      <c r="AP4" s="13" t="s">
        <v>68</v>
      </c>
      <c r="AQ4" s="13" t="str">
        <f t="shared" ref="AQ4" si="4">IF(COUNTIF(AK4:AP4,"X")&gt;0,COUNTIF(AK4:AP4,"X")&amp;" fois par semaine","-")</f>
        <v>2 fois par semaine</v>
      </c>
      <c r="AR4" s="14" t="s">
        <v>68</v>
      </c>
      <c r="AS4" s="14" t="s">
        <v>69</v>
      </c>
      <c r="AT4" s="14" t="s">
        <v>68</v>
      </c>
      <c r="AU4" s="14" t="s">
        <v>68</v>
      </c>
      <c r="AV4" s="14" t="s">
        <v>69</v>
      </c>
      <c r="AW4" s="14" t="s">
        <v>68</v>
      </c>
      <c r="AX4" s="14" t="str">
        <f t="shared" ref="AX4" si="5">IF(COUNTIF(AR4:AW4,"X")&gt;0,COUNTIF(AR4:AW4,"X")&amp;" fois par semaine","-")</f>
        <v>2 fois par semaine</v>
      </c>
      <c r="AY4" s="13" t="s">
        <v>68</v>
      </c>
      <c r="AZ4" s="13" t="s">
        <v>69</v>
      </c>
      <c r="BA4" s="13" t="s">
        <v>68</v>
      </c>
      <c r="BB4" s="13" t="s">
        <v>68</v>
      </c>
      <c r="BC4" s="13" t="s">
        <v>69</v>
      </c>
      <c r="BD4" s="13" t="s">
        <v>68</v>
      </c>
      <c r="BE4" s="13" t="str">
        <f t="shared" ref="BE4" si="6">IF(COUNTIF(AY4:BD4,"X")&gt;0,COUNTIF(AY4:BD4,"X")&amp;" fois par semaine","-")</f>
        <v>2 fois par semaine</v>
      </c>
      <c r="BF4" s="14" t="s">
        <v>68</v>
      </c>
      <c r="BG4" s="14" t="s">
        <v>69</v>
      </c>
      <c r="BH4" s="14" t="s">
        <v>68</v>
      </c>
      <c r="BI4" s="14" t="s">
        <v>68</v>
      </c>
      <c r="BJ4" s="14" t="s">
        <v>69</v>
      </c>
      <c r="BK4" s="14" t="s">
        <v>68</v>
      </c>
      <c r="BL4" s="14" t="str">
        <f t="shared" ref="BL4" si="7">IF(COUNTIF(BF4:BK4,"X")&gt;0,COUNTIF(BF4:BK4,"X")&amp;" fois par semaine","-")</f>
        <v>2 fois par semaine</v>
      </c>
      <c r="BM4" s="13" t="s">
        <v>68</v>
      </c>
      <c r="BN4" s="13" t="s">
        <v>69</v>
      </c>
      <c r="BO4" s="13" t="s">
        <v>68</v>
      </c>
      <c r="BP4" s="13" t="s">
        <v>68</v>
      </c>
      <c r="BQ4" s="13" t="s">
        <v>69</v>
      </c>
      <c r="BR4" s="13" t="s">
        <v>68</v>
      </c>
      <c r="BS4" s="13" t="str">
        <f t="shared" ref="BS4" si="8">IF(COUNTIF(BM4:BR4,"X")&gt;0,COUNTIF(BM4:BR4,"X")&amp;" fois par semaine","-")</f>
        <v>2 fois par semaine</v>
      </c>
      <c r="BT4" s="14" t="s">
        <v>68</v>
      </c>
      <c r="BU4" s="14" t="s">
        <v>68</v>
      </c>
      <c r="BV4" s="14" t="s">
        <v>68</v>
      </c>
      <c r="BW4" s="14" t="s">
        <v>68</v>
      </c>
      <c r="BX4" s="14" t="s">
        <v>68</v>
      </c>
      <c r="BY4" s="14" t="s">
        <v>68</v>
      </c>
      <c r="BZ4" s="14" t="str">
        <f t="shared" ref="BZ4" si="9">IF(COUNTIF(BT4:BY4,"X")&gt;0,COUNTIF(BT4:BY4,"X")&amp;" fois par semaine","-")</f>
        <v>-</v>
      </c>
      <c r="CA4" s="13" t="s">
        <v>68</v>
      </c>
      <c r="CB4" s="13" t="s">
        <v>69</v>
      </c>
      <c r="CC4" s="13" t="s">
        <v>68</v>
      </c>
      <c r="CD4" s="13" t="s">
        <v>68</v>
      </c>
      <c r="CE4" s="13" t="s">
        <v>69</v>
      </c>
      <c r="CF4" s="13" t="s">
        <v>68</v>
      </c>
      <c r="CG4" s="44" t="str">
        <f t="shared" ref="CG4" si="10">IF(COUNTIF(CA4:CF4,"X")&gt;0,COUNTIF(CA4:CF4,"X")&amp;" fois par semaine","-")</f>
        <v>2 fois par semaine</v>
      </c>
      <c r="CH4" s="14" t="s">
        <v>68</v>
      </c>
      <c r="CI4" s="14" t="s">
        <v>69</v>
      </c>
      <c r="CJ4" s="14" t="s">
        <v>68</v>
      </c>
      <c r="CK4" s="14" t="s">
        <v>68</v>
      </c>
      <c r="CL4" s="14" t="s">
        <v>69</v>
      </c>
      <c r="CM4" s="14" t="s">
        <v>68</v>
      </c>
      <c r="CN4" s="44" t="str">
        <f t="shared" ref="CN4" si="11">IF(COUNTIF(CH4:CM4,"X")&gt;0,COUNTIF(CH4:CM4,"X")&amp;" fois par semaine","-")</f>
        <v>2 fois par semaine</v>
      </c>
      <c r="CO4" s="13" t="s">
        <v>68</v>
      </c>
      <c r="CP4" s="13" t="s">
        <v>69</v>
      </c>
      <c r="CQ4" s="13" t="s">
        <v>68</v>
      </c>
      <c r="CR4" s="13" t="s">
        <v>68</v>
      </c>
      <c r="CS4" s="13" t="s">
        <v>69</v>
      </c>
      <c r="CT4" s="13" t="s">
        <v>68</v>
      </c>
      <c r="CU4" s="13" t="str">
        <f t="shared" ref="CU4:CU21" si="12">IF(COUNTIF(CO4:CT4,"X")&gt;0,COUNTIF(CO4:CT4,"X")&amp;" fois par semaine","-")</f>
        <v>2 fois par semaine</v>
      </c>
      <c r="CV4" s="14" t="s">
        <v>68</v>
      </c>
      <c r="CW4" s="14" t="s">
        <v>69</v>
      </c>
      <c r="CX4" s="14" t="s">
        <v>68</v>
      </c>
      <c r="CY4" s="14" t="s">
        <v>68</v>
      </c>
      <c r="CZ4" s="14" t="s">
        <v>69</v>
      </c>
      <c r="DA4" s="14" t="s">
        <v>68</v>
      </c>
      <c r="DB4" s="14" t="str">
        <f t="shared" ref="DB4:DB30" si="13">IF(COUNTIF(CV4:DA4,"X")&gt;0,COUNTIF(CV4:DA4,"X")&amp;" fois par semaine","-")</f>
        <v>2 fois par semaine</v>
      </c>
      <c r="DC4" s="13" t="s">
        <v>68</v>
      </c>
      <c r="DD4" s="13" t="s">
        <v>69</v>
      </c>
      <c r="DE4" s="13" t="s">
        <v>68</v>
      </c>
      <c r="DF4" s="13" t="s">
        <v>68</v>
      </c>
      <c r="DG4" s="13" t="s">
        <v>69</v>
      </c>
      <c r="DH4" s="13" t="s">
        <v>68</v>
      </c>
      <c r="DI4" s="13" t="str">
        <f t="shared" ref="DI4:DI21" si="14">IF(COUNTIF(DC4:DH4,"X")&gt;0,COUNTIF(DC4:DH4,"X")&amp;" fois par semaine","-")</f>
        <v>2 fois par semaine</v>
      </c>
      <c r="DJ4" s="14" t="s">
        <v>68</v>
      </c>
      <c r="DK4" s="14" t="s">
        <v>69</v>
      </c>
      <c r="DL4" s="14" t="s">
        <v>68</v>
      </c>
      <c r="DM4" s="14" t="s">
        <v>68</v>
      </c>
      <c r="DN4" s="14" t="s">
        <v>69</v>
      </c>
      <c r="DO4" s="14" t="s">
        <v>68</v>
      </c>
      <c r="DP4" s="44" t="str">
        <f t="shared" ref="DP4:DP30" si="15">IF(COUNTIF(DJ4:DO4,"X")&gt;0,COUNTIF(DJ4:DO4,"X")&amp;" fois par semaine","-")</f>
        <v>2 fois par semaine</v>
      </c>
      <c r="DQ4" s="13" t="s">
        <v>68</v>
      </c>
      <c r="DR4" s="13" t="s">
        <v>69</v>
      </c>
      <c r="DS4" s="13" t="s">
        <v>68</v>
      </c>
      <c r="DT4" s="13" t="s">
        <v>68</v>
      </c>
      <c r="DU4" s="13" t="s">
        <v>69</v>
      </c>
      <c r="DV4" s="13" t="s">
        <v>68</v>
      </c>
      <c r="DW4" s="13" t="str">
        <f t="shared" ref="DW4:DW30" si="16">IF(COUNTIF(DQ4:DV4,"X")&gt;0,COUNTIF(DQ4:DV4,"X")&amp;" fois par semaine","-")</f>
        <v>2 fois par semaine</v>
      </c>
      <c r="DX4" s="14" t="s">
        <v>68</v>
      </c>
      <c r="DY4" s="14" t="s">
        <v>69</v>
      </c>
      <c r="DZ4" s="14" t="s">
        <v>68</v>
      </c>
      <c r="EA4" s="14" t="s">
        <v>68</v>
      </c>
      <c r="EB4" s="14" t="s">
        <v>69</v>
      </c>
      <c r="EC4" s="14" t="s">
        <v>68</v>
      </c>
      <c r="ED4" s="14" t="str">
        <f t="shared" ref="ED4:ED30" si="17">IF(COUNTIF(DX4:EC4,"X")&gt;0,COUNTIF(DX4:EC4,"X")&amp;" fois par semaine","-")</f>
        <v>2 fois par semaine</v>
      </c>
      <c r="EE4" s="13" t="s">
        <v>68</v>
      </c>
      <c r="EF4" s="13" t="s">
        <v>69</v>
      </c>
      <c r="EG4" s="13" t="s">
        <v>68</v>
      </c>
      <c r="EH4" s="13" t="s">
        <v>68</v>
      </c>
      <c r="EI4" s="13" t="s">
        <v>69</v>
      </c>
      <c r="EJ4" s="13" t="s">
        <v>68</v>
      </c>
      <c r="EK4" s="13" t="str">
        <f t="shared" ref="EK4:EK30" si="18">IF(COUNTIF(EE4:EJ4,"X")&gt;0,COUNTIF(EE4:EJ4,"X")&amp;" fois par semaine","-")</f>
        <v>2 fois par semaine</v>
      </c>
      <c r="EL4" s="14" t="s">
        <v>68</v>
      </c>
      <c r="EM4" s="14" t="s">
        <v>69</v>
      </c>
      <c r="EN4" s="14" t="s">
        <v>68</v>
      </c>
      <c r="EO4" s="14" t="s">
        <v>68</v>
      </c>
      <c r="EP4" s="14" t="s">
        <v>68</v>
      </c>
      <c r="EQ4" s="14" t="s">
        <v>68</v>
      </c>
      <c r="ER4" s="44" t="str">
        <f t="shared" ref="ER4:ER10" si="19">IF(COUNTIF(EL4:EQ4,"X")&gt;0,COUNTIF(EL4:EQ4,"X")&amp;" fois par mois","-")</f>
        <v>1 fois par mois</v>
      </c>
      <c r="ES4" s="13" t="s">
        <v>68</v>
      </c>
      <c r="ET4" s="13" t="s">
        <v>69</v>
      </c>
      <c r="EU4" s="13" t="s">
        <v>68</v>
      </c>
      <c r="EV4" s="13" t="s">
        <v>68</v>
      </c>
      <c r="EW4" s="13" t="s">
        <v>68</v>
      </c>
      <c r="EX4" s="13" t="s">
        <v>68</v>
      </c>
      <c r="EY4" s="44" t="str">
        <f t="shared" ref="EY4:EY5" si="20">IF(COUNTIF(ES4:EX4,"X")&gt;0,COUNTIF(ES4:EX4,"X")&amp;" fois par mois","-")</f>
        <v>1 fois par mois</v>
      </c>
      <c r="EZ4" s="14" t="s">
        <v>68</v>
      </c>
      <c r="FA4" s="14" t="s">
        <v>69</v>
      </c>
      <c r="FB4" s="14" t="s">
        <v>68</v>
      </c>
      <c r="FC4" s="14" t="s">
        <v>68</v>
      </c>
      <c r="FD4" s="14" t="s">
        <v>68</v>
      </c>
      <c r="FE4" s="14" t="s">
        <v>68</v>
      </c>
      <c r="FF4" s="44" t="str">
        <f t="shared" ref="FF4:FF19" si="21">IF(COUNTIF(EZ4:FE4,"X")&gt;0,COUNTIF(EZ4:FE4,"X")&amp;" fois par semaine","-")</f>
        <v>1 fois par semaine</v>
      </c>
      <c r="FG4" s="13" t="s">
        <v>68</v>
      </c>
      <c r="FH4" s="13" t="s">
        <v>69</v>
      </c>
      <c r="FI4" s="13" t="s">
        <v>68</v>
      </c>
      <c r="FJ4" s="13" t="s">
        <v>68</v>
      </c>
      <c r="FK4" s="13" t="s">
        <v>68</v>
      </c>
      <c r="FL4" s="13" t="s">
        <v>68</v>
      </c>
      <c r="FM4" s="13" t="str">
        <f t="shared" ref="FM4:FM5" si="22">IF(COUNTIF(FG4:FL4,"X")&gt;0,COUNTIF(FG4:FL4,"X")&amp;" fois par mois","-")</f>
        <v>1 fois par mois</v>
      </c>
      <c r="FN4" s="14" t="s">
        <v>68</v>
      </c>
      <c r="FO4" s="14" t="s">
        <v>69</v>
      </c>
      <c r="FP4" s="14" t="s">
        <v>68</v>
      </c>
      <c r="FQ4" s="14" t="s">
        <v>68</v>
      </c>
      <c r="FR4" s="14" t="s">
        <v>69</v>
      </c>
      <c r="FS4" s="14" t="s">
        <v>68</v>
      </c>
      <c r="FT4" s="44" t="str">
        <f t="shared" ref="FT4:FT10" si="23">IF(COUNTIF(FN4:FS4,"X")&gt;0,COUNTIF(FN4:FS4,"X")&amp;" fois par semaine","-")</f>
        <v>2 fois par semaine</v>
      </c>
      <c r="FU4" s="13" t="s">
        <v>68</v>
      </c>
      <c r="FV4" s="13" t="s">
        <v>69</v>
      </c>
      <c r="FW4" s="13" t="s">
        <v>68</v>
      </c>
      <c r="FX4" s="13" t="s">
        <v>68</v>
      </c>
      <c r="FY4" s="13" t="s">
        <v>68</v>
      </c>
      <c r="FZ4" s="13" t="s">
        <v>68</v>
      </c>
      <c r="GA4" s="44" t="str">
        <f t="shared" ref="GA4:GA19" si="24">IF(COUNTIF(FU4:FZ4,"X")&gt;0,COUNTIF(FU4:FZ4,"X")&amp;" fois par semaine","-")</f>
        <v>1 fois par semaine</v>
      </c>
      <c r="GB4" s="14" t="s">
        <v>68</v>
      </c>
      <c r="GC4" s="14" t="s">
        <v>69</v>
      </c>
      <c r="GD4" s="14" t="s">
        <v>68</v>
      </c>
      <c r="GE4" s="14" t="s">
        <v>68</v>
      </c>
      <c r="GF4" s="14" t="s">
        <v>68</v>
      </c>
      <c r="GG4" s="14" t="s">
        <v>68</v>
      </c>
      <c r="GH4" s="14" t="str">
        <f t="shared" ref="GH4:GH8" si="25">IF(COUNTIF(GB4:GG4,"X")&gt;0,COUNTIF(GB4:GG4,"X")&amp;" fois par semaine","-")</f>
        <v>1 fois par semaine</v>
      </c>
      <c r="GI4" s="13" t="s">
        <v>68</v>
      </c>
      <c r="GJ4" s="13" t="s">
        <v>68</v>
      </c>
      <c r="GK4" s="13" t="s">
        <v>68</v>
      </c>
      <c r="GL4" s="13" t="s">
        <v>68</v>
      </c>
      <c r="GM4" s="13" t="s">
        <v>68</v>
      </c>
      <c r="GN4" s="13" t="s">
        <v>68</v>
      </c>
      <c r="GO4" s="13" t="str">
        <f t="shared" ref="GO4:GO13" si="26">IF(COUNTIF(GI4:GN4,"X")&gt;0,COUNTIF(GI4:GN4,"X")&amp;" fois par semaine","-")</f>
        <v>-</v>
      </c>
      <c r="GP4" s="14" t="s">
        <v>68</v>
      </c>
      <c r="GQ4" s="14" t="s">
        <v>68</v>
      </c>
      <c r="GR4" s="14" t="s">
        <v>68</v>
      </c>
      <c r="GS4" s="14" t="s">
        <v>68</v>
      </c>
      <c r="GT4" s="14" t="s">
        <v>68</v>
      </c>
      <c r="GU4" s="14" t="s">
        <v>68</v>
      </c>
      <c r="GV4" s="14" t="str">
        <f t="shared" ref="GV4:GV12" si="27">IF(COUNTIF(GP4:GU4,"X")&gt;0,COUNTIF(GP4:GU4,"X")&amp;" fois par semaine","-")</f>
        <v>-</v>
      </c>
      <c r="GW4" s="13" t="s">
        <v>68</v>
      </c>
      <c r="GX4" s="13" t="s">
        <v>68</v>
      </c>
      <c r="GY4" s="13" t="s">
        <v>68</v>
      </c>
      <c r="GZ4" s="13" t="s">
        <v>68</v>
      </c>
      <c r="HA4" s="13" t="s">
        <v>68</v>
      </c>
      <c r="HB4" s="13" t="s">
        <v>68</v>
      </c>
      <c r="HC4" s="44" t="str">
        <f t="shared" ref="HC4:HC5" si="28">IF(COUNTIF(GW4:HB4,"X")&gt;0,COUNTIF(GW4:HB4,"X")&amp;" fois par semaine","-")</f>
        <v>-</v>
      </c>
      <c r="HD4" s="14" t="s">
        <v>68</v>
      </c>
      <c r="HE4" s="14" t="s">
        <v>68</v>
      </c>
      <c r="HF4" s="14" t="s">
        <v>68</v>
      </c>
      <c r="HG4" s="14" t="s">
        <v>68</v>
      </c>
      <c r="HH4" s="14" t="s">
        <v>68</v>
      </c>
      <c r="HI4" s="14" t="s">
        <v>68</v>
      </c>
      <c r="HJ4" s="44" t="str">
        <f t="shared" ref="HJ4:HJ26" si="29">IF(COUNTIF(HD4:HI4,"X")&gt;0,COUNTIF(HD4:HI4,"X")&amp;" fois par semestre","-")</f>
        <v>-</v>
      </c>
      <c r="HK4" s="13" t="s">
        <v>68</v>
      </c>
      <c r="HL4" s="13" t="s">
        <v>68</v>
      </c>
      <c r="HM4" s="13" t="s">
        <v>68</v>
      </c>
      <c r="HN4" s="13" t="s">
        <v>68</v>
      </c>
      <c r="HO4" s="13" t="s">
        <v>68</v>
      </c>
      <c r="HP4" s="13" t="s">
        <v>68</v>
      </c>
      <c r="HQ4" s="44" t="str">
        <f t="shared" ref="HQ4:HQ13" si="30">IF(COUNTIF(HK4:HP4,"X")&gt;0,COUNTIF(HK4:HP4,"X")&amp;" fois par semaine","-")</f>
        <v>-</v>
      </c>
      <c r="HR4" s="14" t="s">
        <v>68</v>
      </c>
      <c r="HS4" s="14" t="s">
        <v>68</v>
      </c>
      <c r="HT4" s="14" t="s">
        <v>68</v>
      </c>
      <c r="HU4" s="14" t="s">
        <v>68</v>
      </c>
      <c r="HV4" s="14" t="s">
        <v>68</v>
      </c>
      <c r="HW4" s="14" t="s">
        <v>68</v>
      </c>
      <c r="HX4" s="14" t="str">
        <f t="shared" ref="HX4:HX21" si="31">IF(COUNTIF(HR4:HW4,"X")&gt;0,COUNTIF(HR4:HW4,"X")&amp;" fois par semaine","-")</f>
        <v>-</v>
      </c>
    </row>
    <row r="5" spans="1:232" ht="27.95" customHeight="1" x14ac:dyDescent="0.2">
      <c r="A5" s="8">
        <v>8113</v>
      </c>
      <c r="B5" s="17" t="s">
        <v>132</v>
      </c>
      <c r="C5" s="10" t="s">
        <v>1914</v>
      </c>
      <c r="D5" s="11" t="s">
        <v>96</v>
      </c>
      <c r="E5" s="11" t="s">
        <v>214</v>
      </c>
      <c r="F5" s="11">
        <v>75003</v>
      </c>
      <c r="G5" s="11" t="s">
        <v>29</v>
      </c>
      <c r="H5" s="12">
        <v>10</v>
      </c>
      <c r="I5" s="13" t="s">
        <v>68</v>
      </c>
      <c r="J5" s="13" t="s">
        <v>69</v>
      </c>
      <c r="K5" s="13" t="s">
        <v>68</v>
      </c>
      <c r="L5" s="13" t="s">
        <v>68</v>
      </c>
      <c r="M5" s="13" t="s">
        <v>69</v>
      </c>
      <c r="N5" s="13" t="s">
        <v>68</v>
      </c>
      <c r="O5" s="13" t="str">
        <f t="shared" ref="O5:O29" si="32">IF(COUNTIF(I5:N5,"X")&gt;0,COUNTIF(I5:N5,"X")&amp;" fois par semaine","-")</f>
        <v>2 fois par semaine</v>
      </c>
      <c r="P5" s="14" t="s">
        <v>68</v>
      </c>
      <c r="Q5" s="14" t="s">
        <v>69</v>
      </c>
      <c r="R5" s="14" t="s">
        <v>68</v>
      </c>
      <c r="S5" s="14" t="s">
        <v>68</v>
      </c>
      <c r="T5" s="14" t="s">
        <v>69</v>
      </c>
      <c r="U5" s="14" t="s">
        <v>68</v>
      </c>
      <c r="V5" s="44" t="str">
        <f t="shared" ref="V5:V29" si="33">IF(COUNTIF(P5:U5,"X")&gt;0,COUNTIF(P5:U5,"X")&amp;" fois par semaine","-")</f>
        <v>2 fois par semaine</v>
      </c>
      <c r="W5" s="13" t="s">
        <v>68</v>
      </c>
      <c r="X5" s="13" t="s">
        <v>69</v>
      </c>
      <c r="Y5" s="13" t="s">
        <v>68</v>
      </c>
      <c r="Z5" s="13" t="s">
        <v>68</v>
      </c>
      <c r="AA5" s="13" t="s">
        <v>69</v>
      </c>
      <c r="AB5" s="13" t="s">
        <v>68</v>
      </c>
      <c r="AC5" s="13" t="str">
        <f t="shared" ref="AC5:AC29" si="34">IF(COUNTIF(W5:AB5,"X")&gt;0,COUNTIF(W5:AB5,"X")&amp;" fois par semaine","-")</f>
        <v>2 fois par semaine</v>
      </c>
      <c r="AD5" s="14" t="s">
        <v>68</v>
      </c>
      <c r="AE5" s="14" t="s">
        <v>69</v>
      </c>
      <c r="AF5" s="14" t="s">
        <v>68</v>
      </c>
      <c r="AG5" s="14" t="s">
        <v>68</v>
      </c>
      <c r="AH5" s="14" t="s">
        <v>69</v>
      </c>
      <c r="AI5" s="14" t="s">
        <v>68</v>
      </c>
      <c r="AJ5" s="44" t="str">
        <f t="shared" ref="AJ5:AJ29" si="35">IF(COUNTIF(AD5:AI5,"X")&gt;0,COUNTIF(AD5:AI5,"X")&amp;" fois par semaine","-")</f>
        <v>2 fois par semaine</v>
      </c>
      <c r="AK5" s="13" t="s">
        <v>68</v>
      </c>
      <c r="AL5" s="13" t="s">
        <v>69</v>
      </c>
      <c r="AM5" s="13" t="s">
        <v>68</v>
      </c>
      <c r="AN5" s="13" t="s">
        <v>68</v>
      </c>
      <c r="AO5" s="13" t="s">
        <v>69</v>
      </c>
      <c r="AP5" s="13" t="s">
        <v>68</v>
      </c>
      <c r="AQ5" s="13" t="str">
        <f t="shared" ref="AQ5:AQ29" si="36">IF(COUNTIF(AK5:AP5,"X")&gt;0,COUNTIF(AK5:AP5,"X")&amp;" fois par semaine","-")</f>
        <v>2 fois par semaine</v>
      </c>
      <c r="AR5" s="14" t="s">
        <v>68</v>
      </c>
      <c r="AS5" s="14" t="s">
        <v>69</v>
      </c>
      <c r="AT5" s="14" t="s">
        <v>68</v>
      </c>
      <c r="AU5" s="14" t="s">
        <v>68</v>
      </c>
      <c r="AV5" s="14" t="s">
        <v>69</v>
      </c>
      <c r="AW5" s="14" t="s">
        <v>68</v>
      </c>
      <c r="AX5" s="14" t="str">
        <f t="shared" ref="AX5:AX29" si="37">IF(COUNTIF(AR5:AW5,"X")&gt;0,COUNTIF(AR5:AW5,"X")&amp;" fois par semaine","-")</f>
        <v>2 fois par semaine</v>
      </c>
      <c r="AY5" s="13" t="s">
        <v>68</v>
      </c>
      <c r="AZ5" s="13" t="s">
        <v>69</v>
      </c>
      <c r="BA5" s="13" t="s">
        <v>68</v>
      </c>
      <c r="BB5" s="13" t="s">
        <v>68</v>
      </c>
      <c r="BC5" s="13" t="s">
        <v>69</v>
      </c>
      <c r="BD5" s="13" t="s">
        <v>68</v>
      </c>
      <c r="BE5" s="13" t="str">
        <f t="shared" ref="BE5:BE29" si="38">IF(COUNTIF(AY5:BD5,"X")&gt;0,COUNTIF(AY5:BD5,"X")&amp;" fois par semaine","-")</f>
        <v>2 fois par semaine</v>
      </c>
      <c r="BF5" s="14" t="s">
        <v>68</v>
      </c>
      <c r="BG5" s="14" t="s">
        <v>69</v>
      </c>
      <c r="BH5" s="14" t="s">
        <v>68</v>
      </c>
      <c r="BI5" s="14" t="s">
        <v>68</v>
      </c>
      <c r="BJ5" s="14" t="s">
        <v>69</v>
      </c>
      <c r="BK5" s="14" t="s">
        <v>68</v>
      </c>
      <c r="BL5" s="14" t="str">
        <f t="shared" ref="BL5:BL29" si="39">IF(COUNTIF(BF5:BK5,"X")&gt;0,COUNTIF(BF5:BK5,"X")&amp;" fois par semaine","-")</f>
        <v>2 fois par semaine</v>
      </c>
      <c r="BM5" s="13" t="s">
        <v>68</v>
      </c>
      <c r="BN5" s="13" t="s">
        <v>69</v>
      </c>
      <c r="BO5" s="13" t="s">
        <v>68</v>
      </c>
      <c r="BP5" s="13" t="s">
        <v>68</v>
      </c>
      <c r="BQ5" s="13" t="s">
        <v>69</v>
      </c>
      <c r="BR5" s="13" t="s">
        <v>68</v>
      </c>
      <c r="BS5" s="13" t="str">
        <f t="shared" ref="BS5:BS29" si="40">IF(COUNTIF(BM5:BR5,"X")&gt;0,COUNTIF(BM5:BR5,"X")&amp;" fois par semaine","-")</f>
        <v>2 fois par semaine</v>
      </c>
      <c r="BT5" s="14" t="s">
        <v>68</v>
      </c>
      <c r="BU5" s="14" t="s">
        <v>68</v>
      </c>
      <c r="BV5" s="14" t="s">
        <v>68</v>
      </c>
      <c r="BW5" s="14" t="s">
        <v>68</v>
      </c>
      <c r="BX5" s="14" t="s">
        <v>68</v>
      </c>
      <c r="BY5" s="14" t="s">
        <v>68</v>
      </c>
      <c r="BZ5" s="14" t="str">
        <f t="shared" ref="BZ5:BZ29" si="41">IF(COUNTIF(BT5:BY5,"X")&gt;0,COUNTIF(BT5:BY5,"X")&amp;" fois par semaine","-")</f>
        <v>-</v>
      </c>
      <c r="CA5" s="13" t="s">
        <v>68</v>
      </c>
      <c r="CB5" s="13" t="s">
        <v>69</v>
      </c>
      <c r="CC5" s="13" t="s">
        <v>68</v>
      </c>
      <c r="CD5" s="13" t="s">
        <v>68</v>
      </c>
      <c r="CE5" s="13" t="s">
        <v>68</v>
      </c>
      <c r="CF5" s="13" t="s">
        <v>68</v>
      </c>
      <c r="CG5" s="44" t="str">
        <f>IF(COUNTIF(CA5:CF5,"X")&gt;0,COUNTIF(CA5:CF5,"X")&amp;" fois par mois","-")</f>
        <v>1 fois par mois</v>
      </c>
      <c r="CH5" s="14" t="s">
        <v>68</v>
      </c>
      <c r="CI5" s="14" t="s">
        <v>69</v>
      </c>
      <c r="CJ5" s="14" t="s">
        <v>68</v>
      </c>
      <c r="CK5" s="14" t="s">
        <v>68</v>
      </c>
      <c r="CL5" s="14" t="s">
        <v>68</v>
      </c>
      <c r="CM5" s="14" t="s">
        <v>68</v>
      </c>
      <c r="CN5" s="44" t="str">
        <f t="shared" ref="CN5:CN29" si="42">IF(COUNTIF(CH5:CM5,"X")&gt;0,COUNTIF(CH5:CM5,"X")&amp;" fois par semaine","-")</f>
        <v>1 fois par semaine</v>
      </c>
      <c r="CO5" s="13" t="s">
        <v>68</v>
      </c>
      <c r="CP5" s="13" t="s">
        <v>69</v>
      </c>
      <c r="CQ5" s="13" t="s">
        <v>68</v>
      </c>
      <c r="CR5" s="13" t="s">
        <v>68</v>
      </c>
      <c r="CS5" s="13" t="s">
        <v>68</v>
      </c>
      <c r="CT5" s="13" t="s">
        <v>68</v>
      </c>
      <c r="CU5" s="13" t="str">
        <f t="shared" si="12"/>
        <v>1 fois par semaine</v>
      </c>
      <c r="CV5" s="14" t="s">
        <v>68</v>
      </c>
      <c r="CW5" s="14" t="s">
        <v>69</v>
      </c>
      <c r="CX5" s="14" t="s">
        <v>68</v>
      </c>
      <c r="CY5" s="14" t="s">
        <v>68</v>
      </c>
      <c r="CZ5" s="14" t="s">
        <v>68</v>
      </c>
      <c r="DA5" s="14" t="s">
        <v>68</v>
      </c>
      <c r="DB5" s="14" t="str">
        <f t="shared" si="13"/>
        <v>1 fois par semaine</v>
      </c>
      <c r="DC5" s="13" t="s">
        <v>68</v>
      </c>
      <c r="DD5" s="13" t="s">
        <v>69</v>
      </c>
      <c r="DE5" s="13" t="s">
        <v>68</v>
      </c>
      <c r="DF5" s="13" t="s">
        <v>68</v>
      </c>
      <c r="DG5" s="13" t="s">
        <v>68</v>
      </c>
      <c r="DH5" s="13" t="s">
        <v>68</v>
      </c>
      <c r="DI5" s="13" t="str">
        <f t="shared" si="14"/>
        <v>1 fois par semaine</v>
      </c>
      <c r="DJ5" s="14" t="s">
        <v>68</v>
      </c>
      <c r="DK5" s="14" t="s">
        <v>68</v>
      </c>
      <c r="DL5" s="14" t="s">
        <v>68</v>
      </c>
      <c r="DM5" s="14" t="s">
        <v>68</v>
      </c>
      <c r="DN5" s="14" t="s">
        <v>68</v>
      </c>
      <c r="DO5" s="14" t="s">
        <v>68</v>
      </c>
      <c r="DP5" s="44" t="str">
        <f t="shared" si="15"/>
        <v>-</v>
      </c>
      <c r="DQ5" s="13" t="s">
        <v>68</v>
      </c>
      <c r="DR5" s="13" t="s">
        <v>68</v>
      </c>
      <c r="DS5" s="13" t="s">
        <v>68</v>
      </c>
      <c r="DT5" s="13" t="s">
        <v>68</v>
      </c>
      <c r="DU5" s="13" t="s">
        <v>68</v>
      </c>
      <c r="DV5" s="13" t="s">
        <v>68</v>
      </c>
      <c r="DW5" s="13" t="str">
        <f t="shared" si="16"/>
        <v>-</v>
      </c>
      <c r="DX5" s="14" t="s">
        <v>68</v>
      </c>
      <c r="DY5" s="14" t="s">
        <v>68</v>
      </c>
      <c r="DZ5" s="14" t="s">
        <v>68</v>
      </c>
      <c r="EA5" s="14" t="s">
        <v>68</v>
      </c>
      <c r="EB5" s="14" t="s">
        <v>68</v>
      </c>
      <c r="EC5" s="14" t="s">
        <v>68</v>
      </c>
      <c r="ED5" s="14" t="str">
        <f t="shared" si="17"/>
        <v>-</v>
      </c>
      <c r="EE5" s="13" t="s">
        <v>68</v>
      </c>
      <c r="EF5" s="13" t="s">
        <v>68</v>
      </c>
      <c r="EG5" s="13" t="s">
        <v>68</v>
      </c>
      <c r="EH5" s="13" t="s">
        <v>68</v>
      </c>
      <c r="EI5" s="13" t="s">
        <v>68</v>
      </c>
      <c r="EJ5" s="13" t="s">
        <v>68</v>
      </c>
      <c r="EK5" s="13" t="str">
        <f t="shared" si="18"/>
        <v>-</v>
      </c>
      <c r="EL5" s="14" t="s">
        <v>68</v>
      </c>
      <c r="EM5" s="14" t="s">
        <v>69</v>
      </c>
      <c r="EN5" s="14" t="s">
        <v>68</v>
      </c>
      <c r="EO5" s="14" t="s">
        <v>68</v>
      </c>
      <c r="EP5" s="14" t="s">
        <v>68</v>
      </c>
      <c r="EQ5" s="14" t="s">
        <v>68</v>
      </c>
      <c r="ER5" s="44" t="str">
        <f t="shared" si="19"/>
        <v>1 fois par mois</v>
      </c>
      <c r="ES5" s="13" t="s">
        <v>68</v>
      </c>
      <c r="ET5" s="13" t="s">
        <v>69</v>
      </c>
      <c r="EU5" s="13" t="s">
        <v>68</v>
      </c>
      <c r="EV5" s="13" t="s">
        <v>68</v>
      </c>
      <c r="EW5" s="13" t="s">
        <v>68</v>
      </c>
      <c r="EX5" s="13" t="s">
        <v>68</v>
      </c>
      <c r="EY5" s="44" t="str">
        <f t="shared" si="20"/>
        <v>1 fois par mois</v>
      </c>
      <c r="EZ5" s="14" t="s">
        <v>68</v>
      </c>
      <c r="FA5" s="14" t="s">
        <v>69</v>
      </c>
      <c r="FB5" s="14" t="s">
        <v>68</v>
      </c>
      <c r="FC5" s="14" t="s">
        <v>68</v>
      </c>
      <c r="FD5" s="14" t="s">
        <v>68</v>
      </c>
      <c r="FE5" s="14" t="s">
        <v>68</v>
      </c>
      <c r="FF5" s="44" t="str">
        <f t="shared" si="21"/>
        <v>1 fois par semaine</v>
      </c>
      <c r="FG5" s="13" t="s">
        <v>68</v>
      </c>
      <c r="FH5" s="13" t="s">
        <v>69</v>
      </c>
      <c r="FI5" s="13" t="s">
        <v>68</v>
      </c>
      <c r="FJ5" s="13" t="s">
        <v>68</v>
      </c>
      <c r="FK5" s="13" t="s">
        <v>68</v>
      </c>
      <c r="FL5" s="13" t="s">
        <v>68</v>
      </c>
      <c r="FM5" s="13" t="str">
        <f t="shared" si="22"/>
        <v>1 fois par mois</v>
      </c>
      <c r="FN5" s="14" t="s">
        <v>68</v>
      </c>
      <c r="FO5" s="14" t="s">
        <v>69</v>
      </c>
      <c r="FP5" s="14" t="s">
        <v>68</v>
      </c>
      <c r="FQ5" s="14" t="s">
        <v>68</v>
      </c>
      <c r="FR5" s="14" t="s">
        <v>69</v>
      </c>
      <c r="FS5" s="14" t="s">
        <v>68</v>
      </c>
      <c r="FT5" s="44" t="str">
        <f t="shared" si="23"/>
        <v>2 fois par semaine</v>
      </c>
      <c r="FU5" s="13" t="s">
        <v>68</v>
      </c>
      <c r="FV5" s="13" t="s">
        <v>69</v>
      </c>
      <c r="FW5" s="13" t="s">
        <v>68</v>
      </c>
      <c r="FX5" s="13" t="s">
        <v>68</v>
      </c>
      <c r="FY5" s="13" t="s">
        <v>68</v>
      </c>
      <c r="FZ5" s="13" t="s">
        <v>68</v>
      </c>
      <c r="GA5" s="44" t="str">
        <f t="shared" si="24"/>
        <v>1 fois par semaine</v>
      </c>
      <c r="GB5" s="14" t="s">
        <v>68</v>
      </c>
      <c r="GC5" s="14" t="s">
        <v>69</v>
      </c>
      <c r="GD5" s="14" t="s">
        <v>68</v>
      </c>
      <c r="GE5" s="14" t="s">
        <v>68</v>
      </c>
      <c r="GF5" s="14" t="s">
        <v>68</v>
      </c>
      <c r="GG5" s="14" t="s">
        <v>68</v>
      </c>
      <c r="GH5" s="14" t="str">
        <f t="shared" si="25"/>
        <v>1 fois par semaine</v>
      </c>
      <c r="GI5" s="13" t="s">
        <v>68</v>
      </c>
      <c r="GJ5" s="13" t="s">
        <v>68</v>
      </c>
      <c r="GK5" s="13" t="s">
        <v>68</v>
      </c>
      <c r="GL5" s="13" t="s">
        <v>68</v>
      </c>
      <c r="GM5" s="13" t="s">
        <v>68</v>
      </c>
      <c r="GN5" s="13" t="s">
        <v>68</v>
      </c>
      <c r="GO5" s="13" t="str">
        <f t="shared" si="26"/>
        <v>-</v>
      </c>
      <c r="GP5" s="14" t="s">
        <v>68</v>
      </c>
      <c r="GQ5" s="14" t="s">
        <v>68</v>
      </c>
      <c r="GR5" s="14" t="s">
        <v>68</v>
      </c>
      <c r="GS5" s="14" t="s">
        <v>68</v>
      </c>
      <c r="GT5" s="14" t="s">
        <v>68</v>
      </c>
      <c r="GU5" s="14" t="s">
        <v>68</v>
      </c>
      <c r="GV5" s="14" t="str">
        <f t="shared" si="27"/>
        <v>-</v>
      </c>
      <c r="GW5" s="13" t="s">
        <v>68</v>
      </c>
      <c r="GX5" s="13" t="s">
        <v>68</v>
      </c>
      <c r="GY5" s="13" t="s">
        <v>68</v>
      </c>
      <c r="GZ5" s="13" t="s">
        <v>68</v>
      </c>
      <c r="HA5" s="13" t="s">
        <v>68</v>
      </c>
      <c r="HB5" s="13" t="s">
        <v>68</v>
      </c>
      <c r="HC5" s="44" t="str">
        <f t="shared" si="28"/>
        <v>-</v>
      </c>
      <c r="HD5" s="14" t="s">
        <v>68</v>
      </c>
      <c r="HE5" s="14" t="s">
        <v>68</v>
      </c>
      <c r="HF5" s="14" t="s">
        <v>68</v>
      </c>
      <c r="HG5" s="14" t="s">
        <v>68</v>
      </c>
      <c r="HH5" s="14" t="s">
        <v>68</v>
      </c>
      <c r="HI5" s="14" t="s">
        <v>68</v>
      </c>
      <c r="HJ5" s="44" t="str">
        <f t="shared" si="29"/>
        <v>-</v>
      </c>
      <c r="HK5" s="13" t="s">
        <v>68</v>
      </c>
      <c r="HL5" s="13" t="s">
        <v>68</v>
      </c>
      <c r="HM5" s="13" t="s">
        <v>68</v>
      </c>
      <c r="HN5" s="13" t="s">
        <v>68</v>
      </c>
      <c r="HO5" s="13" t="s">
        <v>68</v>
      </c>
      <c r="HP5" s="13" t="s">
        <v>68</v>
      </c>
      <c r="HQ5" s="44" t="str">
        <f t="shared" si="30"/>
        <v>-</v>
      </c>
      <c r="HR5" s="14" t="s">
        <v>68</v>
      </c>
      <c r="HS5" s="14" t="s">
        <v>68</v>
      </c>
      <c r="HT5" s="14" t="s">
        <v>68</v>
      </c>
      <c r="HU5" s="14" t="s">
        <v>68</v>
      </c>
      <c r="HV5" s="14" t="s">
        <v>68</v>
      </c>
      <c r="HW5" s="14" t="s">
        <v>68</v>
      </c>
      <c r="HX5" s="14" t="str">
        <f t="shared" si="31"/>
        <v>-</v>
      </c>
    </row>
    <row r="6" spans="1:232" ht="27.95" customHeight="1" x14ac:dyDescent="0.2">
      <c r="A6" s="8">
        <v>8117</v>
      </c>
      <c r="B6" s="10" t="s">
        <v>83</v>
      </c>
      <c r="C6" s="10" t="s">
        <v>1911</v>
      </c>
      <c r="D6" s="11" t="s">
        <v>96</v>
      </c>
      <c r="E6" s="11" t="s">
        <v>217</v>
      </c>
      <c r="F6" s="11">
        <v>75012</v>
      </c>
      <c r="G6" s="11" t="s">
        <v>29</v>
      </c>
      <c r="H6" s="12">
        <v>17</v>
      </c>
      <c r="I6" s="13" t="s">
        <v>69</v>
      </c>
      <c r="J6" s="13" t="s">
        <v>68</v>
      </c>
      <c r="K6" s="13" t="s">
        <v>69</v>
      </c>
      <c r="L6" s="13" t="s">
        <v>68</v>
      </c>
      <c r="M6" s="13" t="s">
        <v>69</v>
      </c>
      <c r="N6" s="13" t="s">
        <v>68</v>
      </c>
      <c r="O6" s="13" t="str">
        <f t="shared" si="32"/>
        <v>3 fois par semaine</v>
      </c>
      <c r="P6" s="14" t="s">
        <v>69</v>
      </c>
      <c r="Q6" s="14" t="s">
        <v>68</v>
      </c>
      <c r="R6" s="14" t="s">
        <v>69</v>
      </c>
      <c r="S6" s="14" t="s">
        <v>68</v>
      </c>
      <c r="T6" s="14" t="s">
        <v>69</v>
      </c>
      <c r="U6" s="14" t="s">
        <v>68</v>
      </c>
      <c r="V6" s="44" t="str">
        <f t="shared" si="33"/>
        <v>3 fois par semaine</v>
      </c>
      <c r="W6" s="13" t="s">
        <v>69</v>
      </c>
      <c r="X6" s="13" t="s">
        <v>68</v>
      </c>
      <c r="Y6" s="13" t="s">
        <v>69</v>
      </c>
      <c r="Z6" s="13" t="s">
        <v>68</v>
      </c>
      <c r="AA6" s="13" t="s">
        <v>69</v>
      </c>
      <c r="AB6" s="13" t="s">
        <v>68</v>
      </c>
      <c r="AC6" s="13" t="str">
        <f t="shared" si="34"/>
        <v>3 fois par semaine</v>
      </c>
      <c r="AD6" s="14" t="s">
        <v>69</v>
      </c>
      <c r="AE6" s="14" t="s">
        <v>68</v>
      </c>
      <c r="AF6" s="14" t="s">
        <v>69</v>
      </c>
      <c r="AG6" s="14" t="s">
        <v>68</v>
      </c>
      <c r="AH6" s="14" t="s">
        <v>69</v>
      </c>
      <c r="AI6" s="14" t="s">
        <v>68</v>
      </c>
      <c r="AJ6" s="44" t="str">
        <f t="shared" si="35"/>
        <v>3 fois par semaine</v>
      </c>
      <c r="AK6" s="13" t="s">
        <v>69</v>
      </c>
      <c r="AL6" s="13" t="s">
        <v>68</v>
      </c>
      <c r="AM6" s="13" t="s">
        <v>69</v>
      </c>
      <c r="AN6" s="13" t="s">
        <v>68</v>
      </c>
      <c r="AO6" s="13" t="s">
        <v>69</v>
      </c>
      <c r="AP6" s="13" t="s">
        <v>68</v>
      </c>
      <c r="AQ6" s="13" t="str">
        <f t="shared" si="36"/>
        <v>3 fois par semaine</v>
      </c>
      <c r="AR6" s="14" t="s">
        <v>69</v>
      </c>
      <c r="AS6" s="14" t="s">
        <v>68</v>
      </c>
      <c r="AT6" s="14" t="s">
        <v>69</v>
      </c>
      <c r="AU6" s="14" t="s">
        <v>68</v>
      </c>
      <c r="AV6" s="14" t="s">
        <v>69</v>
      </c>
      <c r="AW6" s="14" t="s">
        <v>68</v>
      </c>
      <c r="AX6" s="14" t="str">
        <f t="shared" si="37"/>
        <v>3 fois par semaine</v>
      </c>
      <c r="AY6" s="13" t="s">
        <v>69</v>
      </c>
      <c r="AZ6" s="13" t="s">
        <v>68</v>
      </c>
      <c r="BA6" s="13" t="s">
        <v>69</v>
      </c>
      <c r="BB6" s="13" t="s">
        <v>68</v>
      </c>
      <c r="BC6" s="13" t="s">
        <v>69</v>
      </c>
      <c r="BD6" s="13" t="s">
        <v>68</v>
      </c>
      <c r="BE6" s="13" t="str">
        <f t="shared" si="38"/>
        <v>3 fois par semaine</v>
      </c>
      <c r="BF6" s="14" t="s">
        <v>69</v>
      </c>
      <c r="BG6" s="14" t="s">
        <v>68</v>
      </c>
      <c r="BH6" s="14" t="s">
        <v>69</v>
      </c>
      <c r="BI6" s="14" t="s">
        <v>68</v>
      </c>
      <c r="BJ6" s="14" t="s">
        <v>69</v>
      </c>
      <c r="BK6" s="14" t="s">
        <v>68</v>
      </c>
      <c r="BL6" s="14" t="str">
        <f t="shared" si="39"/>
        <v>3 fois par semaine</v>
      </c>
      <c r="BM6" s="13" t="s">
        <v>69</v>
      </c>
      <c r="BN6" s="13" t="s">
        <v>68</v>
      </c>
      <c r="BO6" s="13" t="s">
        <v>69</v>
      </c>
      <c r="BP6" s="13" t="s">
        <v>68</v>
      </c>
      <c r="BQ6" s="13" t="s">
        <v>69</v>
      </c>
      <c r="BR6" s="13" t="s">
        <v>68</v>
      </c>
      <c r="BS6" s="13" t="str">
        <f t="shared" si="40"/>
        <v>3 fois par semaine</v>
      </c>
      <c r="BT6" s="14" t="s">
        <v>68</v>
      </c>
      <c r="BU6" s="14" t="s">
        <v>68</v>
      </c>
      <c r="BV6" s="14" t="s">
        <v>68</v>
      </c>
      <c r="BW6" s="14" t="s">
        <v>68</v>
      </c>
      <c r="BX6" s="14" t="s">
        <v>68</v>
      </c>
      <c r="BY6" s="14" t="s">
        <v>68</v>
      </c>
      <c r="BZ6" s="14" t="str">
        <f t="shared" si="41"/>
        <v>-</v>
      </c>
      <c r="CA6" s="13" t="s">
        <v>69</v>
      </c>
      <c r="CB6" s="13" t="s">
        <v>68</v>
      </c>
      <c r="CC6" s="13" t="s">
        <v>69</v>
      </c>
      <c r="CD6" s="13" t="s">
        <v>68</v>
      </c>
      <c r="CE6" s="13" t="s">
        <v>69</v>
      </c>
      <c r="CF6" s="13" t="s">
        <v>68</v>
      </c>
      <c r="CG6" s="44" t="str">
        <f t="shared" ref="CG6:CG7" si="43">IF(COUNTIF(CA6:CF6,"X")&gt;0,COUNTIF(CA6:CF6,"X")&amp;" fois par semaine","-")</f>
        <v>3 fois par semaine</v>
      </c>
      <c r="CH6" s="14" t="s">
        <v>69</v>
      </c>
      <c r="CI6" s="14" t="s">
        <v>68</v>
      </c>
      <c r="CJ6" s="14" t="s">
        <v>69</v>
      </c>
      <c r="CK6" s="14" t="s">
        <v>68</v>
      </c>
      <c r="CL6" s="14" t="s">
        <v>69</v>
      </c>
      <c r="CM6" s="14" t="s">
        <v>68</v>
      </c>
      <c r="CN6" s="44" t="str">
        <f t="shared" si="42"/>
        <v>3 fois par semaine</v>
      </c>
      <c r="CO6" s="13" t="s">
        <v>69</v>
      </c>
      <c r="CP6" s="13" t="s">
        <v>68</v>
      </c>
      <c r="CQ6" s="13" t="s">
        <v>69</v>
      </c>
      <c r="CR6" s="13" t="s">
        <v>68</v>
      </c>
      <c r="CS6" s="13" t="s">
        <v>69</v>
      </c>
      <c r="CT6" s="13" t="s">
        <v>68</v>
      </c>
      <c r="CU6" s="13" t="str">
        <f t="shared" si="12"/>
        <v>3 fois par semaine</v>
      </c>
      <c r="CV6" s="14" t="s">
        <v>69</v>
      </c>
      <c r="CW6" s="14" t="s">
        <v>68</v>
      </c>
      <c r="CX6" s="14" t="s">
        <v>69</v>
      </c>
      <c r="CY6" s="14" t="s">
        <v>68</v>
      </c>
      <c r="CZ6" s="14" t="s">
        <v>69</v>
      </c>
      <c r="DA6" s="14" t="s">
        <v>68</v>
      </c>
      <c r="DB6" s="14" t="str">
        <f t="shared" si="13"/>
        <v>3 fois par semaine</v>
      </c>
      <c r="DC6" s="13" t="s">
        <v>69</v>
      </c>
      <c r="DD6" s="13" t="s">
        <v>68</v>
      </c>
      <c r="DE6" s="13" t="s">
        <v>69</v>
      </c>
      <c r="DF6" s="13" t="s">
        <v>68</v>
      </c>
      <c r="DG6" s="13" t="s">
        <v>69</v>
      </c>
      <c r="DH6" s="13" t="s">
        <v>68</v>
      </c>
      <c r="DI6" s="13" t="str">
        <f t="shared" si="14"/>
        <v>3 fois par semaine</v>
      </c>
      <c r="DJ6" s="14" t="s">
        <v>69</v>
      </c>
      <c r="DK6" s="14" t="s">
        <v>68</v>
      </c>
      <c r="DL6" s="14" t="s">
        <v>69</v>
      </c>
      <c r="DM6" s="14" t="s">
        <v>68</v>
      </c>
      <c r="DN6" s="14" t="s">
        <v>69</v>
      </c>
      <c r="DO6" s="14" t="s">
        <v>68</v>
      </c>
      <c r="DP6" s="44" t="str">
        <f t="shared" si="15"/>
        <v>3 fois par semaine</v>
      </c>
      <c r="DQ6" s="13" t="s">
        <v>69</v>
      </c>
      <c r="DR6" s="13" t="s">
        <v>68</v>
      </c>
      <c r="DS6" s="13" t="s">
        <v>69</v>
      </c>
      <c r="DT6" s="13" t="s">
        <v>68</v>
      </c>
      <c r="DU6" s="13" t="s">
        <v>69</v>
      </c>
      <c r="DV6" s="13" t="s">
        <v>68</v>
      </c>
      <c r="DW6" s="13" t="str">
        <f t="shared" si="16"/>
        <v>3 fois par semaine</v>
      </c>
      <c r="DX6" s="14" t="s">
        <v>69</v>
      </c>
      <c r="DY6" s="14" t="s">
        <v>68</v>
      </c>
      <c r="DZ6" s="14" t="s">
        <v>69</v>
      </c>
      <c r="EA6" s="14" t="s">
        <v>68</v>
      </c>
      <c r="EB6" s="14" t="s">
        <v>69</v>
      </c>
      <c r="EC6" s="14" t="s">
        <v>68</v>
      </c>
      <c r="ED6" s="14" t="str">
        <f t="shared" si="17"/>
        <v>3 fois par semaine</v>
      </c>
      <c r="EE6" s="13" t="s">
        <v>69</v>
      </c>
      <c r="EF6" s="13" t="s">
        <v>68</v>
      </c>
      <c r="EG6" s="13" t="s">
        <v>69</v>
      </c>
      <c r="EH6" s="13" t="s">
        <v>68</v>
      </c>
      <c r="EI6" s="13" t="s">
        <v>69</v>
      </c>
      <c r="EJ6" s="13" t="s">
        <v>68</v>
      </c>
      <c r="EK6" s="13" t="str">
        <f t="shared" si="18"/>
        <v>3 fois par semaine</v>
      </c>
      <c r="EL6" s="14" t="s">
        <v>69</v>
      </c>
      <c r="EM6" s="14" t="s">
        <v>68</v>
      </c>
      <c r="EN6" s="14" t="s">
        <v>68</v>
      </c>
      <c r="EO6" s="14" t="s">
        <v>68</v>
      </c>
      <c r="EP6" s="14" t="s">
        <v>68</v>
      </c>
      <c r="EQ6" s="14" t="s">
        <v>68</v>
      </c>
      <c r="ER6" s="44" t="str">
        <f t="shared" si="19"/>
        <v>1 fois par mois</v>
      </c>
      <c r="ES6" s="13" t="s">
        <v>69</v>
      </c>
      <c r="ET6" s="13" t="s">
        <v>68</v>
      </c>
      <c r="EU6" s="13" t="s">
        <v>68</v>
      </c>
      <c r="EV6" s="13" t="s">
        <v>68</v>
      </c>
      <c r="EW6" s="13" t="s">
        <v>68</v>
      </c>
      <c r="EX6" s="13" t="s">
        <v>68</v>
      </c>
      <c r="EY6" s="44" t="str">
        <f t="shared" ref="EY6:EY7" si="44">IF(COUNTIF(ES6:EX6,"X")&gt;0,COUNTIF(ES6:EX6,"X")&amp;" fois par mois","-")</f>
        <v>1 fois par mois</v>
      </c>
      <c r="EZ6" s="14" t="s">
        <v>69</v>
      </c>
      <c r="FA6" s="14" t="s">
        <v>68</v>
      </c>
      <c r="FB6" s="14" t="s">
        <v>68</v>
      </c>
      <c r="FC6" s="14" t="s">
        <v>68</v>
      </c>
      <c r="FD6" s="14" t="s">
        <v>68</v>
      </c>
      <c r="FE6" s="14" t="s">
        <v>68</v>
      </c>
      <c r="FF6" s="44" t="str">
        <f t="shared" si="21"/>
        <v>1 fois par semaine</v>
      </c>
      <c r="FG6" s="13" t="s">
        <v>69</v>
      </c>
      <c r="FH6" s="13" t="s">
        <v>68</v>
      </c>
      <c r="FI6" s="13" t="s">
        <v>68</v>
      </c>
      <c r="FJ6" s="13" t="s">
        <v>68</v>
      </c>
      <c r="FK6" s="13" t="s">
        <v>68</v>
      </c>
      <c r="FL6" s="13" t="s">
        <v>68</v>
      </c>
      <c r="FM6" s="13" t="str">
        <f t="shared" ref="FM6" si="45">IF(COUNTIF(FG6:FL6,"X")&gt;0,COUNTIF(FG6:FL6,"X")&amp;" fois par mois","-")</f>
        <v>1 fois par mois</v>
      </c>
      <c r="FN6" s="14" t="s">
        <v>69</v>
      </c>
      <c r="FO6" s="14" t="s">
        <v>68</v>
      </c>
      <c r="FP6" s="14" t="s">
        <v>69</v>
      </c>
      <c r="FQ6" s="14" t="s">
        <v>68</v>
      </c>
      <c r="FR6" s="14" t="s">
        <v>69</v>
      </c>
      <c r="FS6" s="14" t="s">
        <v>68</v>
      </c>
      <c r="FT6" s="44" t="str">
        <f t="shared" si="23"/>
        <v>3 fois par semaine</v>
      </c>
      <c r="FU6" s="13" t="s">
        <v>69</v>
      </c>
      <c r="FV6" s="13" t="s">
        <v>68</v>
      </c>
      <c r="FW6" s="13" t="s">
        <v>68</v>
      </c>
      <c r="FX6" s="13" t="s">
        <v>68</v>
      </c>
      <c r="FY6" s="13" t="s">
        <v>68</v>
      </c>
      <c r="FZ6" s="13" t="s">
        <v>68</v>
      </c>
      <c r="GA6" s="44" t="str">
        <f t="shared" si="24"/>
        <v>1 fois par semaine</v>
      </c>
      <c r="GB6" s="14" t="s">
        <v>69</v>
      </c>
      <c r="GC6" s="14" t="s">
        <v>68</v>
      </c>
      <c r="GD6" s="14" t="s">
        <v>68</v>
      </c>
      <c r="GE6" s="14" t="s">
        <v>68</v>
      </c>
      <c r="GF6" s="14" t="s">
        <v>68</v>
      </c>
      <c r="GG6" s="14" t="s">
        <v>68</v>
      </c>
      <c r="GH6" s="14" t="str">
        <f t="shared" si="25"/>
        <v>1 fois par semaine</v>
      </c>
      <c r="GI6" s="13" t="s">
        <v>68</v>
      </c>
      <c r="GJ6" s="13" t="s">
        <v>68</v>
      </c>
      <c r="GK6" s="13" t="s">
        <v>68</v>
      </c>
      <c r="GL6" s="13" t="s">
        <v>68</v>
      </c>
      <c r="GM6" s="13" t="s">
        <v>68</v>
      </c>
      <c r="GN6" s="13" t="s">
        <v>68</v>
      </c>
      <c r="GO6" s="13" t="str">
        <f t="shared" si="26"/>
        <v>-</v>
      </c>
      <c r="GP6" s="14" t="s">
        <v>68</v>
      </c>
      <c r="GQ6" s="14" t="s">
        <v>68</v>
      </c>
      <c r="GR6" s="14" t="s">
        <v>69</v>
      </c>
      <c r="GS6" s="14" t="s">
        <v>68</v>
      </c>
      <c r="GT6" s="14" t="s">
        <v>68</v>
      </c>
      <c r="GU6" s="14" t="s">
        <v>69</v>
      </c>
      <c r="GV6" s="14" t="str">
        <f t="shared" si="27"/>
        <v>2 fois par semaine</v>
      </c>
      <c r="GW6" s="13" t="s">
        <v>69</v>
      </c>
      <c r="GX6" s="13" t="s">
        <v>68</v>
      </c>
      <c r="GY6" s="13" t="s">
        <v>68</v>
      </c>
      <c r="GZ6" s="13" t="s">
        <v>69</v>
      </c>
      <c r="HA6" s="13" t="s">
        <v>68</v>
      </c>
      <c r="HB6" s="13" t="s">
        <v>68</v>
      </c>
      <c r="HC6" s="44" t="str">
        <f t="shared" ref="HC6:HC10" si="46">IF(COUNTIF(GW6:HB6,"X")&gt;0,COUNTIF(GW6:HB6,"X")&amp;" fois par semaine","-")</f>
        <v>2 fois par semaine</v>
      </c>
      <c r="HD6" s="14" t="s">
        <v>69</v>
      </c>
      <c r="HE6" s="14" t="s">
        <v>68</v>
      </c>
      <c r="HF6" s="14" t="s">
        <v>68</v>
      </c>
      <c r="HG6" s="14" t="s">
        <v>68</v>
      </c>
      <c r="HH6" s="14" t="s">
        <v>68</v>
      </c>
      <c r="HI6" s="14" t="s">
        <v>68</v>
      </c>
      <c r="HJ6" s="44" t="str">
        <f t="shared" si="29"/>
        <v>1 fois par semestre</v>
      </c>
      <c r="HK6" s="13" t="s">
        <v>68</v>
      </c>
      <c r="HL6" s="13" t="s">
        <v>68</v>
      </c>
      <c r="HM6" s="13" t="s">
        <v>68</v>
      </c>
      <c r="HN6" s="13" t="s">
        <v>68</v>
      </c>
      <c r="HO6" s="13" t="s">
        <v>68</v>
      </c>
      <c r="HP6" s="13" t="s">
        <v>68</v>
      </c>
      <c r="HQ6" s="44" t="str">
        <f t="shared" si="30"/>
        <v>-</v>
      </c>
      <c r="HR6" s="14" t="s">
        <v>68</v>
      </c>
      <c r="HS6" s="14" t="s">
        <v>68</v>
      </c>
      <c r="HT6" s="14" t="s">
        <v>68</v>
      </c>
      <c r="HU6" s="14" t="s">
        <v>68</v>
      </c>
      <c r="HV6" s="14" t="s">
        <v>68</v>
      </c>
      <c r="HW6" s="14" t="s">
        <v>68</v>
      </c>
      <c r="HX6" s="14" t="str">
        <f t="shared" si="31"/>
        <v>-</v>
      </c>
    </row>
    <row r="7" spans="1:232" ht="27.95" customHeight="1" x14ac:dyDescent="0.2">
      <c r="A7" s="8">
        <v>8118</v>
      </c>
      <c r="B7" s="17" t="s">
        <v>132</v>
      </c>
      <c r="C7" s="10" t="s">
        <v>1914</v>
      </c>
      <c r="D7" s="11" t="s">
        <v>96</v>
      </c>
      <c r="E7" s="11" t="s">
        <v>218</v>
      </c>
      <c r="F7" s="11">
        <v>75002</v>
      </c>
      <c r="G7" s="11" t="s">
        <v>29</v>
      </c>
      <c r="H7" s="12">
        <v>6</v>
      </c>
      <c r="I7" s="13" t="s">
        <v>68</v>
      </c>
      <c r="J7" s="13" t="s">
        <v>69</v>
      </c>
      <c r="K7" s="13" t="s">
        <v>68</v>
      </c>
      <c r="L7" s="13" t="s">
        <v>68</v>
      </c>
      <c r="M7" s="13" t="s">
        <v>69</v>
      </c>
      <c r="N7" s="13" t="s">
        <v>68</v>
      </c>
      <c r="O7" s="13" t="str">
        <f t="shared" si="32"/>
        <v>2 fois par semaine</v>
      </c>
      <c r="P7" s="14" t="s">
        <v>68</v>
      </c>
      <c r="Q7" s="14" t="s">
        <v>69</v>
      </c>
      <c r="R7" s="14" t="s">
        <v>68</v>
      </c>
      <c r="S7" s="14" t="s">
        <v>68</v>
      </c>
      <c r="T7" s="14" t="s">
        <v>69</v>
      </c>
      <c r="U7" s="14" t="s">
        <v>68</v>
      </c>
      <c r="V7" s="44" t="str">
        <f t="shared" si="33"/>
        <v>2 fois par semaine</v>
      </c>
      <c r="W7" s="13" t="s">
        <v>68</v>
      </c>
      <c r="X7" s="13" t="s">
        <v>69</v>
      </c>
      <c r="Y7" s="13" t="s">
        <v>68</v>
      </c>
      <c r="Z7" s="13" t="s">
        <v>68</v>
      </c>
      <c r="AA7" s="13" t="s">
        <v>69</v>
      </c>
      <c r="AB7" s="13" t="s">
        <v>68</v>
      </c>
      <c r="AC7" s="13" t="str">
        <f t="shared" si="34"/>
        <v>2 fois par semaine</v>
      </c>
      <c r="AD7" s="14" t="s">
        <v>68</v>
      </c>
      <c r="AE7" s="14" t="s">
        <v>69</v>
      </c>
      <c r="AF7" s="14" t="s">
        <v>68</v>
      </c>
      <c r="AG7" s="14" t="s">
        <v>68</v>
      </c>
      <c r="AH7" s="14" t="s">
        <v>69</v>
      </c>
      <c r="AI7" s="14" t="s">
        <v>68</v>
      </c>
      <c r="AJ7" s="44" t="str">
        <f t="shared" si="35"/>
        <v>2 fois par semaine</v>
      </c>
      <c r="AK7" s="13" t="s">
        <v>68</v>
      </c>
      <c r="AL7" s="13" t="s">
        <v>69</v>
      </c>
      <c r="AM7" s="13" t="s">
        <v>68</v>
      </c>
      <c r="AN7" s="13" t="s">
        <v>68</v>
      </c>
      <c r="AO7" s="13" t="s">
        <v>69</v>
      </c>
      <c r="AP7" s="13" t="s">
        <v>68</v>
      </c>
      <c r="AQ7" s="13" t="str">
        <f t="shared" si="36"/>
        <v>2 fois par semaine</v>
      </c>
      <c r="AR7" s="14" t="s">
        <v>68</v>
      </c>
      <c r="AS7" s="14" t="s">
        <v>69</v>
      </c>
      <c r="AT7" s="14" t="s">
        <v>68</v>
      </c>
      <c r="AU7" s="14" t="s">
        <v>68</v>
      </c>
      <c r="AV7" s="14" t="s">
        <v>69</v>
      </c>
      <c r="AW7" s="14" t="s">
        <v>68</v>
      </c>
      <c r="AX7" s="14" t="str">
        <f t="shared" si="37"/>
        <v>2 fois par semaine</v>
      </c>
      <c r="AY7" s="13" t="s">
        <v>68</v>
      </c>
      <c r="AZ7" s="13" t="s">
        <v>69</v>
      </c>
      <c r="BA7" s="13" t="s">
        <v>68</v>
      </c>
      <c r="BB7" s="13" t="s">
        <v>68</v>
      </c>
      <c r="BC7" s="13" t="s">
        <v>69</v>
      </c>
      <c r="BD7" s="13" t="s">
        <v>68</v>
      </c>
      <c r="BE7" s="13" t="str">
        <f t="shared" si="38"/>
        <v>2 fois par semaine</v>
      </c>
      <c r="BF7" s="14" t="s">
        <v>68</v>
      </c>
      <c r="BG7" s="14" t="s">
        <v>69</v>
      </c>
      <c r="BH7" s="14" t="s">
        <v>68</v>
      </c>
      <c r="BI7" s="14" t="s">
        <v>68</v>
      </c>
      <c r="BJ7" s="14" t="s">
        <v>69</v>
      </c>
      <c r="BK7" s="14" t="s">
        <v>68</v>
      </c>
      <c r="BL7" s="14" t="str">
        <f t="shared" si="39"/>
        <v>2 fois par semaine</v>
      </c>
      <c r="BM7" s="13" t="s">
        <v>68</v>
      </c>
      <c r="BN7" s="13" t="s">
        <v>69</v>
      </c>
      <c r="BO7" s="13" t="s">
        <v>68</v>
      </c>
      <c r="BP7" s="13" t="s">
        <v>68</v>
      </c>
      <c r="BQ7" s="13" t="s">
        <v>69</v>
      </c>
      <c r="BR7" s="13" t="s">
        <v>68</v>
      </c>
      <c r="BS7" s="13" t="str">
        <f t="shared" si="40"/>
        <v>2 fois par semaine</v>
      </c>
      <c r="BT7" s="14" t="s">
        <v>68</v>
      </c>
      <c r="BU7" s="14" t="s">
        <v>68</v>
      </c>
      <c r="BV7" s="14" t="s">
        <v>68</v>
      </c>
      <c r="BW7" s="14" t="s">
        <v>68</v>
      </c>
      <c r="BX7" s="14" t="s">
        <v>68</v>
      </c>
      <c r="BY7" s="14" t="s">
        <v>68</v>
      </c>
      <c r="BZ7" s="14" t="str">
        <f t="shared" si="41"/>
        <v>-</v>
      </c>
      <c r="CA7" s="13" t="s">
        <v>68</v>
      </c>
      <c r="CB7" s="13" t="s">
        <v>69</v>
      </c>
      <c r="CC7" s="13" t="s">
        <v>68</v>
      </c>
      <c r="CD7" s="13" t="s">
        <v>68</v>
      </c>
      <c r="CE7" s="13" t="s">
        <v>69</v>
      </c>
      <c r="CF7" s="13" t="s">
        <v>68</v>
      </c>
      <c r="CG7" s="44" t="str">
        <f t="shared" si="43"/>
        <v>2 fois par semaine</v>
      </c>
      <c r="CH7" s="14" t="s">
        <v>68</v>
      </c>
      <c r="CI7" s="14" t="s">
        <v>69</v>
      </c>
      <c r="CJ7" s="14" t="s">
        <v>68</v>
      </c>
      <c r="CK7" s="14" t="s">
        <v>68</v>
      </c>
      <c r="CL7" s="14" t="s">
        <v>69</v>
      </c>
      <c r="CM7" s="14" t="s">
        <v>68</v>
      </c>
      <c r="CN7" s="44" t="str">
        <f t="shared" si="42"/>
        <v>2 fois par semaine</v>
      </c>
      <c r="CO7" s="13" t="s">
        <v>68</v>
      </c>
      <c r="CP7" s="13" t="s">
        <v>69</v>
      </c>
      <c r="CQ7" s="13" t="s">
        <v>68</v>
      </c>
      <c r="CR7" s="13" t="s">
        <v>68</v>
      </c>
      <c r="CS7" s="13" t="s">
        <v>69</v>
      </c>
      <c r="CT7" s="13" t="s">
        <v>68</v>
      </c>
      <c r="CU7" s="13" t="str">
        <f t="shared" si="12"/>
        <v>2 fois par semaine</v>
      </c>
      <c r="CV7" s="14" t="s">
        <v>68</v>
      </c>
      <c r="CW7" s="14" t="s">
        <v>69</v>
      </c>
      <c r="CX7" s="14" t="s">
        <v>68</v>
      </c>
      <c r="CY7" s="14" t="s">
        <v>68</v>
      </c>
      <c r="CZ7" s="14" t="s">
        <v>69</v>
      </c>
      <c r="DA7" s="14" t="s">
        <v>68</v>
      </c>
      <c r="DB7" s="14" t="str">
        <f t="shared" si="13"/>
        <v>2 fois par semaine</v>
      </c>
      <c r="DC7" s="13" t="s">
        <v>68</v>
      </c>
      <c r="DD7" s="13" t="s">
        <v>69</v>
      </c>
      <c r="DE7" s="13" t="s">
        <v>68</v>
      </c>
      <c r="DF7" s="13" t="s">
        <v>68</v>
      </c>
      <c r="DG7" s="13" t="s">
        <v>69</v>
      </c>
      <c r="DH7" s="13" t="s">
        <v>68</v>
      </c>
      <c r="DI7" s="13" t="str">
        <f t="shared" si="14"/>
        <v>2 fois par semaine</v>
      </c>
      <c r="DJ7" s="14" t="s">
        <v>68</v>
      </c>
      <c r="DK7" s="14" t="s">
        <v>69</v>
      </c>
      <c r="DL7" s="14" t="s">
        <v>68</v>
      </c>
      <c r="DM7" s="14" t="s">
        <v>68</v>
      </c>
      <c r="DN7" s="14" t="s">
        <v>69</v>
      </c>
      <c r="DO7" s="14" t="s">
        <v>68</v>
      </c>
      <c r="DP7" s="44" t="str">
        <f t="shared" si="15"/>
        <v>2 fois par semaine</v>
      </c>
      <c r="DQ7" s="13" t="s">
        <v>68</v>
      </c>
      <c r="DR7" s="13" t="s">
        <v>69</v>
      </c>
      <c r="DS7" s="13" t="s">
        <v>68</v>
      </c>
      <c r="DT7" s="13" t="s">
        <v>68</v>
      </c>
      <c r="DU7" s="13" t="s">
        <v>69</v>
      </c>
      <c r="DV7" s="13" t="s">
        <v>68</v>
      </c>
      <c r="DW7" s="13" t="str">
        <f t="shared" si="16"/>
        <v>2 fois par semaine</v>
      </c>
      <c r="DX7" s="14" t="s">
        <v>68</v>
      </c>
      <c r="DY7" s="14" t="s">
        <v>69</v>
      </c>
      <c r="DZ7" s="14" t="s">
        <v>68</v>
      </c>
      <c r="EA7" s="14" t="s">
        <v>68</v>
      </c>
      <c r="EB7" s="14" t="s">
        <v>69</v>
      </c>
      <c r="EC7" s="14" t="s">
        <v>68</v>
      </c>
      <c r="ED7" s="14" t="str">
        <f t="shared" si="17"/>
        <v>2 fois par semaine</v>
      </c>
      <c r="EE7" s="13" t="s">
        <v>68</v>
      </c>
      <c r="EF7" s="13" t="s">
        <v>69</v>
      </c>
      <c r="EG7" s="13" t="s">
        <v>68</v>
      </c>
      <c r="EH7" s="13" t="s">
        <v>68</v>
      </c>
      <c r="EI7" s="13" t="s">
        <v>69</v>
      </c>
      <c r="EJ7" s="13" t="s">
        <v>68</v>
      </c>
      <c r="EK7" s="13" t="str">
        <f t="shared" si="18"/>
        <v>2 fois par semaine</v>
      </c>
      <c r="EL7" s="14" t="s">
        <v>68</v>
      </c>
      <c r="EM7" s="14" t="s">
        <v>69</v>
      </c>
      <c r="EN7" s="14" t="s">
        <v>68</v>
      </c>
      <c r="EO7" s="14" t="s">
        <v>68</v>
      </c>
      <c r="EP7" s="14" t="s">
        <v>68</v>
      </c>
      <c r="EQ7" s="14" t="s">
        <v>68</v>
      </c>
      <c r="ER7" s="44" t="str">
        <f t="shared" si="19"/>
        <v>1 fois par mois</v>
      </c>
      <c r="ES7" s="13" t="s">
        <v>68</v>
      </c>
      <c r="ET7" s="13" t="s">
        <v>69</v>
      </c>
      <c r="EU7" s="13" t="s">
        <v>68</v>
      </c>
      <c r="EV7" s="13" t="s">
        <v>68</v>
      </c>
      <c r="EW7" s="13" t="s">
        <v>68</v>
      </c>
      <c r="EX7" s="13" t="s">
        <v>68</v>
      </c>
      <c r="EY7" s="44" t="str">
        <f t="shared" si="44"/>
        <v>1 fois par mois</v>
      </c>
      <c r="EZ7" s="14" t="s">
        <v>68</v>
      </c>
      <c r="FA7" s="14" t="s">
        <v>68</v>
      </c>
      <c r="FB7" s="14" t="s">
        <v>68</v>
      </c>
      <c r="FC7" s="14" t="s">
        <v>68</v>
      </c>
      <c r="FD7" s="14" t="s">
        <v>68</v>
      </c>
      <c r="FE7" s="14" t="s">
        <v>68</v>
      </c>
      <c r="FF7" s="44" t="str">
        <f t="shared" si="21"/>
        <v>-</v>
      </c>
      <c r="FG7" s="13" t="s">
        <v>68</v>
      </c>
      <c r="FH7" s="13" t="s">
        <v>68</v>
      </c>
      <c r="FI7" s="13" t="s">
        <v>68</v>
      </c>
      <c r="FJ7" s="13" t="s">
        <v>68</v>
      </c>
      <c r="FK7" s="13" t="s">
        <v>68</v>
      </c>
      <c r="FL7" s="13" t="s">
        <v>68</v>
      </c>
      <c r="FM7" s="13" t="s">
        <v>68</v>
      </c>
      <c r="FN7" s="14" t="s">
        <v>69</v>
      </c>
      <c r="FO7" s="14" t="s">
        <v>68</v>
      </c>
      <c r="FP7" s="14" t="s">
        <v>68</v>
      </c>
      <c r="FQ7" s="14" t="s">
        <v>69</v>
      </c>
      <c r="FR7" s="14" t="s">
        <v>68</v>
      </c>
      <c r="FS7" s="14" t="s">
        <v>68</v>
      </c>
      <c r="FT7" s="44" t="str">
        <f t="shared" si="23"/>
        <v>2 fois par semaine</v>
      </c>
      <c r="FU7" s="13" t="s">
        <v>68</v>
      </c>
      <c r="FV7" s="13" t="s">
        <v>69</v>
      </c>
      <c r="FW7" s="13" t="s">
        <v>68</v>
      </c>
      <c r="FX7" s="13" t="s">
        <v>68</v>
      </c>
      <c r="FY7" s="13" t="s">
        <v>68</v>
      </c>
      <c r="FZ7" s="13" t="s">
        <v>68</v>
      </c>
      <c r="GA7" s="44" t="str">
        <f t="shared" si="24"/>
        <v>1 fois par semaine</v>
      </c>
      <c r="GB7" s="14" t="s">
        <v>68</v>
      </c>
      <c r="GC7" s="14" t="s">
        <v>69</v>
      </c>
      <c r="GD7" s="14" t="s">
        <v>68</v>
      </c>
      <c r="GE7" s="14" t="s">
        <v>68</v>
      </c>
      <c r="GF7" s="14" t="s">
        <v>68</v>
      </c>
      <c r="GG7" s="14" t="s">
        <v>68</v>
      </c>
      <c r="GH7" s="14" t="str">
        <f t="shared" si="25"/>
        <v>1 fois par semaine</v>
      </c>
      <c r="GI7" s="13" t="s">
        <v>68</v>
      </c>
      <c r="GJ7" s="13" t="s">
        <v>68</v>
      </c>
      <c r="GK7" s="13" t="s">
        <v>68</v>
      </c>
      <c r="GL7" s="13" t="s">
        <v>68</v>
      </c>
      <c r="GM7" s="13" t="s">
        <v>68</v>
      </c>
      <c r="GN7" s="13" t="s">
        <v>68</v>
      </c>
      <c r="GO7" s="13" t="str">
        <f t="shared" si="26"/>
        <v>-</v>
      </c>
      <c r="GP7" s="14" t="s">
        <v>68</v>
      </c>
      <c r="GQ7" s="14" t="s">
        <v>68</v>
      </c>
      <c r="GR7" s="14" t="s">
        <v>69</v>
      </c>
      <c r="GS7" s="14" t="s">
        <v>68</v>
      </c>
      <c r="GT7" s="14" t="s">
        <v>68</v>
      </c>
      <c r="GU7" s="14" t="s">
        <v>69</v>
      </c>
      <c r="GV7" s="14" t="str">
        <f t="shared" si="27"/>
        <v>2 fois par semaine</v>
      </c>
      <c r="GW7" s="13" t="s">
        <v>68</v>
      </c>
      <c r="GX7" s="13" t="s">
        <v>68</v>
      </c>
      <c r="GY7" s="13" t="s">
        <v>68</v>
      </c>
      <c r="GZ7" s="13" t="s">
        <v>68</v>
      </c>
      <c r="HA7" s="13" t="s">
        <v>68</v>
      </c>
      <c r="HB7" s="13" t="s">
        <v>68</v>
      </c>
      <c r="HC7" s="44" t="str">
        <f t="shared" si="46"/>
        <v>-</v>
      </c>
      <c r="HD7" s="14" t="s">
        <v>68</v>
      </c>
      <c r="HE7" s="14" t="s">
        <v>68</v>
      </c>
      <c r="HF7" s="14" t="s">
        <v>68</v>
      </c>
      <c r="HG7" s="14" t="s">
        <v>68</v>
      </c>
      <c r="HH7" s="14" t="s">
        <v>68</v>
      </c>
      <c r="HI7" s="14" t="s">
        <v>68</v>
      </c>
      <c r="HJ7" s="44" t="str">
        <f t="shared" si="29"/>
        <v>-</v>
      </c>
      <c r="HK7" s="13" t="s">
        <v>68</v>
      </c>
      <c r="HL7" s="13" t="s">
        <v>68</v>
      </c>
      <c r="HM7" s="13" t="s">
        <v>68</v>
      </c>
      <c r="HN7" s="13" t="s">
        <v>68</v>
      </c>
      <c r="HO7" s="13" t="s">
        <v>68</v>
      </c>
      <c r="HP7" s="13" t="s">
        <v>68</v>
      </c>
      <c r="HQ7" s="44" t="str">
        <f t="shared" si="30"/>
        <v>-</v>
      </c>
      <c r="HR7" s="14" t="s">
        <v>68</v>
      </c>
      <c r="HS7" s="14" t="s">
        <v>68</v>
      </c>
      <c r="HT7" s="14" t="s">
        <v>68</v>
      </c>
      <c r="HU7" s="14" t="s">
        <v>68</v>
      </c>
      <c r="HV7" s="14" t="s">
        <v>68</v>
      </c>
      <c r="HW7" s="14" t="s">
        <v>68</v>
      </c>
      <c r="HX7" s="14" t="str">
        <f t="shared" si="31"/>
        <v>-</v>
      </c>
    </row>
    <row r="8" spans="1:232" ht="27.95" customHeight="1" x14ac:dyDescent="0.2">
      <c r="A8" s="8">
        <v>8121</v>
      </c>
      <c r="B8" s="24" t="s">
        <v>76</v>
      </c>
      <c r="C8" s="10" t="s">
        <v>1913</v>
      </c>
      <c r="D8" s="11" t="s">
        <v>96</v>
      </c>
      <c r="E8" s="11" t="s">
        <v>220</v>
      </c>
      <c r="F8" s="11">
        <v>75019</v>
      </c>
      <c r="G8" s="11" t="s">
        <v>29</v>
      </c>
      <c r="H8" s="12">
        <v>6</v>
      </c>
      <c r="I8" s="13" t="s">
        <v>68</v>
      </c>
      <c r="J8" s="13" t="s">
        <v>69</v>
      </c>
      <c r="K8" s="13" t="s">
        <v>68</v>
      </c>
      <c r="L8" s="13" t="s">
        <v>68</v>
      </c>
      <c r="M8" s="13" t="s">
        <v>69</v>
      </c>
      <c r="N8" s="13" t="s">
        <v>68</v>
      </c>
      <c r="O8" s="13" t="str">
        <f t="shared" si="32"/>
        <v>2 fois par semaine</v>
      </c>
      <c r="P8" s="14" t="s">
        <v>68</v>
      </c>
      <c r="Q8" s="14" t="s">
        <v>69</v>
      </c>
      <c r="R8" s="14" t="s">
        <v>68</v>
      </c>
      <c r="S8" s="14" t="s">
        <v>68</v>
      </c>
      <c r="T8" s="14" t="s">
        <v>69</v>
      </c>
      <c r="U8" s="14" t="s">
        <v>68</v>
      </c>
      <c r="V8" s="44" t="str">
        <f t="shared" si="33"/>
        <v>2 fois par semaine</v>
      </c>
      <c r="W8" s="13" t="s">
        <v>68</v>
      </c>
      <c r="X8" s="13" t="s">
        <v>69</v>
      </c>
      <c r="Y8" s="13" t="s">
        <v>68</v>
      </c>
      <c r="Z8" s="13" t="s">
        <v>68</v>
      </c>
      <c r="AA8" s="13" t="s">
        <v>69</v>
      </c>
      <c r="AB8" s="13" t="s">
        <v>68</v>
      </c>
      <c r="AC8" s="13" t="str">
        <f t="shared" si="34"/>
        <v>2 fois par semaine</v>
      </c>
      <c r="AD8" s="14" t="s">
        <v>68</v>
      </c>
      <c r="AE8" s="14" t="s">
        <v>69</v>
      </c>
      <c r="AF8" s="14" t="s">
        <v>68</v>
      </c>
      <c r="AG8" s="14" t="s">
        <v>68</v>
      </c>
      <c r="AH8" s="14" t="s">
        <v>69</v>
      </c>
      <c r="AI8" s="14" t="s">
        <v>68</v>
      </c>
      <c r="AJ8" s="44" t="str">
        <f t="shared" si="35"/>
        <v>2 fois par semaine</v>
      </c>
      <c r="AK8" s="13" t="s">
        <v>68</v>
      </c>
      <c r="AL8" s="13" t="s">
        <v>69</v>
      </c>
      <c r="AM8" s="13" t="s">
        <v>68</v>
      </c>
      <c r="AN8" s="13" t="s">
        <v>68</v>
      </c>
      <c r="AO8" s="13" t="s">
        <v>69</v>
      </c>
      <c r="AP8" s="13" t="s">
        <v>68</v>
      </c>
      <c r="AQ8" s="13" t="str">
        <f t="shared" si="36"/>
        <v>2 fois par semaine</v>
      </c>
      <c r="AR8" s="14" t="s">
        <v>68</v>
      </c>
      <c r="AS8" s="14" t="s">
        <v>69</v>
      </c>
      <c r="AT8" s="14" t="s">
        <v>68</v>
      </c>
      <c r="AU8" s="14" t="s">
        <v>68</v>
      </c>
      <c r="AV8" s="14" t="s">
        <v>69</v>
      </c>
      <c r="AW8" s="14" t="s">
        <v>68</v>
      </c>
      <c r="AX8" s="14" t="str">
        <f t="shared" si="37"/>
        <v>2 fois par semaine</v>
      </c>
      <c r="AY8" s="13" t="s">
        <v>68</v>
      </c>
      <c r="AZ8" s="13" t="s">
        <v>69</v>
      </c>
      <c r="BA8" s="13" t="s">
        <v>68</v>
      </c>
      <c r="BB8" s="13" t="s">
        <v>68</v>
      </c>
      <c r="BC8" s="13" t="s">
        <v>69</v>
      </c>
      <c r="BD8" s="13" t="s">
        <v>68</v>
      </c>
      <c r="BE8" s="13" t="str">
        <f t="shared" si="38"/>
        <v>2 fois par semaine</v>
      </c>
      <c r="BF8" s="14" t="s">
        <v>68</v>
      </c>
      <c r="BG8" s="14" t="s">
        <v>69</v>
      </c>
      <c r="BH8" s="14" t="s">
        <v>68</v>
      </c>
      <c r="BI8" s="14" t="s">
        <v>68</v>
      </c>
      <c r="BJ8" s="14" t="s">
        <v>69</v>
      </c>
      <c r="BK8" s="14" t="s">
        <v>68</v>
      </c>
      <c r="BL8" s="14" t="str">
        <f t="shared" si="39"/>
        <v>2 fois par semaine</v>
      </c>
      <c r="BM8" s="13" t="s">
        <v>68</v>
      </c>
      <c r="BN8" s="13" t="s">
        <v>69</v>
      </c>
      <c r="BO8" s="13" t="s">
        <v>68</v>
      </c>
      <c r="BP8" s="13" t="s">
        <v>68</v>
      </c>
      <c r="BQ8" s="13" t="s">
        <v>69</v>
      </c>
      <c r="BR8" s="13" t="s">
        <v>68</v>
      </c>
      <c r="BS8" s="13" t="str">
        <f t="shared" si="40"/>
        <v>2 fois par semaine</v>
      </c>
      <c r="BT8" s="14" t="s">
        <v>68</v>
      </c>
      <c r="BU8" s="14" t="s">
        <v>68</v>
      </c>
      <c r="BV8" s="14" t="s">
        <v>68</v>
      </c>
      <c r="BW8" s="14" t="s">
        <v>68</v>
      </c>
      <c r="BX8" s="14" t="s">
        <v>68</v>
      </c>
      <c r="BY8" s="14" t="s">
        <v>68</v>
      </c>
      <c r="BZ8" s="14" t="str">
        <f t="shared" si="41"/>
        <v>-</v>
      </c>
      <c r="CA8" s="13" t="s">
        <v>68</v>
      </c>
      <c r="CB8" s="13" t="s">
        <v>69</v>
      </c>
      <c r="CC8" s="13" t="s">
        <v>68</v>
      </c>
      <c r="CD8" s="13" t="s">
        <v>68</v>
      </c>
      <c r="CE8" s="13" t="s">
        <v>69</v>
      </c>
      <c r="CF8" s="13" t="s">
        <v>68</v>
      </c>
      <c r="CG8" s="44" t="str">
        <f t="shared" ref="CG8" si="47">IF(COUNTIF(CA8:CF8,"X")&gt;0,COUNTIF(CA8:CF8,"X")&amp;" fois par semaine","-")</f>
        <v>2 fois par semaine</v>
      </c>
      <c r="CH8" s="14" t="s">
        <v>68</v>
      </c>
      <c r="CI8" s="14" t="s">
        <v>69</v>
      </c>
      <c r="CJ8" s="14" t="s">
        <v>68</v>
      </c>
      <c r="CK8" s="14" t="s">
        <v>68</v>
      </c>
      <c r="CL8" s="14" t="s">
        <v>69</v>
      </c>
      <c r="CM8" s="14" t="s">
        <v>68</v>
      </c>
      <c r="CN8" s="44" t="str">
        <f t="shared" si="42"/>
        <v>2 fois par semaine</v>
      </c>
      <c r="CO8" s="13" t="s">
        <v>68</v>
      </c>
      <c r="CP8" s="13" t="s">
        <v>69</v>
      </c>
      <c r="CQ8" s="13" t="s">
        <v>68</v>
      </c>
      <c r="CR8" s="13" t="s">
        <v>68</v>
      </c>
      <c r="CS8" s="13" t="s">
        <v>69</v>
      </c>
      <c r="CT8" s="13" t="s">
        <v>68</v>
      </c>
      <c r="CU8" s="13" t="str">
        <f t="shared" si="12"/>
        <v>2 fois par semaine</v>
      </c>
      <c r="CV8" s="14" t="s">
        <v>68</v>
      </c>
      <c r="CW8" s="14" t="s">
        <v>69</v>
      </c>
      <c r="CX8" s="14" t="s">
        <v>68</v>
      </c>
      <c r="CY8" s="14" t="s">
        <v>68</v>
      </c>
      <c r="CZ8" s="14" t="s">
        <v>69</v>
      </c>
      <c r="DA8" s="14" t="s">
        <v>68</v>
      </c>
      <c r="DB8" s="14" t="str">
        <f t="shared" si="13"/>
        <v>2 fois par semaine</v>
      </c>
      <c r="DC8" s="13" t="s">
        <v>68</v>
      </c>
      <c r="DD8" s="13" t="s">
        <v>69</v>
      </c>
      <c r="DE8" s="13" t="s">
        <v>68</v>
      </c>
      <c r="DF8" s="13" t="s">
        <v>68</v>
      </c>
      <c r="DG8" s="13" t="s">
        <v>69</v>
      </c>
      <c r="DH8" s="13" t="s">
        <v>68</v>
      </c>
      <c r="DI8" s="13" t="str">
        <f t="shared" si="14"/>
        <v>2 fois par semaine</v>
      </c>
      <c r="DJ8" s="14" t="s">
        <v>68</v>
      </c>
      <c r="DK8" s="14" t="s">
        <v>68</v>
      </c>
      <c r="DL8" s="14" t="s">
        <v>68</v>
      </c>
      <c r="DM8" s="14" t="s">
        <v>68</v>
      </c>
      <c r="DN8" s="14" t="s">
        <v>68</v>
      </c>
      <c r="DO8" s="14" t="s">
        <v>68</v>
      </c>
      <c r="DP8" s="44" t="str">
        <f t="shared" si="15"/>
        <v>-</v>
      </c>
      <c r="DQ8" s="13" t="s">
        <v>68</v>
      </c>
      <c r="DR8" s="13" t="s">
        <v>68</v>
      </c>
      <c r="DS8" s="13" t="s">
        <v>68</v>
      </c>
      <c r="DT8" s="13" t="s">
        <v>68</v>
      </c>
      <c r="DU8" s="13" t="s">
        <v>68</v>
      </c>
      <c r="DV8" s="13" t="s">
        <v>68</v>
      </c>
      <c r="DW8" s="13" t="str">
        <f t="shared" si="16"/>
        <v>-</v>
      </c>
      <c r="DX8" s="14" t="s">
        <v>68</v>
      </c>
      <c r="DY8" s="14" t="s">
        <v>68</v>
      </c>
      <c r="DZ8" s="14" t="s">
        <v>68</v>
      </c>
      <c r="EA8" s="14" t="s">
        <v>68</v>
      </c>
      <c r="EB8" s="14" t="s">
        <v>68</v>
      </c>
      <c r="EC8" s="14" t="s">
        <v>68</v>
      </c>
      <c r="ED8" s="14" t="str">
        <f t="shared" si="17"/>
        <v>-</v>
      </c>
      <c r="EE8" s="13" t="s">
        <v>68</v>
      </c>
      <c r="EF8" s="13" t="s">
        <v>68</v>
      </c>
      <c r="EG8" s="13" t="s">
        <v>68</v>
      </c>
      <c r="EH8" s="13" t="s">
        <v>68</v>
      </c>
      <c r="EI8" s="13" t="s">
        <v>68</v>
      </c>
      <c r="EJ8" s="13" t="s">
        <v>68</v>
      </c>
      <c r="EK8" s="13" t="str">
        <f t="shared" si="18"/>
        <v>-</v>
      </c>
      <c r="EL8" s="14" t="s">
        <v>68</v>
      </c>
      <c r="EM8" s="14" t="s">
        <v>69</v>
      </c>
      <c r="EN8" s="14" t="s">
        <v>68</v>
      </c>
      <c r="EO8" s="14" t="s">
        <v>68</v>
      </c>
      <c r="EP8" s="14" t="s">
        <v>68</v>
      </c>
      <c r="EQ8" s="14" t="s">
        <v>68</v>
      </c>
      <c r="ER8" s="44" t="str">
        <f t="shared" si="19"/>
        <v>1 fois par mois</v>
      </c>
      <c r="ES8" s="13" t="s">
        <v>68</v>
      </c>
      <c r="ET8" s="13" t="s">
        <v>69</v>
      </c>
      <c r="EU8" s="13" t="s">
        <v>68</v>
      </c>
      <c r="EV8" s="13" t="s">
        <v>68</v>
      </c>
      <c r="EW8" s="13" t="s">
        <v>68</v>
      </c>
      <c r="EX8" s="13" t="s">
        <v>68</v>
      </c>
      <c r="EY8" s="44" t="str">
        <f t="shared" ref="EY8" si="48">IF(COUNTIF(ES8:EX8,"X")&gt;0,COUNTIF(ES8:EX8,"X")&amp;" fois par mois","-")</f>
        <v>1 fois par mois</v>
      </c>
      <c r="EZ8" s="14" t="s">
        <v>68</v>
      </c>
      <c r="FA8" s="14" t="s">
        <v>69</v>
      </c>
      <c r="FB8" s="14" t="s">
        <v>68</v>
      </c>
      <c r="FC8" s="14" t="s">
        <v>68</v>
      </c>
      <c r="FD8" s="14" t="s">
        <v>68</v>
      </c>
      <c r="FE8" s="14" t="s">
        <v>68</v>
      </c>
      <c r="FF8" s="44" t="str">
        <f t="shared" si="21"/>
        <v>1 fois par semaine</v>
      </c>
      <c r="FG8" s="13" t="s">
        <v>68</v>
      </c>
      <c r="FH8" s="13" t="s">
        <v>69</v>
      </c>
      <c r="FI8" s="13" t="s">
        <v>68</v>
      </c>
      <c r="FJ8" s="13" t="s">
        <v>68</v>
      </c>
      <c r="FK8" s="13" t="s">
        <v>68</v>
      </c>
      <c r="FL8" s="13" t="s">
        <v>68</v>
      </c>
      <c r="FM8" s="13" t="str">
        <f t="shared" ref="FM8" si="49">IF(COUNTIF(FG8:FL8,"X")&gt;0,COUNTIF(FG8:FL8,"X")&amp;" fois par mois","-")</f>
        <v>1 fois par mois</v>
      </c>
      <c r="FN8" s="14" t="s">
        <v>68</v>
      </c>
      <c r="FO8" s="14" t="s">
        <v>69</v>
      </c>
      <c r="FP8" s="14" t="s">
        <v>68</v>
      </c>
      <c r="FQ8" s="14" t="s">
        <v>68</v>
      </c>
      <c r="FR8" s="14" t="s">
        <v>69</v>
      </c>
      <c r="FS8" s="14" t="s">
        <v>68</v>
      </c>
      <c r="FT8" s="44" t="str">
        <f t="shared" si="23"/>
        <v>2 fois par semaine</v>
      </c>
      <c r="FU8" s="13" t="s">
        <v>68</v>
      </c>
      <c r="FV8" s="13" t="s">
        <v>69</v>
      </c>
      <c r="FW8" s="13" t="s">
        <v>68</v>
      </c>
      <c r="FX8" s="13" t="s">
        <v>68</v>
      </c>
      <c r="FY8" s="13" t="s">
        <v>68</v>
      </c>
      <c r="FZ8" s="13" t="s">
        <v>68</v>
      </c>
      <c r="GA8" s="44" t="str">
        <f t="shared" si="24"/>
        <v>1 fois par semaine</v>
      </c>
      <c r="GB8" s="14" t="s">
        <v>68</v>
      </c>
      <c r="GC8" s="14" t="s">
        <v>69</v>
      </c>
      <c r="GD8" s="14" t="s">
        <v>68</v>
      </c>
      <c r="GE8" s="14" t="s">
        <v>68</v>
      </c>
      <c r="GF8" s="14" t="s">
        <v>68</v>
      </c>
      <c r="GG8" s="14" t="s">
        <v>68</v>
      </c>
      <c r="GH8" s="14" t="str">
        <f t="shared" si="25"/>
        <v>1 fois par semaine</v>
      </c>
      <c r="GI8" s="13" t="s">
        <v>68</v>
      </c>
      <c r="GJ8" s="13" t="s">
        <v>68</v>
      </c>
      <c r="GK8" s="13" t="s">
        <v>68</v>
      </c>
      <c r="GL8" s="13" t="s">
        <v>68</v>
      </c>
      <c r="GM8" s="13" t="s">
        <v>68</v>
      </c>
      <c r="GN8" s="13" t="s">
        <v>68</v>
      </c>
      <c r="GO8" s="13" t="str">
        <f t="shared" si="26"/>
        <v>-</v>
      </c>
      <c r="GP8" s="14" t="s">
        <v>68</v>
      </c>
      <c r="GQ8" s="14" t="s">
        <v>68</v>
      </c>
      <c r="GR8" s="14" t="s">
        <v>68</v>
      </c>
      <c r="GS8" s="14" t="s">
        <v>68</v>
      </c>
      <c r="GT8" s="14" t="s">
        <v>68</v>
      </c>
      <c r="GU8" s="14" t="s">
        <v>68</v>
      </c>
      <c r="GV8" s="14" t="str">
        <f t="shared" si="27"/>
        <v>-</v>
      </c>
      <c r="GW8" s="13" t="s">
        <v>68</v>
      </c>
      <c r="GX8" s="13" t="s">
        <v>68</v>
      </c>
      <c r="GY8" s="13" t="s">
        <v>68</v>
      </c>
      <c r="GZ8" s="13" t="s">
        <v>68</v>
      </c>
      <c r="HA8" s="13" t="s">
        <v>68</v>
      </c>
      <c r="HB8" s="13" t="s">
        <v>68</v>
      </c>
      <c r="HC8" s="44" t="str">
        <f t="shared" si="46"/>
        <v>-</v>
      </c>
      <c r="HD8" s="14" t="s">
        <v>68</v>
      </c>
      <c r="HE8" s="14" t="s">
        <v>68</v>
      </c>
      <c r="HF8" s="14" t="s">
        <v>68</v>
      </c>
      <c r="HG8" s="14" t="s">
        <v>68</v>
      </c>
      <c r="HH8" s="14" t="s">
        <v>68</v>
      </c>
      <c r="HI8" s="14" t="s">
        <v>68</v>
      </c>
      <c r="HJ8" s="44" t="str">
        <f t="shared" si="29"/>
        <v>-</v>
      </c>
      <c r="HK8" s="13" t="s">
        <v>68</v>
      </c>
      <c r="HL8" s="13" t="s">
        <v>68</v>
      </c>
      <c r="HM8" s="13" t="s">
        <v>68</v>
      </c>
      <c r="HN8" s="13" t="s">
        <v>68</v>
      </c>
      <c r="HO8" s="13" t="s">
        <v>68</v>
      </c>
      <c r="HP8" s="13" t="s">
        <v>68</v>
      </c>
      <c r="HQ8" s="44" t="str">
        <f t="shared" si="30"/>
        <v>-</v>
      </c>
      <c r="HR8" s="14" t="s">
        <v>68</v>
      </c>
      <c r="HS8" s="14" t="s">
        <v>68</v>
      </c>
      <c r="HT8" s="14" t="s">
        <v>68</v>
      </c>
      <c r="HU8" s="14" t="s">
        <v>68</v>
      </c>
      <c r="HV8" s="14" t="s">
        <v>68</v>
      </c>
      <c r="HW8" s="14" t="s">
        <v>68</v>
      </c>
      <c r="HX8" s="14" t="str">
        <f t="shared" si="31"/>
        <v>-</v>
      </c>
    </row>
    <row r="9" spans="1:232" ht="27.95" customHeight="1" x14ac:dyDescent="0.2">
      <c r="A9" s="8">
        <v>8124</v>
      </c>
      <c r="B9" s="9" t="s">
        <v>161</v>
      </c>
      <c r="C9" s="10" t="s">
        <v>1917</v>
      </c>
      <c r="D9" s="11" t="s">
        <v>96</v>
      </c>
      <c r="E9" s="11" t="s">
        <v>223</v>
      </c>
      <c r="F9" s="11">
        <v>75011</v>
      </c>
      <c r="G9" s="11" t="s">
        <v>29</v>
      </c>
      <c r="H9" s="12">
        <v>5</v>
      </c>
      <c r="I9" s="13" t="s">
        <v>69</v>
      </c>
      <c r="J9" s="13" t="s">
        <v>68</v>
      </c>
      <c r="K9" s="13" t="s">
        <v>69</v>
      </c>
      <c r="L9" s="13" t="s">
        <v>68</v>
      </c>
      <c r="M9" s="13" t="s">
        <v>69</v>
      </c>
      <c r="N9" s="13" t="s">
        <v>68</v>
      </c>
      <c r="O9" s="13" t="str">
        <f t="shared" si="32"/>
        <v>3 fois par semaine</v>
      </c>
      <c r="P9" s="14" t="s">
        <v>69</v>
      </c>
      <c r="Q9" s="14" t="s">
        <v>68</v>
      </c>
      <c r="R9" s="14" t="s">
        <v>69</v>
      </c>
      <c r="S9" s="14" t="s">
        <v>68</v>
      </c>
      <c r="T9" s="14" t="s">
        <v>69</v>
      </c>
      <c r="U9" s="14" t="s">
        <v>68</v>
      </c>
      <c r="V9" s="44" t="str">
        <f t="shared" si="33"/>
        <v>3 fois par semaine</v>
      </c>
      <c r="W9" s="13" t="s">
        <v>69</v>
      </c>
      <c r="X9" s="13" t="s">
        <v>68</v>
      </c>
      <c r="Y9" s="13" t="s">
        <v>69</v>
      </c>
      <c r="Z9" s="13" t="s">
        <v>68</v>
      </c>
      <c r="AA9" s="13" t="s">
        <v>69</v>
      </c>
      <c r="AB9" s="13" t="s">
        <v>68</v>
      </c>
      <c r="AC9" s="13" t="str">
        <f t="shared" si="34"/>
        <v>3 fois par semaine</v>
      </c>
      <c r="AD9" s="14" t="s">
        <v>69</v>
      </c>
      <c r="AE9" s="14" t="s">
        <v>68</v>
      </c>
      <c r="AF9" s="14" t="s">
        <v>69</v>
      </c>
      <c r="AG9" s="14" t="s">
        <v>68</v>
      </c>
      <c r="AH9" s="14" t="s">
        <v>69</v>
      </c>
      <c r="AI9" s="14" t="s">
        <v>68</v>
      </c>
      <c r="AJ9" s="44" t="str">
        <f t="shared" si="35"/>
        <v>3 fois par semaine</v>
      </c>
      <c r="AK9" s="13" t="s">
        <v>69</v>
      </c>
      <c r="AL9" s="13" t="s">
        <v>68</v>
      </c>
      <c r="AM9" s="13" t="s">
        <v>69</v>
      </c>
      <c r="AN9" s="13" t="s">
        <v>68</v>
      </c>
      <c r="AO9" s="13" t="s">
        <v>69</v>
      </c>
      <c r="AP9" s="13" t="s">
        <v>68</v>
      </c>
      <c r="AQ9" s="13" t="str">
        <f t="shared" si="36"/>
        <v>3 fois par semaine</v>
      </c>
      <c r="AR9" s="14" t="s">
        <v>69</v>
      </c>
      <c r="AS9" s="14" t="s">
        <v>68</v>
      </c>
      <c r="AT9" s="14" t="s">
        <v>69</v>
      </c>
      <c r="AU9" s="14" t="s">
        <v>68</v>
      </c>
      <c r="AV9" s="14" t="s">
        <v>69</v>
      </c>
      <c r="AW9" s="14" t="s">
        <v>68</v>
      </c>
      <c r="AX9" s="14" t="str">
        <f t="shared" si="37"/>
        <v>3 fois par semaine</v>
      </c>
      <c r="AY9" s="13" t="s">
        <v>69</v>
      </c>
      <c r="AZ9" s="13" t="s">
        <v>68</v>
      </c>
      <c r="BA9" s="13" t="s">
        <v>69</v>
      </c>
      <c r="BB9" s="13" t="s">
        <v>68</v>
      </c>
      <c r="BC9" s="13" t="s">
        <v>69</v>
      </c>
      <c r="BD9" s="13" t="s">
        <v>68</v>
      </c>
      <c r="BE9" s="13" t="str">
        <f t="shared" si="38"/>
        <v>3 fois par semaine</v>
      </c>
      <c r="BF9" s="14" t="s">
        <v>69</v>
      </c>
      <c r="BG9" s="14" t="s">
        <v>68</v>
      </c>
      <c r="BH9" s="14" t="s">
        <v>69</v>
      </c>
      <c r="BI9" s="14" t="s">
        <v>68</v>
      </c>
      <c r="BJ9" s="14" t="s">
        <v>69</v>
      </c>
      <c r="BK9" s="14" t="s">
        <v>68</v>
      </c>
      <c r="BL9" s="14" t="str">
        <f t="shared" si="39"/>
        <v>3 fois par semaine</v>
      </c>
      <c r="BM9" s="13" t="s">
        <v>69</v>
      </c>
      <c r="BN9" s="13" t="s">
        <v>68</v>
      </c>
      <c r="BO9" s="13" t="s">
        <v>69</v>
      </c>
      <c r="BP9" s="13" t="s">
        <v>68</v>
      </c>
      <c r="BQ9" s="13" t="s">
        <v>69</v>
      </c>
      <c r="BR9" s="13" t="s">
        <v>68</v>
      </c>
      <c r="BS9" s="13" t="str">
        <f t="shared" si="40"/>
        <v>3 fois par semaine</v>
      </c>
      <c r="BT9" s="14" t="s">
        <v>68</v>
      </c>
      <c r="BU9" s="14" t="s">
        <v>68</v>
      </c>
      <c r="BV9" s="14" t="s">
        <v>68</v>
      </c>
      <c r="BW9" s="14" t="s">
        <v>68</v>
      </c>
      <c r="BX9" s="14" t="s">
        <v>68</v>
      </c>
      <c r="BY9" s="14" t="s">
        <v>68</v>
      </c>
      <c r="BZ9" s="14" t="str">
        <f t="shared" si="41"/>
        <v>-</v>
      </c>
      <c r="CA9" s="13" t="s">
        <v>69</v>
      </c>
      <c r="CB9" s="13" t="s">
        <v>68</v>
      </c>
      <c r="CC9" s="13" t="s">
        <v>68</v>
      </c>
      <c r="CD9" s="13" t="s">
        <v>68</v>
      </c>
      <c r="CE9" s="13" t="s">
        <v>68</v>
      </c>
      <c r="CF9" s="13" t="s">
        <v>68</v>
      </c>
      <c r="CG9" s="44" t="str">
        <f>IF(COUNTIF(CA9:CF9,"X")&gt;0,COUNTIF(CA9:CF9,"X")&amp;" fois par mois","-")</f>
        <v>1 fois par mois</v>
      </c>
      <c r="CH9" s="14" t="s">
        <v>69</v>
      </c>
      <c r="CI9" s="14" t="s">
        <v>68</v>
      </c>
      <c r="CJ9" s="14" t="s">
        <v>68</v>
      </c>
      <c r="CK9" s="14" t="s">
        <v>68</v>
      </c>
      <c r="CL9" s="14" t="s">
        <v>68</v>
      </c>
      <c r="CM9" s="14" t="s">
        <v>68</v>
      </c>
      <c r="CN9" s="44" t="str">
        <f t="shared" si="42"/>
        <v>1 fois par semaine</v>
      </c>
      <c r="CO9" s="13" t="s">
        <v>69</v>
      </c>
      <c r="CP9" s="13" t="s">
        <v>68</v>
      </c>
      <c r="CQ9" s="13" t="s">
        <v>68</v>
      </c>
      <c r="CR9" s="13" t="s">
        <v>68</v>
      </c>
      <c r="CS9" s="13" t="s">
        <v>68</v>
      </c>
      <c r="CT9" s="13" t="s">
        <v>68</v>
      </c>
      <c r="CU9" s="13" t="str">
        <f t="shared" si="12"/>
        <v>1 fois par semaine</v>
      </c>
      <c r="CV9" s="14" t="s">
        <v>69</v>
      </c>
      <c r="CW9" s="14" t="s">
        <v>68</v>
      </c>
      <c r="CX9" s="14" t="s">
        <v>68</v>
      </c>
      <c r="CY9" s="14" t="s">
        <v>68</v>
      </c>
      <c r="CZ9" s="14" t="s">
        <v>68</v>
      </c>
      <c r="DA9" s="14" t="s">
        <v>68</v>
      </c>
      <c r="DB9" s="14" t="str">
        <f t="shared" si="13"/>
        <v>1 fois par semaine</v>
      </c>
      <c r="DC9" s="13" t="s">
        <v>69</v>
      </c>
      <c r="DD9" s="13" t="s">
        <v>68</v>
      </c>
      <c r="DE9" s="13" t="s">
        <v>68</v>
      </c>
      <c r="DF9" s="13" t="s">
        <v>68</v>
      </c>
      <c r="DG9" s="13" t="s">
        <v>68</v>
      </c>
      <c r="DH9" s="13" t="s">
        <v>68</v>
      </c>
      <c r="DI9" s="13" t="str">
        <f t="shared" si="14"/>
        <v>1 fois par semaine</v>
      </c>
      <c r="DJ9" s="14" t="s">
        <v>69</v>
      </c>
      <c r="DK9" s="14" t="s">
        <v>68</v>
      </c>
      <c r="DL9" s="14" t="s">
        <v>68</v>
      </c>
      <c r="DM9" s="14" t="s">
        <v>68</v>
      </c>
      <c r="DN9" s="14" t="s">
        <v>68</v>
      </c>
      <c r="DO9" s="14" t="s">
        <v>68</v>
      </c>
      <c r="DP9" s="44" t="str">
        <f t="shared" si="15"/>
        <v>1 fois par semaine</v>
      </c>
      <c r="DQ9" s="13" t="s">
        <v>69</v>
      </c>
      <c r="DR9" s="13" t="s">
        <v>68</v>
      </c>
      <c r="DS9" s="13" t="s">
        <v>68</v>
      </c>
      <c r="DT9" s="13" t="s">
        <v>68</v>
      </c>
      <c r="DU9" s="13" t="s">
        <v>68</v>
      </c>
      <c r="DV9" s="13" t="s">
        <v>68</v>
      </c>
      <c r="DW9" s="13" t="str">
        <f t="shared" si="16"/>
        <v>1 fois par semaine</v>
      </c>
      <c r="DX9" s="14" t="s">
        <v>69</v>
      </c>
      <c r="DY9" s="14" t="s">
        <v>68</v>
      </c>
      <c r="DZ9" s="14" t="s">
        <v>68</v>
      </c>
      <c r="EA9" s="14" t="s">
        <v>68</v>
      </c>
      <c r="EB9" s="14" t="s">
        <v>68</v>
      </c>
      <c r="EC9" s="14" t="s">
        <v>68</v>
      </c>
      <c r="ED9" s="14" t="str">
        <f t="shared" si="17"/>
        <v>1 fois par semaine</v>
      </c>
      <c r="EE9" s="13" t="s">
        <v>69</v>
      </c>
      <c r="EF9" s="13" t="s">
        <v>68</v>
      </c>
      <c r="EG9" s="13" t="s">
        <v>68</v>
      </c>
      <c r="EH9" s="13" t="s">
        <v>68</v>
      </c>
      <c r="EI9" s="13" t="s">
        <v>68</v>
      </c>
      <c r="EJ9" s="13" t="s">
        <v>68</v>
      </c>
      <c r="EK9" s="13" t="str">
        <f t="shared" si="18"/>
        <v>1 fois par semaine</v>
      </c>
      <c r="EL9" s="14" t="s">
        <v>69</v>
      </c>
      <c r="EM9" s="14" t="s">
        <v>68</v>
      </c>
      <c r="EN9" s="14" t="s">
        <v>68</v>
      </c>
      <c r="EO9" s="14" t="s">
        <v>68</v>
      </c>
      <c r="EP9" s="14" t="s">
        <v>68</v>
      </c>
      <c r="EQ9" s="14" t="s">
        <v>68</v>
      </c>
      <c r="ER9" s="44" t="str">
        <f t="shared" si="19"/>
        <v>1 fois par mois</v>
      </c>
      <c r="ES9" s="13" t="s">
        <v>68</v>
      </c>
      <c r="ET9" s="13" t="s">
        <v>68</v>
      </c>
      <c r="EU9" s="13" t="s">
        <v>68</v>
      </c>
      <c r="EV9" s="13" t="s">
        <v>68</v>
      </c>
      <c r="EW9" s="13" t="s">
        <v>68</v>
      </c>
      <c r="EX9" s="13" t="s">
        <v>68</v>
      </c>
      <c r="EY9" s="44" t="s">
        <v>68</v>
      </c>
      <c r="EZ9" s="14" t="s">
        <v>68</v>
      </c>
      <c r="FA9" s="14" t="s">
        <v>68</v>
      </c>
      <c r="FB9" s="14" t="s">
        <v>68</v>
      </c>
      <c r="FC9" s="14" t="s">
        <v>68</v>
      </c>
      <c r="FD9" s="14" t="s">
        <v>68</v>
      </c>
      <c r="FE9" s="14" t="s">
        <v>68</v>
      </c>
      <c r="FF9" s="44" t="str">
        <f t="shared" si="21"/>
        <v>-</v>
      </c>
      <c r="FG9" s="13" t="s">
        <v>68</v>
      </c>
      <c r="FH9" s="13" t="s">
        <v>68</v>
      </c>
      <c r="FI9" s="13" t="s">
        <v>68</v>
      </c>
      <c r="FJ9" s="13" t="s">
        <v>68</v>
      </c>
      <c r="FK9" s="13" t="s">
        <v>68</v>
      </c>
      <c r="FL9" s="13" t="s">
        <v>68</v>
      </c>
      <c r="FM9" s="13" t="s">
        <v>68</v>
      </c>
      <c r="FN9" s="14" t="s">
        <v>69</v>
      </c>
      <c r="FO9" s="14" t="s">
        <v>69</v>
      </c>
      <c r="FP9" s="14" t="s">
        <v>68</v>
      </c>
      <c r="FQ9" s="14" t="s">
        <v>68</v>
      </c>
      <c r="FR9" s="14" t="s">
        <v>69</v>
      </c>
      <c r="FS9" s="14" t="s">
        <v>68</v>
      </c>
      <c r="FT9" s="44" t="str">
        <f t="shared" si="23"/>
        <v>3 fois par semaine</v>
      </c>
      <c r="FU9" s="13" t="s">
        <v>68</v>
      </c>
      <c r="FV9" s="13" t="s">
        <v>69</v>
      </c>
      <c r="FW9" s="13" t="s">
        <v>68</v>
      </c>
      <c r="FX9" s="13" t="s">
        <v>68</v>
      </c>
      <c r="FY9" s="13" t="s">
        <v>68</v>
      </c>
      <c r="FZ9" s="13" t="s">
        <v>68</v>
      </c>
      <c r="GA9" s="44" t="str">
        <f t="shared" si="24"/>
        <v>1 fois par semaine</v>
      </c>
      <c r="GB9" s="14" t="s">
        <v>68</v>
      </c>
      <c r="GC9" s="14" t="s">
        <v>69</v>
      </c>
      <c r="GD9" s="14" t="s">
        <v>68</v>
      </c>
      <c r="GE9" s="14" t="s">
        <v>68</v>
      </c>
      <c r="GF9" s="14" t="s">
        <v>68</v>
      </c>
      <c r="GG9" s="14" t="s">
        <v>68</v>
      </c>
      <c r="GH9" s="14" t="str">
        <f t="shared" ref="GH9:GH28" si="50">IF(COUNTIF(GB9:GG9,"X")&gt;0,COUNTIF(GB9:GG9,"X")&amp;" fois par semaine","-")</f>
        <v>1 fois par semaine</v>
      </c>
      <c r="GI9" s="13" t="s">
        <v>68</v>
      </c>
      <c r="GJ9" s="13" t="s">
        <v>68</v>
      </c>
      <c r="GK9" s="13" t="s">
        <v>68</v>
      </c>
      <c r="GL9" s="13" t="s">
        <v>68</v>
      </c>
      <c r="GM9" s="13" t="s">
        <v>68</v>
      </c>
      <c r="GN9" s="13" t="s">
        <v>68</v>
      </c>
      <c r="GO9" s="13" t="str">
        <f t="shared" si="26"/>
        <v>-</v>
      </c>
      <c r="GP9" s="14" t="s">
        <v>68</v>
      </c>
      <c r="GQ9" s="14" t="s">
        <v>68</v>
      </c>
      <c r="GR9" s="14" t="s">
        <v>68</v>
      </c>
      <c r="GS9" s="14" t="s">
        <v>68</v>
      </c>
      <c r="GT9" s="14" t="s">
        <v>68</v>
      </c>
      <c r="GU9" s="14" t="s">
        <v>68</v>
      </c>
      <c r="GV9" s="14" t="str">
        <f t="shared" si="27"/>
        <v>-</v>
      </c>
      <c r="GW9" s="13" t="s">
        <v>68</v>
      </c>
      <c r="GX9" s="13" t="s">
        <v>68</v>
      </c>
      <c r="GY9" s="13" t="s">
        <v>68</v>
      </c>
      <c r="GZ9" s="13" t="s">
        <v>68</v>
      </c>
      <c r="HA9" s="13" t="s">
        <v>68</v>
      </c>
      <c r="HB9" s="13" t="s">
        <v>68</v>
      </c>
      <c r="HC9" s="44" t="str">
        <f t="shared" si="46"/>
        <v>-</v>
      </c>
      <c r="HD9" s="14" t="s">
        <v>68</v>
      </c>
      <c r="HE9" s="14" t="s">
        <v>68</v>
      </c>
      <c r="HF9" s="14" t="s">
        <v>68</v>
      </c>
      <c r="HG9" s="14" t="s">
        <v>68</v>
      </c>
      <c r="HH9" s="14" t="s">
        <v>68</v>
      </c>
      <c r="HI9" s="14" t="s">
        <v>68</v>
      </c>
      <c r="HJ9" s="44" t="str">
        <f t="shared" si="29"/>
        <v>-</v>
      </c>
      <c r="HK9" s="13" t="s">
        <v>68</v>
      </c>
      <c r="HL9" s="13" t="s">
        <v>68</v>
      </c>
      <c r="HM9" s="13" t="s">
        <v>68</v>
      </c>
      <c r="HN9" s="13" t="s">
        <v>68</v>
      </c>
      <c r="HO9" s="13" t="s">
        <v>68</v>
      </c>
      <c r="HP9" s="13" t="s">
        <v>68</v>
      </c>
      <c r="HQ9" s="44" t="str">
        <f t="shared" si="30"/>
        <v>-</v>
      </c>
      <c r="HR9" s="14" t="s">
        <v>68</v>
      </c>
      <c r="HS9" s="14" t="s">
        <v>68</v>
      </c>
      <c r="HT9" s="14" t="s">
        <v>68</v>
      </c>
      <c r="HU9" s="14" t="s">
        <v>68</v>
      </c>
      <c r="HV9" s="14" t="s">
        <v>68</v>
      </c>
      <c r="HW9" s="14" t="s">
        <v>68</v>
      </c>
      <c r="HX9" s="14" t="str">
        <f t="shared" si="31"/>
        <v>-</v>
      </c>
    </row>
    <row r="10" spans="1:232" ht="27.95" customHeight="1" x14ac:dyDescent="0.2">
      <c r="A10" s="8">
        <v>8125</v>
      </c>
      <c r="B10" s="24" t="s">
        <v>76</v>
      </c>
      <c r="C10" s="10" t="s">
        <v>1913</v>
      </c>
      <c r="D10" s="11" t="s">
        <v>96</v>
      </c>
      <c r="E10" s="11" t="s">
        <v>224</v>
      </c>
      <c r="F10" s="11">
        <v>75019</v>
      </c>
      <c r="G10" s="11" t="s">
        <v>29</v>
      </c>
      <c r="H10" s="12">
        <v>9</v>
      </c>
      <c r="I10" s="13" t="s">
        <v>69</v>
      </c>
      <c r="J10" s="13" t="s">
        <v>68</v>
      </c>
      <c r="K10" s="13" t="s">
        <v>69</v>
      </c>
      <c r="L10" s="13" t="s">
        <v>68</v>
      </c>
      <c r="M10" s="13" t="s">
        <v>69</v>
      </c>
      <c r="N10" s="13" t="s">
        <v>68</v>
      </c>
      <c r="O10" s="13" t="str">
        <f t="shared" si="32"/>
        <v>3 fois par semaine</v>
      </c>
      <c r="P10" s="14" t="s">
        <v>69</v>
      </c>
      <c r="Q10" s="14" t="s">
        <v>68</v>
      </c>
      <c r="R10" s="14" t="s">
        <v>69</v>
      </c>
      <c r="S10" s="14" t="s">
        <v>68</v>
      </c>
      <c r="T10" s="14" t="s">
        <v>69</v>
      </c>
      <c r="U10" s="14" t="s">
        <v>68</v>
      </c>
      <c r="V10" s="44" t="str">
        <f t="shared" si="33"/>
        <v>3 fois par semaine</v>
      </c>
      <c r="W10" s="13" t="s">
        <v>69</v>
      </c>
      <c r="X10" s="13" t="s">
        <v>68</v>
      </c>
      <c r="Y10" s="13" t="s">
        <v>69</v>
      </c>
      <c r="Z10" s="13" t="s">
        <v>68</v>
      </c>
      <c r="AA10" s="13" t="s">
        <v>69</v>
      </c>
      <c r="AB10" s="13" t="s">
        <v>68</v>
      </c>
      <c r="AC10" s="13" t="str">
        <f t="shared" si="34"/>
        <v>3 fois par semaine</v>
      </c>
      <c r="AD10" s="14" t="s">
        <v>69</v>
      </c>
      <c r="AE10" s="14" t="s">
        <v>68</v>
      </c>
      <c r="AF10" s="14" t="s">
        <v>69</v>
      </c>
      <c r="AG10" s="14" t="s">
        <v>68</v>
      </c>
      <c r="AH10" s="14" t="s">
        <v>69</v>
      </c>
      <c r="AI10" s="14" t="s">
        <v>68</v>
      </c>
      <c r="AJ10" s="44" t="str">
        <f t="shared" si="35"/>
        <v>3 fois par semaine</v>
      </c>
      <c r="AK10" s="13" t="s">
        <v>69</v>
      </c>
      <c r="AL10" s="13" t="s">
        <v>68</v>
      </c>
      <c r="AM10" s="13" t="s">
        <v>69</v>
      </c>
      <c r="AN10" s="13" t="s">
        <v>68</v>
      </c>
      <c r="AO10" s="13" t="s">
        <v>69</v>
      </c>
      <c r="AP10" s="13" t="s">
        <v>68</v>
      </c>
      <c r="AQ10" s="13" t="str">
        <f t="shared" si="36"/>
        <v>3 fois par semaine</v>
      </c>
      <c r="AR10" s="14" t="s">
        <v>69</v>
      </c>
      <c r="AS10" s="14" t="s">
        <v>68</v>
      </c>
      <c r="AT10" s="14" t="s">
        <v>69</v>
      </c>
      <c r="AU10" s="14" t="s">
        <v>68</v>
      </c>
      <c r="AV10" s="14" t="s">
        <v>69</v>
      </c>
      <c r="AW10" s="14" t="s">
        <v>68</v>
      </c>
      <c r="AX10" s="14" t="str">
        <f t="shared" si="37"/>
        <v>3 fois par semaine</v>
      </c>
      <c r="AY10" s="13" t="s">
        <v>69</v>
      </c>
      <c r="AZ10" s="13" t="s">
        <v>68</v>
      </c>
      <c r="BA10" s="13" t="s">
        <v>69</v>
      </c>
      <c r="BB10" s="13" t="s">
        <v>68</v>
      </c>
      <c r="BC10" s="13" t="s">
        <v>69</v>
      </c>
      <c r="BD10" s="13" t="s">
        <v>68</v>
      </c>
      <c r="BE10" s="13" t="str">
        <f t="shared" si="38"/>
        <v>3 fois par semaine</v>
      </c>
      <c r="BF10" s="14" t="s">
        <v>69</v>
      </c>
      <c r="BG10" s="14" t="s">
        <v>68</v>
      </c>
      <c r="BH10" s="14" t="s">
        <v>69</v>
      </c>
      <c r="BI10" s="14" t="s">
        <v>68</v>
      </c>
      <c r="BJ10" s="14" t="s">
        <v>69</v>
      </c>
      <c r="BK10" s="14" t="s">
        <v>68</v>
      </c>
      <c r="BL10" s="14" t="str">
        <f t="shared" si="39"/>
        <v>3 fois par semaine</v>
      </c>
      <c r="BM10" s="13" t="s">
        <v>69</v>
      </c>
      <c r="BN10" s="13" t="s">
        <v>68</v>
      </c>
      <c r="BO10" s="13" t="s">
        <v>69</v>
      </c>
      <c r="BP10" s="13" t="s">
        <v>68</v>
      </c>
      <c r="BQ10" s="13" t="s">
        <v>69</v>
      </c>
      <c r="BR10" s="13" t="s">
        <v>68</v>
      </c>
      <c r="BS10" s="13" t="str">
        <f t="shared" si="40"/>
        <v>3 fois par semaine</v>
      </c>
      <c r="BT10" s="14" t="s">
        <v>68</v>
      </c>
      <c r="BU10" s="14" t="s">
        <v>68</v>
      </c>
      <c r="BV10" s="14" t="s">
        <v>68</v>
      </c>
      <c r="BW10" s="14" t="s">
        <v>68</v>
      </c>
      <c r="BX10" s="14" t="s">
        <v>68</v>
      </c>
      <c r="BY10" s="14" t="s">
        <v>68</v>
      </c>
      <c r="BZ10" s="14" t="str">
        <f t="shared" si="41"/>
        <v>-</v>
      </c>
      <c r="CA10" s="13" t="s">
        <v>69</v>
      </c>
      <c r="CB10" s="13" t="s">
        <v>68</v>
      </c>
      <c r="CC10" s="13" t="s">
        <v>69</v>
      </c>
      <c r="CD10" s="13" t="s">
        <v>68</v>
      </c>
      <c r="CE10" s="13" t="s">
        <v>69</v>
      </c>
      <c r="CF10" s="13" t="s">
        <v>68</v>
      </c>
      <c r="CG10" s="44" t="str">
        <f t="shared" ref="CG10" si="51">IF(COUNTIF(CA10:CF10,"X")&gt;0,COUNTIF(CA10:CF10,"X")&amp;" fois par semaine","-")</f>
        <v>3 fois par semaine</v>
      </c>
      <c r="CH10" s="14" t="s">
        <v>69</v>
      </c>
      <c r="CI10" s="14" t="s">
        <v>68</v>
      </c>
      <c r="CJ10" s="14" t="s">
        <v>69</v>
      </c>
      <c r="CK10" s="14" t="s">
        <v>68</v>
      </c>
      <c r="CL10" s="14" t="s">
        <v>69</v>
      </c>
      <c r="CM10" s="14" t="s">
        <v>68</v>
      </c>
      <c r="CN10" s="44" t="str">
        <f t="shared" si="42"/>
        <v>3 fois par semaine</v>
      </c>
      <c r="CO10" s="13" t="s">
        <v>69</v>
      </c>
      <c r="CP10" s="13" t="s">
        <v>68</v>
      </c>
      <c r="CQ10" s="13" t="s">
        <v>69</v>
      </c>
      <c r="CR10" s="13" t="s">
        <v>68</v>
      </c>
      <c r="CS10" s="13" t="s">
        <v>69</v>
      </c>
      <c r="CT10" s="13" t="s">
        <v>68</v>
      </c>
      <c r="CU10" s="13" t="str">
        <f t="shared" si="12"/>
        <v>3 fois par semaine</v>
      </c>
      <c r="CV10" s="14" t="s">
        <v>69</v>
      </c>
      <c r="CW10" s="14" t="s">
        <v>68</v>
      </c>
      <c r="CX10" s="14" t="s">
        <v>69</v>
      </c>
      <c r="CY10" s="14" t="s">
        <v>68</v>
      </c>
      <c r="CZ10" s="14" t="s">
        <v>69</v>
      </c>
      <c r="DA10" s="14" t="s">
        <v>68</v>
      </c>
      <c r="DB10" s="14" t="str">
        <f t="shared" si="13"/>
        <v>3 fois par semaine</v>
      </c>
      <c r="DC10" s="13" t="s">
        <v>69</v>
      </c>
      <c r="DD10" s="13" t="s">
        <v>68</v>
      </c>
      <c r="DE10" s="13" t="s">
        <v>69</v>
      </c>
      <c r="DF10" s="13" t="s">
        <v>68</v>
      </c>
      <c r="DG10" s="13" t="s">
        <v>69</v>
      </c>
      <c r="DH10" s="13" t="s">
        <v>68</v>
      </c>
      <c r="DI10" s="13" t="str">
        <f t="shared" si="14"/>
        <v>3 fois par semaine</v>
      </c>
      <c r="DJ10" s="14" t="s">
        <v>68</v>
      </c>
      <c r="DK10" s="14" t="s">
        <v>68</v>
      </c>
      <c r="DL10" s="14" t="s">
        <v>68</v>
      </c>
      <c r="DM10" s="14" t="s">
        <v>68</v>
      </c>
      <c r="DN10" s="14" t="s">
        <v>68</v>
      </c>
      <c r="DO10" s="14" t="s">
        <v>68</v>
      </c>
      <c r="DP10" s="44" t="str">
        <f t="shared" si="15"/>
        <v>-</v>
      </c>
      <c r="DQ10" s="13" t="s">
        <v>68</v>
      </c>
      <c r="DR10" s="13" t="s">
        <v>68</v>
      </c>
      <c r="DS10" s="13" t="s">
        <v>68</v>
      </c>
      <c r="DT10" s="13" t="s">
        <v>68</v>
      </c>
      <c r="DU10" s="13" t="s">
        <v>68</v>
      </c>
      <c r="DV10" s="13" t="s">
        <v>68</v>
      </c>
      <c r="DW10" s="13" t="str">
        <f t="shared" si="16"/>
        <v>-</v>
      </c>
      <c r="DX10" s="14" t="s">
        <v>68</v>
      </c>
      <c r="DY10" s="14" t="s">
        <v>68</v>
      </c>
      <c r="DZ10" s="14" t="s">
        <v>68</v>
      </c>
      <c r="EA10" s="14" t="s">
        <v>68</v>
      </c>
      <c r="EB10" s="14" t="s">
        <v>68</v>
      </c>
      <c r="EC10" s="14" t="s">
        <v>68</v>
      </c>
      <c r="ED10" s="14" t="str">
        <f t="shared" si="17"/>
        <v>-</v>
      </c>
      <c r="EE10" s="13" t="s">
        <v>68</v>
      </c>
      <c r="EF10" s="13" t="s">
        <v>68</v>
      </c>
      <c r="EG10" s="13" t="s">
        <v>68</v>
      </c>
      <c r="EH10" s="13" t="s">
        <v>68</v>
      </c>
      <c r="EI10" s="13" t="s">
        <v>68</v>
      </c>
      <c r="EJ10" s="13" t="s">
        <v>68</v>
      </c>
      <c r="EK10" s="13" t="str">
        <f t="shared" si="18"/>
        <v>-</v>
      </c>
      <c r="EL10" s="14" t="s">
        <v>69</v>
      </c>
      <c r="EM10" s="14" t="s">
        <v>68</v>
      </c>
      <c r="EN10" s="14" t="s">
        <v>68</v>
      </c>
      <c r="EO10" s="14" t="s">
        <v>68</v>
      </c>
      <c r="EP10" s="14" t="s">
        <v>68</v>
      </c>
      <c r="EQ10" s="14" t="s">
        <v>68</v>
      </c>
      <c r="ER10" s="44" t="str">
        <f t="shared" si="19"/>
        <v>1 fois par mois</v>
      </c>
      <c r="ES10" s="13" t="s">
        <v>69</v>
      </c>
      <c r="ET10" s="13" t="s">
        <v>68</v>
      </c>
      <c r="EU10" s="13" t="s">
        <v>68</v>
      </c>
      <c r="EV10" s="13" t="s">
        <v>68</v>
      </c>
      <c r="EW10" s="13" t="s">
        <v>68</v>
      </c>
      <c r="EX10" s="13" t="s">
        <v>68</v>
      </c>
      <c r="EY10" s="44" t="str">
        <f t="shared" ref="EY10" si="52">IF(COUNTIF(ES10:EX10,"X")&gt;0,COUNTIF(ES10:EX10,"X")&amp;" fois par mois","-")</f>
        <v>1 fois par mois</v>
      </c>
      <c r="EZ10" s="14" t="s">
        <v>69</v>
      </c>
      <c r="FA10" s="14" t="s">
        <v>68</v>
      </c>
      <c r="FB10" s="14" t="s">
        <v>68</v>
      </c>
      <c r="FC10" s="14" t="s">
        <v>68</v>
      </c>
      <c r="FD10" s="14" t="s">
        <v>68</v>
      </c>
      <c r="FE10" s="14" t="s">
        <v>68</v>
      </c>
      <c r="FF10" s="44" t="str">
        <f t="shared" si="21"/>
        <v>1 fois par semaine</v>
      </c>
      <c r="FG10" s="13" t="s">
        <v>69</v>
      </c>
      <c r="FH10" s="13" t="s">
        <v>68</v>
      </c>
      <c r="FI10" s="13" t="s">
        <v>68</v>
      </c>
      <c r="FJ10" s="13" t="s">
        <v>68</v>
      </c>
      <c r="FK10" s="13" t="s">
        <v>68</v>
      </c>
      <c r="FL10" s="13" t="s">
        <v>68</v>
      </c>
      <c r="FM10" s="13" t="str">
        <f t="shared" ref="FM10" si="53">IF(COUNTIF(FG10:FL10,"X")&gt;0,COUNTIF(FG10:FL10,"X")&amp;" fois par mois","-")</f>
        <v>1 fois par mois</v>
      </c>
      <c r="FN10" s="14" t="s">
        <v>69</v>
      </c>
      <c r="FO10" s="14" t="s">
        <v>68</v>
      </c>
      <c r="FP10" s="14" t="s">
        <v>69</v>
      </c>
      <c r="FQ10" s="14" t="s">
        <v>68</v>
      </c>
      <c r="FR10" s="14" t="s">
        <v>69</v>
      </c>
      <c r="FS10" s="14" t="s">
        <v>68</v>
      </c>
      <c r="FT10" s="44" t="str">
        <f t="shared" si="23"/>
        <v>3 fois par semaine</v>
      </c>
      <c r="FU10" s="13" t="s">
        <v>69</v>
      </c>
      <c r="FV10" s="13" t="s">
        <v>68</v>
      </c>
      <c r="FW10" s="13" t="s">
        <v>68</v>
      </c>
      <c r="FX10" s="13" t="s">
        <v>68</v>
      </c>
      <c r="FY10" s="13" t="s">
        <v>68</v>
      </c>
      <c r="FZ10" s="13" t="s">
        <v>68</v>
      </c>
      <c r="GA10" s="44" t="str">
        <f t="shared" si="24"/>
        <v>1 fois par semaine</v>
      </c>
      <c r="GB10" s="14" t="s">
        <v>69</v>
      </c>
      <c r="GC10" s="14" t="s">
        <v>68</v>
      </c>
      <c r="GD10" s="14" t="s">
        <v>68</v>
      </c>
      <c r="GE10" s="14" t="s">
        <v>68</v>
      </c>
      <c r="GF10" s="14" t="s">
        <v>68</v>
      </c>
      <c r="GG10" s="14" t="s">
        <v>68</v>
      </c>
      <c r="GH10" s="14" t="str">
        <f t="shared" si="50"/>
        <v>1 fois par semaine</v>
      </c>
      <c r="GI10" s="13" t="s">
        <v>68</v>
      </c>
      <c r="GJ10" s="13" t="s">
        <v>68</v>
      </c>
      <c r="GK10" s="13" t="s">
        <v>68</v>
      </c>
      <c r="GL10" s="13" t="s">
        <v>68</v>
      </c>
      <c r="GM10" s="13" t="s">
        <v>68</v>
      </c>
      <c r="GN10" s="13" t="s">
        <v>68</v>
      </c>
      <c r="GO10" s="13" t="str">
        <f t="shared" si="26"/>
        <v>-</v>
      </c>
      <c r="GP10" s="14" t="s">
        <v>68</v>
      </c>
      <c r="GQ10" s="14" t="s">
        <v>68</v>
      </c>
      <c r="GR10" s="14" t="s">
        <v>68</v>
      </c>
      <c r="GS10" s="14" t="s">
        <v>68</v>
      </c>
      <c r="GT10" s="14" t="s">
        <v>68</v>
      </c>
      <c r="GU10" s="14" t="s">
        <v>68</v>
      </c>
      <c r="GV10" s="14" t="str">
        <f t="shared" si="27"/>
        <v>-</v>
      </c>
      <c r="GW10" s="13" t="s">
        <v>68</v>
      </c>
      <c r="GX10" s="13" t="s">
        <v>68</v>
      </c>
      <c r="GY10" s="13" t="s">
        <v>68</v>
      </c>
      <c r="GZ10" s="13" t="s">
        <v>68</v>
      </c>
      <c r="HA10" s="13" t="s">
        <v>68</v>
      </c>
      <c r="HB10" s="13" t="s">
        <v>68</v>
      </c>
      <c r="HC10" s="44" t="str">
        <f t="shared" si="46"/>
        <v>-</v>
      </c>
      <c r="HD10" s="14" t="s">
        <v>68</v>
      </c>
      <c r="HE10" s="14" t="s">
        <v>68</v>
      </c>
      <c r="HF10" s="14" t="s">
        <v>68</v>
      </c>
      <c r="HG10" s="14" t="s">
        <v>68</v>
      </c>
      <c r="HH10" s="14" t="s">
        <v>68</v>
      </c>
      <c r="HI10" s="14" t="s">
        <v>68</v>
      </c>
      <c r="HJ10" s="44" t="str">
        <f t="shared" si="29"/>
        <v>-</v>
      </c>
      <c r="HK10" s="13" t="s">
        <v>68</v>
      </c>
      <c r="HL10" s="13" t="s">
        <v>68</v>
      </c>
      <c r="HM10" s="13" t="s">
        <v>68</v>
      </c>
      <c r="HN10" s="13" t="s">
        <v>68</v>
      </c>
      <c r="HO10" s="13" t="s">
        <v>68</v>
      </c>
      <c r="HP10" s="13" t="s">
        <v>68</v>
      </c>
      <c r="HQ10" s="44" t="str">
        <f t="shared" si="30"/>
        <v>-</v>
      </c>
      <c r="HR10" s="14" t="s">
        <v>68</v>
      </c>
      <c r="HS10" s="14" t="s">
        <v>68</v>
      </c>
      <c r="HT10" s="14" t="s">
        <v>68</v>
      </c>
      <c r="HU10" s="14" t="s">
        <v>68</v>
      </c>
      <c r="HV10" s="14" t="s">
        <v>68</v>
      </c>
      <c r="HW10" s="14" t="s">
        <v>68</v>
      </c>
      <c r="HX10" s="14" t="str">
        <f t="shared" si="31"/>
        <v>-</v>
      </c>
    </row>
    <row r="11" spans="1:232" ht="27.95" customHeight="1" x14ac:dyDescent="0.2">
      <c r="A11" s="8">
        <v>8127</v>
      </c>
      <c r="B11" s="24" t="s">
        <v>76</v>
      </c>
      <c r="C11" s="10" t="s">
        <v>1913</v>
      </c>
      <c r="D11" s="11" t="s">
        <v>96</v>
      </c>
      <c r="E11" s="11" t="s">
        <v>226</v>
      </c>
      <c r="F11" s="11">
        <v>75019</v>
      </c>
      <c r="G11" s="11" t="s">
        <v>29</v>
      </c>
      <c r="H11" s="12">
        <v>10</v>
      </c>
      <c r="I11" s="13" t="s">
        <v>68</v>
      </c>
      <c r="J11" s="13" t="s">
        <v>69</v>
      </c>
      <c r="K11" s="13" t="s">
        <v>68</v>
      </c>
      <c r="L11" s="13" t="s">
        <v>68</v>
      </c>
      <c r="M11" s="13" t="s">
        <v>69</v>
      </c>
      <c r="N11" s="13" t="s">
        <v>68</v>
      </c>
      <c r="O11" s="13" t="str">
        <f t="shared" si="32"/>
        <v>2 fois par semaine</v>
      </c>
      <c r="P11" s="14" t="s">
        <v>68</v>
      </c>
      <c r="Q11" s="14" t="s">
        <v>69</v>
      </c>
      <c r="R11" s="14" t="s">
        <v>68</v>
      </c>
      <c r="S11" s="14" t="s">
        <v>68</v>
      </c>
      <c r="T11" s="14" t="s">
        <v>69</v>
      </c>
      <c r="U11" s="14" t="s">
        <v>68</v>
      </c>
      <c r="V11" s="44" t="str">
        <f t="shared" si="33"/>
        <v>2 fois par semaine</v>
      </c>
      <c r="W11" s="13" t="s">
        <v>68</v>
      </c>
      <c r="X11" s="13" t="s">
        <v>69</v>
      </c>
      <c r="Y11" s="13" t="s">
        <v>68</v>
      </c>
      <c r="Z11" s="13" t="s">
        <v>68</v>
      </c>
      <c r="AA11" s="13" t="s">
        <v>69</v>
      </c>
      <c r="AB11" s="13" t="s">
        <v>68</v>
      </c>
      <c r="AC11" s="13" t="str">
        <f t="shared" si="34"/>
        <v>2 fois par semaine</v>
      </c>
      <c r="AD11" s="14" t="s">
        <v>68</v>
      </c>
      <c r="AE11" s="14" t="s">
        <v>69</v>
      </c>
      <c r="AF11" s="14" t="s">
        <v>68</v>
      </c>
      <c r="AG11" s="14" t="s">
        <v>68</v>
      </c>
      <c r="AH11" s="14" t="s">
        <v>69</v>
      </c>
      <c r="AI11" s="14" t="s">
        <v>68</v>
      </c>
      <c r="AJ11" s="44" t="str">
        <f t="shared" si="35"/>
        <v>2 fois par semaine</v>
      </c>
      <c r="AK11" s="13" t="s">
        <v>68</v>
      </c>
      <c r="AL11" s="13" t="s">
        <v>69</v>
      </c>
      <c r="AM11" s="13" t="s">
        <v>68</v>
      </c>
      <c r="AN11" s="13" t="s">
        <v>68</v>
      </c>
      <c r="AO11" s="13" t="s">
        <v>69</v>
      </c>
      <c r="AP11" s="13" t="s">
        <v>68</v>
      </c>
      <c r="AQ11" s="13" t="str">
        <f t="shared" si="36"/>
        <v>2 fois par semaine</v>
      </c>
      <c r="AR11" s="14" t="s">
        <v>68</v>
      </c>
      <c r="AS11" s="14" t="s">
        <v>69</v>
      </c>
      <c r="AT11" s="14" t="s">
        <v>68</v>
      </c>
      <c r="AU11" s="14" t="s">
        <v>68</v>
      </c>
      <c r="AV11" s="14" t="s">
        <v>69</v>
      </c>
      <c r="AW11" s="14" t="s">
        <v>68</v>
      </c>
      <c r="AX11" s="14" t="str">
        <f t="shared" si="37"/>
        <v>2 fois par semaine</v>
      </c>
      <c r="AY11" s="13" t="s">
        <v>68</v>
      </c>
      <c r="AZ11" s="13" t="s">
        <v>69</v>
      </c>
      <c r="BA11" s="13" t="s">
        <v>68</v>
      </c>
      <c r="BB11" s="13" t="s">
        <v>68</v>
      </c>
      <c r="BC11" s="13" t="s">
        <v>69</v>
      </c>
      <c r="BD11" s="13" t="s">
        <v>68</v>
      </c>
      <c r="BE11" s="13" t="str">
        <f t="shared" si="38"/>
        <v>2 fois par semaine</v>
      </c>
      <c r="BF11" s="14" t="s">
        <v>68</v>
      </c>
      <c r="BG11" s="14" t="s">
        <v>69</v>
      </c>
      <c r="BH11" s="14" t="s">
        <v>68</v>
      </c>
      <c r="BI11" s="14" t="s">
        <v>68</v>
      </c>
      <c r="BJ11" s="14" t="s">
        <v>69</v>
      </c>
      <c r="BK11" s="14" t="s">
        <v>68</v>
      </c>
      <c r="BL11" s="14" t="str">
        <f t="shared" si="39"/>
        <v>2 fois par semaine</v>
      </c>
      <c r="BM11" s="13" t="s">
        <v>68</v>
      </c>
      <c r="BN11" s="13" t="s">
        <v>69</v>
      </c>
      <c r="BO11" s="13" t="s">
        <v>68</v>
      </c>
      <c r="BP11" s="13" t="s">
        <v>68</v>
      </c>
      <c r="BQ11" s="13" t="s">
        <v>69</v>
      </c>
      <c r="BR11" s="13" t="s">
        <v>68</v>
      </c>
      <c r="BS11" s="13" t="str">
        <f t="shared" si="40"/>
        <v>2 fois par semaine</v>
      </c>
      <c r="BT11" s="14" t="s">
        <v>68</v>
      </c>
      <c r="BU11" s="14" t="s">
        <v>68</v>
      </c>
      <c r="BV11" s="14" t="s">
        <v>68</v>
      </c>
      <c r="BW11" s="14" t="s">
        <v>68</v>
      </c>
      <c r="BX11" s="14" t="s">
        <v>68</v>
      </c>
      <c r="BY11" s="14" t="s">
        <v>68</v>
      </c>
      <c r="BZ11" s="14" t="str">
        <f t="shared" si="41"/>
        <v>-</v>
      </c>
      <c r="CA11" s="13" t="s">
        <v>68</v>
      </c>
      <c r="CB11" s="13" t="s">
        <v>69</v>
      </c>
      <c r="CC11" s="13" t="s">
        <v>68</v>
      </c>
      <c r="CD11" s="13" t="s">
        <v>68</v>
      </c>
      <c r="CE11" s="13" t="s">
        <v>69</v>
      </c>
      <c r="CF11" s="13" t="s">
        <v>68</v>
      </c>
      <c r="CG11" s="44" t="str">
        <f t="shared" ref="CG11:CG12" si="54">IF(COUNTIF(CA11:CF11,"X")&gt;0,COUNTIF(CA11:CF11,"X")&amp;" fois par semaine","-")</f>
        <v>2 fois par semaine</v>
      </c>
      <c r="CH11" s="14" t="s">
        <v>68</v>
      </c>
      <c r="CI11" s="14" t="s">
        <v>69</v>
      </c>
      <c r="CJ11" s="14" t="s">
        <v>68</v>
      </c>
      <c r="CK11" s="14" t="s">
        <v>68</v>
      </c>
      <c r="CL11" s="14" t="s">
        <v>69</v>
      </c>
      <c r="CM11" s="14" t="s">
        <v>68</v>
      </c>
      <c r="CN11" s="44" t="str">
        <f t="shared" si="42"/>
        <v>2 fois par semaine</v>
      </c>
      <c r="CO11" s="13" t="s">
        <v>68</v>
      </c>
      <c r="CP11" s="13" t="s">
        <v>69</v>
      </c>
      <c r="CQ11" s="13" t="s">
        <v>68</v>
      </c>
      <c r="CR11" s="13" t="s">
        <v>68</v>
      </c>
      <c r="CS11" s="13" t="s">
        <v>69</v>
      </c>
      <c r="CT11" s="13" t="s">
        <v>68</v>
      </c>
      <c r="CU11" s="13" t="str">
        <f t="shared" si="12"/>
        <v>2 fois par semaine</v>
      </c>
      <c r="CV11" s="14" t="s">
        <v>68</v>
      </c>
      <c r="CW11" s="14" t="s">
        <v>69</v>
      </c>
      <c r="CX11" s="14" t="s">
        <v>68</v>
      </c>
      <c r="CY11" s="14" t="s">
        <v>68</v>
      </c>
      <c r="CZ11" s="14" t="s">
        <v>69</v>
      </c>
      <c r="DA11" s="14" t="s">
        <v>68</v>
      </c>
      <c r="DB11" s="14" t="str">
        <f t="shared" si="13"/>
        <v>2 fois par semaine</v>
      </c>
      <c r="DC11" s="13" t="s">
        <v>68</v>
      </c>
      <c r="DD11" s="13" t="s">
        <v>69</v>
      </c>
      <c r="DE11" s="13" t="s">
        <v>68</v>
      </c>
      <c r="DF11" s="13" t="s">
        <v>68</v>
      </c>
      <c r="DG11" s="13" t="s">
        <v>69</v>
      </c>
      <c r="DH11" s="13" t="s">
        <v>68</v>
      </c>
      <c r="DI11" s="13" t="str">
        <f t="shared" si="14"/>
        <v>2 fois par semaine</v>
      </c>
      <c r="DJ11" s="14" t="s">
        <v>68</v>
      </c>
      <c r="DK11" s="14" t="s">
        <v>68</v>
      </c>
      <c r="DL11" s="14" t="s">
        <v>68</v>
      </c>
      <c r="DM11" s="14" t="s">
        <v>68</v>
      </c>
      <c r="DN11" s="14" t="s">
        <v>68</v>
      </c>
      <c r="DO11" s="14" t="s">
        <v>68</v>
      </c>
      <c r="DP11" s="44" t="str">
        <f t="shared" si="15"/>
        <v>-</v>
      </c>
      <c r="DQ11" s="13" t="s">
        <v>68</v>
      </c>
      <c r="DR11" s="13" t="s">
        <v>68</v>
      </c>
      <c r="DS11" s="13" t="s">
        <v>68</v>
      </c>
      <c r="DT11" s="13" t="s">
        <v>68</v>
      </c>
      <c r="DU11" s="13" t="s">
        <v>68</v>
      </c>
      <c r="DV11" s="13" t="s">
        <v>68</v>
      </c>
      <c r="DW11" s="13" t="str">
        <f t="shared" si="16"/>
        <v>-</v>
      </c>
      <c r="DX11" s="14" t="s">
        <v>68</v>
      </c>
      <c r="DY11" s="14" t="s">
        <v>68</v>
      </c>
      <c r="DZ11" s="14" t="s">
        <v>68</v>
      </c>
      <c r="EA11" s="14" t="s">
        <v>68</v>
      </c>
      <c r="EB11" s="14" t="s">
        <v>68</v>
      </c>
      <c r="EC11" s="14" t="s">
        <v>68</v>
      </c>
      <c r="ED11" s="14" t="str">
        <f t="shared" si="17"/>
        <v>-</v>
      </c>
      <c r="EE11" s="13" t="s">
        <v>68</v>
      </c>
      <c r="EF11" s="13" t="s">
        <v>68</v>
      </c>
      <c r="EG11" s="13" t="s">
        <v>68</v>
      </c>
      <c r="EH11" s="13" t="s">
        <v>68</v>
      </c>
      <c r="EI11" s="13" t="s">
        <v>68</v>
      </c>
      <c r="EJ11" s="13" t="s">
        <v>68</v>
      </c>
      <c r="EK11" s="13" t="str">
        <f t="shared" si="18"/>
        <v>-</v>
      </c>
      <c r="EL11" s="14" t="s">
        <v>68</v>
      </c>
      <c r="EM11" s="14" t="s">
        <v>69</v>
      </c>
      <c r="EN11" s="14" t="s">
        <v>68</v>
      </c>
      <c r="EO11" s="14" t="s">
        <v>68</v>
      </c>
      <c r="EP11" s="14" t="s">
        <v>68</v>
      </c>
      <c r="EQ11" s="14" t="s">
        <v>68</v>
      </c>
      <c r="ER11" s="44" t="str">
        <f t="shared" ref="ER11:ER12" si="55">IF(COUNTIF(EL11:EQ11,"X")&gt;0,COUNTIF(EL11:EQ11,"X")&amp;" fois par mois","-")</f>
        <v>1 fois par mois</v>
      </c>
      <c r="ES11" s="13" t="s">
        <v>68</v>
      </c>
      <c r="ET11" s="13" t="s">
        <v>69</v>
      </c>
      <c r="EU11" s="13" t="s">
        <v>68</v>
      </c>
      <c r="EV11" s="13" t="s">
        <v>68</v>
      </c>
      <c r="EW11" s="13" t="s">
        <v>68</v>
      </c>
      <c r="EX11" s="13" t="s">
        <v>68</v>
      </c>
      <c r="EY11" s="44" t="str">
        <f t="shared" ref="EY11:EY12" si="56">IF(COUNTIF(ES11:EX11,"X")&gt;0,COUNTIF(ES11:EX11,"X")&amp;" fois par mois","-")</f>
        <v>1 fois par mois</v>
      </c>
      <c r="EZ11" s="14" t="s">
        <v>68</v>
      </c>
      <c r="FA11" s="14" t="s">
        <v>69</v>
      </c>
      <c r="FB11" s="14" t="s">
        <v>68</v>
      </c>
      <c r="FC11" s="14" t="s">
        <v>68</v>
      </c>
      <c r="FD11" s="14" t="s">
        <v>68</v>
      </c>
      <c r="FE11" s="14" t="s">
        <v>68</v>
      </c>
      <c r="FF11" s="44" t="str">
        <f t="shared" si="21"/>
        <v>1 fois par semaine</v>
      </c>
      <c r="FG11" s="13" t="s">
        <v>68</v>
      </c>
      <c r="FH11" s="13" t="s">
        <v>69</v>
      </c>
      <c r="FI11" s="13" t="s">
        <v>68</v>
      </c>
      <c r="FJ11" s="13" t="s">
        <v>68</v>
      </c>
      <c r="FK11" s="13" t="s">
        <v>68</v>
      </c>
      <c r="FL11" s="13" t="s">
        <v>68</v>
      </c>
      <c r="FM11" s="13" t="str">
        <f t="shared" ref="FM11:FM12" si="57">IF(COUNTIF(FG11:FL11,"X")&gt;0,COUNTIF(FG11:FL11,"X")&amp;" fois par mois","-")</f>
        <v>1 fois par mois</v>
      </c>
      <c r="FN11" s="14" t="s">
        <v>69</v>
      </c>
      <c r="FO11" s="14" t="s">
        <v>69</v>
      </c>
      <c r="FP11" s="14" t="s">
        <v>69</v>
      </c>
      <c r="FQ11" s="14" t="s">
        <v>69</v>
      </c>
      <c r="FR11" s="14" t="s">
        <v>69</v>
      </c>
      <c r="FS11" s="14" t="s">
        <v>68</v>
      </c>
      <c r="FT11" s="44" t="str">
        <f t="shared" ref="FT11:FT28" si="58">IF(COUNTIF(FN11:FS11,"X")&gt;0,COUNTIF(FN11:FS11,"X")&amp;" fois par semaine","-")</f>
        <v>5 fois par semaine</v>
      </c>
      <c r="FU11" s="13" t="s">
        <v>68</v>
      </c>
      <c r="FV11" s="13" t="s">
        <v>69</v>
      </c>
      <c r="FW11" s="13" t="s">
        <v>68</v>
      </c>
      <c r="FX11" s="13" t="s">
        <v>68</v>
      </c>
      <c r="FY11" s="13" t="s">
        <v>68</v>
      </c>
      <c r="FZ11" s="13" t="s">
        <v>68</v>
      </c>
      <c r="GA11" s="44" t="str">
        <f t="shared" si="24"/>
        <v>1 fois par semaine</v>
      </c>
      <c r="GB11" s="14" t="s">
        <v>68</v>
      </c>
      <c r="GC11" s="14" t="s">
        <v>69</v>
      </c>
      <c r="GD11" s="14" t="s">
        <v>68</v>
      </c>
      <c r="GE11" s="14" t="s">
        <v>68</v>
      </c>
      <c r="GF11" s="14" t="s">
        <v>68</v>
      </c>
      <c r="GG11" s="14" t="s">
        <v>68</v>
      </c>
      <c r="GH11" s="14" t="str">
        <f t="shared" si="50"/>
        <v>1 fois par semaine</v>
      </c>
      <c r="GI11" s="13" t="s">
        <v>68</v>
      </c>
      <c r="GJ11" s="13" t="s">
        <v>68</v>
      </c>
      <c r="GK11" s="13" t="s">
        <v>68</v>
      </c>
      <c r="GL11" s="13" t="s">
        <v>68</v>
      </c>
      <c r="GM11" s="13" t="s">
        <v>68</v>
      </c>
      <c r="GN11" s="13" t="s">
        <v>68</v>
      </c>
      <c r="GO11" s="13" t="str">
        <f t="shared" si="26"/>
        <v>-</v>
      </c>
      <c r="GP11" s="14" t="s">
        <v>68</v>
      </c>
      <c r="GQ11" s="14" t="s">
        <v>68</v>
      </c>
      <c r="GR11" s="14" t="s">
        <v>68</v>
      </c>
      <c r="GS11" s="14" t="s">
        <v>68</v>
      </c>
      <c r="GT11" s="14" t="s">
        <v>68</v>
      </c>
      <c r="GU11" s="14" t="s">
        <v>68</v>
      </c>
      <c r="GV11" s="14" t="str">
        <f t="shared" si="27"/>
        <v>-</v>
      </c>
      <c r="GW11" s="13" t="s">
        <v>68</v>
      </c>
      <c r="GX11" s="13" t="s">
        <v>68</v>
      </c>
      <c r="GY11" s="13" t="s">
        <v>68</v>
      </c>
      <c r="GZ11" s="13" t="s">
        <v>68</v>
      </c>
      <c r="HA11" s="13" t="s">
        <v>68</v>
      </c>
      <c r="HB11" s="13" t="s">
        <v>68</v>
      </c>
      <c r="HC11" s="44" t="str">
        <f t="shared" ref="HC11:HC16" si="59">IF(COUNTIF(GW11:HB11,"X")&gt;0,COUNTIF(GW11:HB11,"X")&amp;" fois par semaine","-")</f>
        <v>-</v>
      </c>
      <c r="HD11" s="14" t="s">
        <v>68</v>
      </c>
      <c r="HE11" s="14" t="s">
        <v>68</v>
      </c>
      <c r="HF11" s="14" t="s">
        <v>68</v>
      </c>
      <c r="HG11" s="14" t="s">
        <v>68</v>
      </c>
      <c r="HH11" s="14" t="s">
        <v>68</v>
      </c>
      <c r="HI11" s="14" t="s">
        <v>68</v>
      </c>
      <c r="HJ11" s="44" t="str">
        <f t="shared" si="29"/>
        <v>-</v>
      </c>
      <c r="HK11" s="13" t="s">
        <v>68</v>
      </c>
      <c r="HL11" s="13" t="s">
        <v>68</v>
      </c>
      <c r="HM11" s="13" t="s">
        <v>68</v>
      </c>
      <c r="HN11" s="13" t="s">
        <v>68</v>
      </c>
      <c r="HO11" s="13" t="s">
        <v>68</v>
      </c>
      <c r="HP11" s="13" t="s">
        <v>68</v>
      </c>
      <c r="HQ11" s="44" t="str">
        <f t="shared" si="30"/>
        <v>-</v>
      </c>
      <c r="HR11" s="14" t="s">
        <v>68</v>
      </c>
      <c r="HS11" s="14" t="s">
        <v>68</v>
      </c>
      <c r="HT11" s="14" t="s">
        <v>68</v>
      </c>
      <c r="HU11" s="14" t="s">
        <v>68</v>
      </c>
      <c r="HV11" s="14" t="s">
        <v>68</v>
      </c>
      <c r="HW11" s="14" t="s">
        <v>68</v>
      </c>
      <c r="HX11" s="14" t="str">
        <f t="shared" si="31"/>
        <v>-</v>
      </c>
    </row>
    <row r="12" spans="1:232" ht="27.95" customHeight="1" x14ac:dyDescent="0.2">
      <c r="A12" s="8">
        <v>8131</v>
      </c>
      <c r="B12" s="17" t="s">
        <v>132</v>
      </c>
      <c r="C12" s="10" t="s">
        <v>1914</v>
      </c>
      <c r="D12" s="11" t="s">
        <v>96</v>
      </c>
      <c r="E12" s="11" t="s">
        <v>227</v>
      </c>
      <c r="F12" s="11">
        <v>75003</v>
      </c>
      <c r="G12" s="11" t="s">
        <v>29</v>
      </c>
      <c r="H12" s="12">
        <v>7</v>
      </c>
      <c r="I12" s="13" t="s">
        <v>68</v>
      </c>
      <c r="J12" s="13" t="s">
        <v>69</v>
      </c>
      <c r="K12" s="13" t="s">
        <v>68</v>
      </c>
      <c r="L12" s="13" t="s">
        <v>68</v>
      </c>
      <c r="M12" s="13" t="s">
        <v>69</v>
      </c>
      <c r="N12" s="13" t="s">
        <v>68</v>
      </c>
      <c r="O12" s="13" t="str">
        <f t="shared" si="32"/>
        <v>2 fois par semaine</v>
      </c>
      <c r="P12" s="14" t="s">
        <v>68</v>
      </c>
      <c r="Q12" s="14" t="s">
        <v>69</v>
      </c>
      <c r="R12" s="14" t="s">
        <v>68</v>
      </c>
      <c r="S12" s="14" t="s">
        <v>68</v>
      </c>
      <c r="T12" s="14" t="s">
        <v>69</v>
      </c>
      <c r="U12" s="14" t="s">
        <v>68</v>
      </c>
      <c r="V12" s="44" t="str">
        <f t="shared" si="33"/>
        <v>2 fois par semaine</v>
      </c>
      <c r="W12" s="13" t="s">
        <v>68</v>
      </c>
      <c r="X12" s="13" t="s">
        <v>69</v>
      </c>
      <c r="Y12" s="13" t="s">
        <v>68</v>
      </c>
      <c r="Z12" s="13" t="s">
        <v>68</v>
      </c>
      <c r="AA12" s="13" t="s">
        <v>69</v>
      </c>
      <c r="AB12" s="13" t="s">
        <v>68</v>
      </c>
      <c r="AC12" s="13" t="str">
        <f t="shared" si="34"/>
        <v>2 fois par semaine</v>
      </c>
      <c r="AD12" s="14" t="s">
        <v>68</v>
      </c>
      <c r="AE12" s="14" t="s">
        <v>69</v>
      </c>
      <c r="AF12" s="14" t="s">
        <v>68</v>
      </c>
      <c r="AG12" s="14" t="s">
        <v>68</v>
      </c>
      <c r="AH12" s="14" t="s">
        <v>69</v>
      </c>
      <c r="AI12" s="14" t="s">
        <v>68</v>
      </c>
      <c r="AJ12" s="44" t="str">
        <f t="shared" si="35"/>
        <v>2 fois par semaine</v>
      </c>
      <c r="AK12" s="13" t="s">
        <v>68</v>
      </c>
      <c r="AL12" s="13" t="s">
        <v>69</v>
      </c>
      <c r="AM12" s="13" t="s">
        <v>68</v>
      </c>
      <c r="AN12" s="13" t="s">
        <v>68</v>
      </c>
      <c r="AO12" s="13" t="s">
        <v>69</v>
      </c>
      <c r="AP12" s="13" t="s">
        <v>68</v>
      </c>
      <c r="AQ12" s="13" t="str">
        <f t="shared" si="36"/>
        <v>2 fois par semaine</v>
      </c>
      <c r="AR12" s="14" t="s">
        <v>68</v>
      </c>
      <c r="AS12" s="14" t="s">
        <v>69</v>
      </c>
      <c r="AT12" s="14" t="s">
        <v>68</v>
      </c>
      <c r="AU12" s="14" t="s">
        <v>68</v>
      </c>
      <c r="AV12" s="14" t="s">
        <v>69</v>
      </c>
      <c r="AW12" s="14" t="s">
        <v>68</v>
      </c>
      <c r="AX12" s="14" t="str">
        <f t="shared" si="37"/>
        <v>2 fois par semaine</v>
      </c>
      <c r="AY12" s="13" t="s">
        <v>68</v>
      </c>
      <c r="AZ12" s="13" t="s">
        <v>69</v>
      </c>
      <c r="BA12" s="13" t="s">
        <v>68</v>
      </c>
      <c r="BB12" s="13" t="s">
        <v>68</v>
      </c>
      <c r="BC12" s="13" t="s">
        <v>69</v>
      </c>
      <c r="BD12" s="13" t="s">
        <v>68</v>
      </c>
      <c r="BE12" s="13" t="str">
        <f t="shared" si="38"/>
        <v>2 fois par semaine</v>
      </c>
      <c r="BF12" s="14" t="s">
        <v>68</v>
      </c>
      <c r="BG12" s="14" t="s">
        <v>69</v>
      </c>
      <c r="BH12" s="14" t="s">
        <v>68</v>
      </c>
      <c r="BI12" s="14" t="s">
        <v>68</v>
      </c>
      <c r="BJ12" s="14" t="s">
        <v>69</v>
      </c>
      <c r="BK12" s="14" t="s">
        <v>68</v>
      </c>
      <c r="BL12" s="14" t="str">
        <f t="shared" si="39"/>
        <v>2 fois par semaine</v>
      </c>
      <c r="BM12" s="13" t="s">
        <v>68</v>
      </c>
      <c r="BN12" s="13" t="s">
        <v>69</v>
      </c>
      <c r="BO12" s="13" t="s">
        <v>68</v>
      </c>
      <c r="BP12" s="13" t="s">
        <v>68</v>
      </c>
      <c r="BQ12" s="13" t="s">
        <v>69</v>
      </c>
      <c r="BR12" s="13" t="s">
        <v>68</v>
      </c>
      <c r="BS12" s="13" t="str">
        <f t="shared" si="40"/>
        <v>2 fois par semaine</v>
      </c>
      <c r="BT12" s="14" t="s">
        <v>68</v>
      </c>
      <c r="BU12" s="14" t="s">
        <v>68</v>
      </c>
      <c r="BV12" s="14" t="s">
        <v>68</v>
      </c>
      <c r="BW12" s="14" t="s">
        <v>68</v>
      </c>
      <c r="BX12" s="14" t="s">
        <v>68</v>
      </c>
      <c r="BY12" s="14" t="s">
        <v>68</v>
      </c>
      <c r="BZ12" s="14" t="str">
        <f t="shared" si="41"/>
        <v>-</v>
      </c>
      <c r="CA12" s="13" t="s">
        <v>68</v>
      </c>
      <c r="CB12" s="13" t="s">
        <v>69</v>
      </c>
      <c r="CC12" s="13" t="s">
        <v>68</v>
      </c>
      <c r="CD12" s="13" t="s">
        <v>68</v>
      </c>
      <c r="CE12" s="13" t="s">
        <v>69</v>
      </c>
      <c r="CF12" s="13" t="s">
        <v>68</v>
      </c>
      <c r="CG12" s="44" t="str">
        <f t="shared" si="54"/>
        <v>2 fois par semaine</v>
      </c>
      <c r="CH12" s="14" t="s">
        <v>68</v>
      </c>
      <c r="CI12" s="14" t="s">
        <v>69</v>
      </c>
      <c r="CJ12" s="14" t="s">
        <v>68</v>
      </c>
      <c r="CK12" s="14" t="s">
        <v>68</v>
      </c>
      <c r="CL12" s="14" t="s">
        <v>69</v>
      </c>
      <c r="CM12" s="14" t="s">
        <v>68</v>
      </c>
      <c r="CN12" s="44" t="str">
        <f t="shared" si="42"/>
        <v>2 fois par semaine</v>
      </c>
      <c r="CO12" s="13" t="s">
        <v>68</v>
      </c>
      <c r="CP12" s="13" t="s">
        <v>69</v>
      </c>
      <c r="CQ12" s="13" t="s">
        <v>68</v>
      </c>
      <c r="CR12" s="13" t="s">
        <v>68</v>
      </c>
      <c r="CS12" s="13" t="s">
        <v>69</v>
      </c>
      <c r="CT12" s="13" t="s">
        <v>68</v>
      </c>
      <c r="CU12" s="13" t="str">
        <f t="shared" si="12"/>
        <v>2 fois par semaine</v>
      </c>
      <c r="CV12" s="14" t="s">
        <v>68</v>
      </c>
      <c r="CW12" s="14" t="s">
        <v>69</v>
      </c>
      <c r="CX12" s="14" t="s">
        <v>68</v>
      </c>
      <c r="CY12" s="14" t="s">
        <v>68</v>
      </c>
      <c r="CZ12" s="14" t="s">
        <v>69</v>
      </c>
      <c r="DA12" s="14" t="s">
        <v>68</v>
      </c>
      <c r="DB12" s="14" t="str">
        <f t="shared" si="13"/>
        <v>2 fois par semaine</v>
      </c>
      <c r="DC12" s="13" t="s">
        <v>68</v>
      </c>
      <c r="DD12" s="13" t="s">
        <v>69</v>
      </c>
      <c r="DE12" s="13" t="s">
        <v>68</v>
      </c>
      <c r="DF12" s="13" t="s">
        <v>68</v>
      </c>
      <c r="DG12" s="13" t="s">
        <v>69</v>
      </c>
      <c r="DH12" s="13" t="s">
        <v>68</v>
      </c>
      <c r="DI12" s="13" t="str">
        <f t="shared" si="14"/>
        <v>2 fois par semaine</v>
      </c>
      <c r="DJ12" s="14" t="s">
        <v>68</v>
      </c>
      <c r="DK12" s="14" t="s">
        <v>69</v>
      </c>
      <c r="DL12" s="14" t="s">
        <v>68</v>
      </c>
      <c r="DM12" s="14" t="s">
        <v>68</v>
      </c>
      <c r="DN12" s="14" t="s">
        <v>69</v>
      </c>
      <c r="DO12" s="14" t="s">
        <v>68</v>
      </c>
      <c r="DP12" s="44" t="str">
        <f t="shared" si="15"/>
        <v>2 fois par semaine</v>
      </c>
      <c r="DQ12" s="13" t="s">
        <v>68</v>
      </c>
      <c r="DR12" s="13" t="s">
        <v>69</v>
      </c>
      <c r="DS12" s="13" t="s">
        <v>68</v>
      </c>
      <c r="DT12" s="13" t="s">
        <v>68</v>
      </c>
      <c r="DU12" s="13" t="s">
        <v>69</v>
      </c>
      <c r="DV12" s="13" t="s">
        <v>68</v>
      </c>
      <c r="DW12" s="13" t="str">
        <f t="shared" si="16"/>
        <v>2 fois par semaine</v>
      </c>
      <c r="DX12" s="14" t="s">
        <v>68</v>
      </c>
      <c r="DY12" s="14" t="s">
        <v>69</v>
      </c>
      <c r="DZ12" s="14" t="s">
        <v>68</v>
      </c>
      <c r="EA12" s="14" t="s">
        <v>68</v>
      </c>
      <c r="EB12" s="14" t="s">
        <v>69</v>
      </c>
      <c r="EC12" s="14" t="s">
        <v>68</v>
      </c>
      <c r="ED12" s="14" t="str">
        <f t="shared" si="17"/>
        <v>2 fois par semaine</v>
      </c>
      <c r="EE12" s="13" t="s">
        <v>68</v>
      </c>
      <c r="EF12" s="13" t="s">
        <v>69</v>
      </c>
      <c r="EG12" s="13" t="s">
        <v>68</v>
      </c>
      <c r="EH12" s="13" t="s">
        <v>68</v>
      </c>
      <c r="EI12" s="13" t="s">
        <v>69</v>
      </c>
      <c r="EJ12" s="13" t="s">
        <v>68</v>
      </c>
      <c r="EK12" s="13" t="str">
        <f t="shared" si="18"/>
        <v>2 fois par semaine</v>
      </c>
      <c r="EL12" s="14" t="s">
        <v>68</v>
      </c>
      <c r="EM12" s="14" t="s">
        <v>69</v>
      </c>
      <c r="EN12" s="14" t="s">
        <v>68</v>
      </c>
      <c r="EO12" s="14" t="s">
        <v>68</v>
      </c>
      <c r="EP12" s="14" t="s">
        <v>68</v>
      </c>
      <c r="EQ12" s="14" t="s">
        <v>68</v>
      </c>
      <c r="ER12" s="44" t="str">
        <f t="shared" si="55"/>
        <v>1 fois par mois</v>
      </c>
      <c r="ES12" s="13" t="s">
        <v>68</v>
      </c>
      <c r="ET12" s="13" t="s">
        <v>69</v>
      </c>
      <c r="EU12" s="13" t="s">
        <v>68</v>
      </c>
      <c r="EV12" s="13" t="s">
        <v>68</v>
      </c>
      <c r="EW12" s="13" t="s">
        <v>68</v>
      </c>
      <c r="EX12" s="13" t="s">
        <v>68</v>
      </c>
      <c r="EY12" s="44" t="str">
        <f t="shared" si="56"/>
        <v>1 fois par mois</v>
      </c>
      <c r="EZ12" s="14" t="s">
        <v>68</v>
      </c>
      <c r="FA12" s="14" t="s">
        <v>69</v>
      </c>
      <c r="FB12" s="14" t="s">
        <v>68</v>
      </c>
      <c r="FC12" s="14" t="s">
        <v>68</v>
      </c>
      <c r="FD12" s="14" t="s">
        <v>68</v>
      </c>
      <c r="FE12" s="14" t="s">
        <v>68</v>
      </c>
      <c r="FF12" s="44" t="str">
        <f t="shared" si="21"/>
        <v>1 fois par semaine</v>
      </c>
      <c r="FG12" s="13" t="s">
        <v>68</v>
      </c>
      <c r="FH12" s="13" t="s">
        <v>69</v>
      </c>
      <c r="FI12" s="13" t="s">
        <v>68</v>
      </c>
      <c r="FJ12" s="13" t="s">
        <v>68</v>
      </c>
      <c r="FK12" s="13" t="s">
        <v>68</v>
      </c>
      <c r="FL12" s="13" t="s">
        <v>68</v>
      </c>
      <c r="FM12" s="13" t="str">
        <f t="shared" si="57"/>
        <v>1 fois par mois</v>
      </c>
      <c r="FN12" s="14" t="s">
        <v>68</v>
      </c>
      <c r="FO12" s="14" t="s">
        <v>69</v>
      </c>
      <c r="FP12" s="14" t="s">
        <v>68</v>
      </c>
      <c r="FQ12" s="14" t="s">
        <v>68</v>
      </c>
      <c r="FR12" s="14" t="s">
        <v>69</v>
      </c>
      <c r="FS12" s="14" t="s">
        <v>68</v>
      </c>
      <c r="FT12" s="44" t="str">
        <f t="shared" si="58"/>
        <v>2 fois par semaine</v>
      </c>
      <c r="FU12" s="13" t="s">
        <v>68</v>
      </c>
      <c r="FV12" s="13" t="s">
        <v>69</v>
      </c>
      <c r="FW12" s="13" t="s">
        <v>68</v>
      </c>
      <c r="FX12" s="13" t="s">
        <v>68</v>
      </c>
      <c r="FY12" s="13" t="s">
        <v>68</v>
      </c>
      <c r="FZ12" s="13" t="s">
        <v>68</v>
      </c>
      <c r="GA12" s="44" t="str">
        <f t="shared" si="24"/>
        <v>1 fois par semaine</v>
      </c>
      <c r="GB12" s="14" t="s">
        <v>68</v>
      </c>
      <c r="GC12" s="14" t="s">
        <v>69</v>
      </c>
      <c r="GD12" s="14" t="s">
        <v>68</v>
      </c>
      <c r="GE12" s="14" t="s">
        <v>68</v>
      </c>
      <c r="GF12" s="14" t="s">
        <v>68</v>
      </c>
      <c r="GG12" s="14" t="s">
        <v>68</v>
      </c>
      <c r="GH12" s="14" t="str">
        <f t="shared" si="50"/>
        <v>1 fois par semaine</v>
      </c>
      <c r="GI12" s="13" t="s">
        <v>68</v>
      </c>
      <c r="GJ12" s="13" t="s">
        <v>68</v>
      </c>
      <c r="GK12" s="13" t="s">
        <v>68</v>
      </c>
      <c r="GL12" s="13" t="s">
        <v>68</v>
      </c>
      <c r="GM12" s="13" t="s">
        <v>68</v>
      </c>
      <c r="GN12" s="13" t="s">
        <v>68</v>
      </c>
      <c r="GO12" s="13" t="str">
        <f t="shared" si="26"/>
        <v>-</v>
      </c>
      <c r="GP12" s="14" t="s">
        <v>68</v>
      </c>
      <c r="GQ12" s="14" t="s">
        <v>68</v>
      </c>
      <c r="GR12" s="14" t="s">
        <v>68</v>
      </c>
      <c r="GS12" s="14" t="s">
        <v>68</v>
      </c>
      <c r="GT12" s="14" t="s">
        <v>68</v>
      </c>
      <c r="GU12" s="14" t="s">
        <v>68</v>
      </c>
      <c r="GV12" s="14" t="str">
        <f t="shared" si="27"/>
        <v>-</v>
      </c>
      <c r="GW12" s="13" t="s">
        <v>68</v>
      </c>
      <c r="GX12" s="13" t="s">
        <v>68</v>
      </c>
      <c r="GY12" s="13" t="s">
        <v>68</v>
      </c>
      <c r="GZ12" s="13" t="s">
        <v>68</v>
      </c>
      <c r="HA12" s="13" t="s">
        <v>68</v>
      </c>
      <c r="HB12" s="13" t="s">
        <v>68</v>
      </c>
      <c r="HC12" s="44" t="str">
        <f t="shared" si="59"/>
        <v>-</v>
      </c>
      <c r="HD12" s="14" t="s">
        <v>68</v>
      </c>
      <c r="HE12" s="14" t="s">
        <v>68</v>
      </c>
      <c r="HF12" s="14" t="s">
        <v>68</v>
      </c>
      <c r="HG12" s="14" t="s">
        <v>68</v>
      </c>
      <c r="HH12" s="14" t="s">
        <v>68</v>
      </c>
      <c r="HI12" s="14" t="s">
        <v>68</v>
      </c>
      <c r="HJ12" s="44" t="str">
        <f t="shared" si="29"/>
        <v>-</v>
      </c>
      <c r="HK12" s="13" t="s">
        <v>68</v>
      </c>
      <c r="HL12" s="13" t="s">
        <v>68</v>
      </c>
      <c r="HM12" s="13" t="s">
        <v>68</v>
      </c>
      <c r="HN12" s="13" t="s">
        <v>68</v>
      </c>
      <c r="HO12" s="13" t="s">
        <v>68</v>
      </c>
      <c r="HP12" s="13" t="s">
        <v>68</v>
      </c>
      <c r="HQ12" s="44" t="str">
        <f t="shared" si="30"/>
        <v>-</v>
      </c>
      <c r="HR12" s="14" t="s">
        <v>68</v>
      </c>
      <c r="HS12" s="14" t="s">
        <v>68</v>
      </c>
      <c r="HT12" s="14" t="s">
        <v>68</v>
      </c>
      <c r="HU12" s="14" t="s">
        <v>68</v>
      </c>
      <c r="HV12" s="14" t="s">
        <v>68</v>
      </c>
      <c r="HW12" s="14" t="s">
        <v>68</v>
      </c>
      <c r="HX12" s="14" t="str">
        <f t="shared" si="31"/>
        <v>-</v>
      </c>
    </row>
    <row r="13" spans="1:232" ht="27.95" customHeight="1" x14ac:dyDescent="0.2">
      <c r="A13" s="8">
        <v>8134</v>
      </c>
      <c r="B13" s="24" t="s">
        <v>76</v>
      </c>
      <c r="C13" s="10" t="s">
        <v>1913</v>
      </c>
      <c r="D13" s="11" t="s">
        <v>96</v>
      </c>
      <c r="E13" s="11" t="s">
        <v>230</v>
      </c>
      <c r="F13" s="11">
        <v>75019</v>
      </c>
      <c r="G13" s="11" t="s">
        <v>29</v>
      </c>
      <c r="H13" s="12">
        <v>30</v>
      </c>
      <c r="I13" s="13" t="s">
        <v>68</v>
      </c>
      <c r="J13" s="13" t="s">
        <v>68</v>
      </c>
      <c r="K13" s="13" t="s">
        <v>68</v>
      </c>
      <c r="L13" s="13" t="s">
        <v>68</v>
      </c>
      <c r="M13" s="13" t="s">
        <v>68</v>
      </c>
      <c r="N13" s="13" t="s">
        <v>68</v>
      </c>
      <c r="O13" s="13" t="str">
        <f t="shared" si="32"/>
        <v>-</v>
      </c>
      <c r="P13" s="14" t="s">
        <v>68</v>
      </c>
      <c r="Q13" s="14" t="s">
        <v>68</v>
      </c>
      <c r="R13" s="14" t="s">
        <v>68</v>
      </c>
      <c r="S13" s="14" t="s">
        <v>68</v>
      </c>
      <c r="T13" s="14" t="s">
        <v>68</v>
      </c>
      <c r="U13" s="14" t="s">
        <v>68</v>
      </c>
      <c r="V13" s="44" t="str">
        <f t="shared" si="33"/>
        <v>-</v>
      </c>
      <c r="W13" s="13" t="s">
        <v>68</v>
      </c>
      <c r="X13" s="13" t="s">
        <v>68</v>
      </c>
      <c r="Y13" s="13" t="s">
        <v>68</v>
      </c>
      <c r="Z13" s="13" t="s">
        <v>68</v>
      </c>
      <c r="AA13" s="13" t="s">
        <v>68</v>
      </c>
      <c r="AB13" s="13" t="s">
        <v>68</v>
      </c>
      <c r="AC13" s="13" t="str">
        <f t="shared" si="34"/>
        <v>-</v>
      </c>
      <c r="AD13" s="14" t="s">
        <v>68</v>
      </c>
      <c r="AE13" s="14" t="s">
        <v>68</v>
      </c>
      <c r="AF13" s="14" t="s">
        <v>68</v>
      </c>
      <c r="AG13" s="14" t="s">
        <v>68</v>
      </c>
      <c r="AH13" s="14" t="s">
        <v>68</v>
      </c>
      <c r="AI13" s="14" t="s">
        <v>68</v>
      </c>
      <c r="AJ13" s="44" t="str">
        <f t="shared" si="35"/>
        <v>-</v>
      </c>
      <c r="AK13" s="13" t="s">
        <v>68</v>
      </c>
      <c r="AL13" s="13" t="s">
        <v>68</v>
      </c>
      <c r="AM13" s="13" t="s">
        <v>68</v>
      </c>
      <c r="AN13" s="13" t="s">
        <v>68</v>
      </c>
      <c r="AO13" s="13" t="s">
        <v>68</v>
      </c>
      <c r="AP13" s="13" t="s">
        <v>68</v>
      </c>
      <c r="AQ13" s="13" t="str">
        <f t="shared" si="36"/>
        <v>-</v>
      </c>
      <c r="AR13" s="14" t="s">
        <v>68</v>
      </c>
      <c r="AS13" s="14" t="s">
        <v>68</v>
      </c>
      <c r="AT13" s="14" t="s">
        <v>68</v>
      </c>
      <c r="AU13" s="14" t="s">
        <v>68</v>
      </c>
      <c r="AV13" s="14" t="s">
        <v>68</v>
      </c>
      <c r="AW13" s="14" t="s">
        <v>68</v>
      </c>
      <c r="AX13" s="14" t="str">
        <f t="shared" si="37"/>
        <v>-</v>
      </c>
      <c r="AY13" s="13" t="s">
        <v>68</v>
      </c>
      <c r="AZ13" s="13" t="s">
        <v>68</v>
      </c>
      <c r="BA13" s="13" t="s">
        <v>68</v>
      </c>
      <c r="BB13" s="13" t="s">
        <v>68</v>
      </c>
      <c r="BC13" s="13" t="s">
        <v>68</v>
      </c>
      <c r="BD13" s="13" t="s">
        <v>68</v>
      </c>
      <c r="BE13" s="13" t="str">
        <f t="shared" si="38"/>
        <v>-</v>
      </c>
      <c r="BF13" s="14" t="s">
        <v>68</v>
      </c>
      <c r="BG13" s="14" t="s">
        <v>68</v>
      </c>
      <c r="BH13" s="14" t="s">
        <v>68</v>
      </c>
      <c r="BI13" s="14" t="s">
        <v>68</v>
      </c>
      <c r="BJ13" s="14" t="s">
        <v>68</v>
      </c>
      <c r="BK13" s="14" t="s">
        <v>68</v>
      </c>
      <c r="BL13" s="14" t="str">
        <f t="shared" si="39"/>
        <v>-</v>
      </c>
      <c r="BM13" s="13" t="s">
        <v>68</v>
      </c>
      <c r="BN13" s="13" t="s">
        <v>68</v>
      </c>
      <c r="BO13" s="13" t="s">
        <v>68</v>
      </c>
      <c r="BP13" s="13" t="s">
        <v>68</v>
      </c>
      <c r="BQ13" s="13" t="s">
        <v>68</v>
      </c>
      <c r="BR13" s="13" t="s">
        <v>68</v>
      </c>
      <c r="BS13" s="13" t="str">
        <f t="shared" si="40"/>
        <v>-</v>
      </c>
      <c r="BT13" s="14" t="s">
        <v>68</v>
      </c>
      <c r="BU13" s="14" t="s">
        <v>68</v>
      </c>
      <c r="BV13" s="14" t="s">
        <v>68</v>
      </c>
      <c r="BW13" s="14" t="s">
        <v>68</v>
      </c>
      <c r="BX13" s="14" t="s">
        <v>68</v>
      </c>
      <c r="BY13" s="14" t="s">
        <v>68</v>
      </c>
      <c r="BZ13" s="14" t="str">
        <f t="shared" si="41"/>
        <v>-</v>
      </c>
      <c r="CA13" s="13" t="s">
        <v>68</v>
      </c>
      <c r="CB13" s="13" t="s">
        <v>68</v>
      </c>
      <c r="CC13" s="13" t="s">
        <v>68</v>
      </c>
      <c r="CD13" s="13" t="s">
        <v>68</v>
      </c>
      <c r="CE13" s="13" t="s">
        <v>68</v>
      </c>
      <c r="CF13" s="13" t="s">
        <v>68</v>
      </c>
      <c r="CG13" s="44" t="str">
        <f t="shared" ref="CG13" si="60">IF(COUNTIF(CA13:CF13,"X")&gt;0,COUNTIF(CA13:CF13,"X")&amp;" fois par semaine","-")</f>
        <v>-</v>
      </c>
      <c r="CH13" s="14" t="s">
        <v>68</v>
      </c>
      <c r="CI13" s="14" t="s">
        <v>68</v>
      </c>
      <c r="CJ13" s="14" t="s">
        <v>68</v>
      </c>
      <c r="CK13" s="14" t="s">
        <v>68</v>
      </c>
      <c r="CL13" s="14" t="s">
        <v>68</v>
      </c>
      <c r="CM13" s="14" t="s">
        <v>68</v>
      </c>
      <c r="CN13" s="44" t="str">
        <f t="shared" si="42"/>
        <v>-</v>
      </c>
      <c r="CO13" s="13" t="s">
        <v>68</v>
      </c>
      <c r="CP13" s="13" t="s">
        <v>68</v>
      </c>
      <c r="CQ13" s="13" t="s">
        <v>68</v>
      </c>
      <c r="CR13" s="13" t="s">
        <v>68</v>
      </c>
      <c r="CS13" s="13" t="s">
        <v>68</v>
      </c>
      <c r="CT13" s="13" t="s">
        <v>68</v>
      </c>
      <c r="CU13" s="13" t="str">
        <f t="shared" si="12"/>
        <v>-</v>
      </c>
      <c r="CV13" s="14" t="s">
        <v>68</v>
      </c>
      <c r="CW13" s="14" t="s">
        <v>68</v>
      </c>
      <c r="CX13" s="14" t="s">
        <v>68</v>
      </c>
      <c r="CY13" s="14" t="s">
        <v>68</v>
      </c>
      <c r="CZ13" s="14" t="s">
        <v>68</v>
      </c>
      <c r="DA13" s="14" t="s">
        <v>68</v>
      </c>
      <c r="DB13" s="14" t="str">
        <f t="shared" si="13"/>
        <v>-</v>
      </c>
      <c r="DC13" s="13" t="s">
        <v>68</v>
      </c>
      <c r="DD13" s="13" t="s">
        <v>68</v>
      </c>
      <c r="DE13" s="13" t="s">
        <v>68</v>
      </c>
      <c r="DF13" s="13" t="s">
        <v>68</v>
      </c>
      <c r="DG13" s="13" t="s">
        <v>68</v>
      </c>
      <c r="DH13" s="13" t="s">
        <v>68</v>
      </c>
      <c r="DI13" s="13" t="str">
        <f t="shared" si="14"/>
        <v>-</v>
      </c>
      <c r="DJ13" s="14" t="s">
        <v>68</v>
      </c>
      <c r="DK13" s="14" t="s">
        <v>68</v>
      </c>
      <c r="DL13" s="14" t="s">
        <v>68</v>
      </c>
      <c r="DM13" s="14" t="s">
        <v>68</v>
      </c>
      <c r="DN13" s="14" t="s">
        <v>68</v>
      </c>
      <c r="DO13" s="14" t="s">
        <v>68</v>
      </c>
      <c r="DP13" s="44" t="str">
        <f t="shared" si="15"/>
        <v>-</v>
      </c>
      <c r="DQ13" s="13" t="s">
        <v>68</v>
      </c>
      <c r="DR13" s="13" t="s">
        <v>68</v>
      </c>
      <c r="DS13" s="13" t="s">
        <v>68</v>
      </c>
      <c r="DT13" s="13" t="s">
        <v>68</v>
      </c>
      <c r="DU13" s="13" t="s">
        <v>68</v>
      </c>
      <c r="DV13" s="13" t="s">
        <v>68</v>
      </c>
      <c r="DW13" s="13" t="str">
        <f t="shared" si="16"/>
        <v>-</v>
      </c>
      <c r="DX13" s="14" t="s">
        <v>68</v>
      </c>
      <c r="DY13" s="14" t="s">
        <v>68</v>
      </c>
      <c r="DZ13" s="14" t="s">
        <v>68</v>
      </c>
      <c r="EA13" s="14" t="s">
        <v>68</v>
      </c>
      <c r="EB13" s="14" t="s">
        <v>68</v>
      </c>
      <c r="EC13" s="14" t="s">
        <v>68</v>
      </c>
      <c r="ED13" s="14" t="str">
        <f t="shared" si="17"/>
        <v>-</v>
      </c>
      <c r="EE13" s="13" t="s">
        <v>68</v>
      </c>
      <c r="EF13" s="13" t="s">
        <v>68</v>
      </c>
      <c r="EG13" s="13" t="s">
        <v>68</v>
      </c>
      <c r="EH13" s="13" t="s">
        <v>68</v>
      </c>
      <c r="EI13" s="13" t="s">
        <v>68</v>
      </c>
      <c r="EJ13" s="13" t="s">
        <v>68</v>
      </c>
      <c r="EK13" s="13" t="str">
        <f t="shared" si="18"/>
        <v>-</v>
      </c>
      <c r="EL13" s="14" t="s">
        <v>68</v>
      </c>
      <c r="EM13" s="14" t="s">
        <v>68</v>
      </c>
      <c r="EN13" s="14" t="s">
        <v>68</v>
      </c>
      <c r="EO13" s="14" t="s">
        <v>68</v>
      </c>
      <c r="EP13" s="14" t="s">
        <v>68</v>
      </c>
      <c r="EQ13" s="14" t="s">
        <v>68</v>
      </c>
      <c r="ER13" s="44" t="s">
        <v>68</v>
      </c>
      <c r="ES13" s="13" t="s">
        <v>68</v>
      </c>
      <c r="ET13" s="13" t="s">
        <v>68</v>
      </c>
      <c r="EU13" s="13" t="s">
        <v>68</v>
      </c>
      <c r="EV13" s="13" t="s">
        <v>68</v>
      </c>
      <c r="EW13" s="13" t="s">
        <v>68</v>
      </c>
      <c r="EX13" s="13" t="s">
        <v>68</v>
      </c>
      <c r="EY13" s="44" t="s">
        <v>68</v>
      </c>
      <c r="EZ13" s="14" t="s">
        <v>68</v>
      </c>
      <c r="FA13" s="14" t="s">
        <v>68</v>
      </c>
      <c r="FB13" s="14" t="s">
        <v>68</v>
      </c>
      <c r="FC13" s="14" t="s">
        <v>68</v>
      </c>
      <c r="FD13" s="14" t="s">
        <v>68</v>
      </c>
      <c r="FE13" s="14" t="s">
        <v>68</v>
      </c>
      <c r="FF13" s="44" t="str">
        <f t="shared" si="21"/>
        <v>-</v>
      </c>
      <c r="FG13" s="13" t="s">
        <v>68</v>
      </c>
      <c r="FH13" s="13" t="s">
        <v>68</v>
      </c>
      <c r="FI13" s="13" t="s">
        <v>68</v>
      </c>
      <c r="FJ13" s="13" t="s">
        <v>68</v>
      </c>
      <c r="FK13" s="13" t="s">
        <v>68</v>
      </c>
      <c r="FL13" s="13" t="s">
        <v>68</v>
      </c>
      <c r="FM13" s="13" t="s">
        <v>68</v>
      </c>
      <c r="FN13" s="14" t="s">
        <v>69</v>
      </c>
      <c r="FO13" s="14" t="s">
        <v>69</v>
      </c>
      <c r="FP13" s="14" t="s">
        <v>69</v>
      </c>
      <c r="FQ13" s="14" t="s">
        <v>69</v>
      </c>
      <c r="FR13" s="14" t="s">
        <v>69</v>
      </c>
      <c r="FS13" s="14" t="s">
        <v>68</v>
      </c>
      <c r="FT13" s="44" t="str">
        <f t="shared" si="58"/>
        <v>5 fois par semaine</v>
      </c>
      <c r="FU13" s="13" t="s">
        <v>69</v>
      </c>
      <c r="FV13" s="13" t="s">
        <v>68</v>
      </c>
      <c r="FW13" s="13" t="s">
        <v>68</v>
      </c>
      <c r="FX13" s="13" t="s">
        <v>68</v>
      </c>
      <c r="FY13" s="13" t="s">
        <v>68</v>
      </c>
      <c r="FZ13" s="13" t="s">
        <v>68</v>
      </c>
      <c r="GA13" s="44" t="str">
        <f t="shared" si="24"/>
        <v>1 fois par semaine</v>
      </c>
      <c r="GB13" s="14" t="s">
        <v>69</v>
      </c>
      <c r="GC13" s="14" t="s">
        <v>68</v>
      </c>
      <c r="GD13" s="14" t="s">
        <v>68</v>
      </c>
      <c r="GE13" s="14" t="s">
        <v>68</v>
      </c>
      <c r="GF13" s="14" t="s">
        <v>68</v>
      </c>
      <c r="GG13" s="14" t="s">
        <v>68</v>
      </c>
      <c r="GH13" s="14" t="str">
        <f t="shared" si="50"/>
        <v>1 fois par semaine</v>
      </c>
      <c r="GI13" s="13" t="s">
        <v>68</v>
      </c>
      <c r="GJ13" s="13" t="s">
        <v>68</v>
      </c>
      <c r="GK13" s="13" t="s">
        <v>68</v>
      </c>
      <c r="GL13" s="13" t="s">
        <v>68</v>
      </c>
      <c r="GM13" s="13" t="s">
        <v>68</v>
      </c>
      <c r="GN13" s="13" t="s">
        <v>68</v>
      </c>
      <c r="GO13" s="13" t="str">
        <f t="shared" si="26"/>
        <v>-</v>
      </c>
      <c r="GP13" s="14" t="s">
        <v>68</v>
      </c>
      <c r="GQ13" s="14" t="s">
        <v>68</v>
      </c>
      <c r="GR13" s="14" t="s">
        <v>68</v>
      </c>
      <c r="GS13" s="14" t="s">
        <v>68</v>
      </c>
      <c r="GT13" s="14" t="s">
        <v>68</v>
      </c>
      <c r="GU13" s="14" t="s">
        <v>68</v>
      </c>
      <c r="GV13" s="14" t="s">
        <v>68</v>
      </c>
      <c r="GW13" s="13" t="s">
        <v>69</v>
      </c>
      <c r="GX13" s="13" t="s">
        <v>68</v>
      </c>
      <c r="GY13" s="13" t="s">
        <v>68</v>
      </c>
      <c r="GZ13" s="13" t="s">
        <v>68</v>
      </c>
      <c r="HA13" s="13" t="s">
        <v>68</v>
      </c>
      <c r="HB13" s="13" t="s">
        <v>68</v>
      </c>
      <c r="HC13" s="44" t="str">
        <f>IF(COUNTIF(GW13:HB13,"X")&gt;0,COUNTIF(GW13:HB13,"X")&amp;" fois par mois","-")</f>
        <v>1 fois par mois</v>
      </c>
      <c r="HD13" s="14" t="s">
        <v>69</v>
      </c>
      <c r="HE13" s="14" t="s">
        <v>68</v>
      </c>
      <c r="HF13" s="14" t="s">
        <v>68</v>
      </c>
      <c r="HG13" s="14" t="s">
        <v>68</v>
      </c>
      <c r="HH13" s="14" t="s">
        <v>68</v>
      </c>
      <c r="HI13" s="14" t="s">
        <v>68</v>
      </c>
      <c r="HJ13" s="44" t="str">
        <f t="shared" si="29"/>
        <v>1 fois par semestre</v>
      </c>
      <c r="HK13" s="13" t="s">
        <v>68</v>
      </c>
      <c r="HL13" s="13" t="s">
        <v>68</v>
      </c>
      <c r="HM13" s="13" t="s">
        <v>68</v>
      </c>
      <c r="HN13" s="13" t="s">
        <v>68</v>
      </c>
      <c r="HO13" s="13" t="s">
        <v>68</v>
      </c>
      <c r="HP13" s="13" t="s">
        <v>68</v>
      </c>
      <c r="HQ13" s="44" t="str">
        <f t="shared" si="30"/>
        <v>-</v>
      </c>
      <c r="HR13" s="14" t="s">
        <v>68</v>
      </c>
      <c r="HS13" s="14" t="s">
        <v>68</v>
      </c>
      <c r="HT13" s="14" t="s">
        <v>68</v>
      </c>
      <c r="HU13" s="14" t="s">
        <v>68</v>
      </c>
      <c r="HV13" s="14" t="s">
        <v>68</v>
      </c>
      <c r="HW13" s="14" t="s">
        <v>68</v>
      </c>
      <c r="HX13" s="14" t="str">
        <f t="shared" si="31"/>
        <v>-</v>
      </c>
    </row>
    <row r="14" spans="1:232" ht="27.95" customHeight="1" x14ac:dyDescent="0.2">
      <c r="A14" s="8">
        <v>8140</v>
      </c>
      <c r="B14" s="24" t="s">
        <v>76</v>
      </c>
      <c r="C14" s="10" t="s">
        <v>1913</v>
      </c>
      <c r="D14" s="11" t="s">
        <v>96</v>
      </c>
      <c r="E14" s="11" t="s">
        <v>235</v>
      </c>
      <c r="F14" s="11">
        <v>75019</v>
      </c>
      <c r="G14" s="11" t="s">
        <v>29</v>
      </c>
      <c r="H14" s="12">
        <v>4</v>
      </c>
      <c r="I14" s="13" t="s">
        <v>68</v>
      </c>
      <c r="J14" s="13" t="s">
        <v>69</v>
      </c>
      <c r="K14" s="13" t="s">
        <v>68</v>
      </c>
      <c r="L14" s="13" t="s">
        <v>68</v>
      </c>
      <c r="M14" s="13" t="s">
        <v>69</v>
      </c>
      <c r="N14" s="13" t="s">
        <v>68</v>
      </c>
      <c r="O14" s="13" t="str">
        <f t="shared" si="32"/>
        <v>2 fois par semaine</v>
      </c>
      <c r="P14" s="14" t="s">
        <v>68</v>
      </c>
      <c r="Q14" s="14" t="s">
        <v>69</v>
      </c>
      <c r="R14" s="14" t="s">
        <v>68</v>
      </c>
      <c r="S14" s="14" t="s">
        <v>68</v>
      </c>
      <c r="T14" s="14" t="s">
        <v>69</v>
      </c>
      <c r="U14" s="14" t="s">
        <v>68</v>
      </c>
      <c r="V14" s="44" t="str">
        <f t="shared" si="33"/>
        <v>2 fois par semaine</v>
      </c>
      <c r="W14" s="13" t="s">
        <v>68</v>
      </c>
      <c r="X14" s="13" t="s">
        <v>69</v>
      </c>
      <c r="Y14" s="13" t="s">
        <v>68</v>
      </c>
      <c r="Z14" s="13" t="s">
        <v>68</v>
      </c>
      <c r="AA14" s="13" t="s">
        <v>69</v>
      </c>
      <c r="AB14" s="13" t="s">
        <v>68</v>
      </c>
      <c r="AC14" s="13" t="str">
        <f t="shared" si="34"/>
        <v>2 fois par semaine</v>
      </c>
      <c r="AD14" s="14" t="s">
        <v>68</v>
      </c>
      <c r="AE14" s="14" t="s">
        <v>69</v>
      </c>
      <c r="AF14" s="14" t="s">
        <v>68</v>
      </c>
      <c r="AG14" s="14" t="s">
        <v>68</v>
      </c>
      <c r="AH14" s="14" t="s">
        <v>69</v>
      </c>
      <c r="AI14" s="14" t="s">
        <v>68</v>
      </c>
      <c r="AJ14" s="44" t="str">
        <f t="shared" si="35"/>
        <v>2 fois par semaine</v>
      </c>
      <c r="AK14" s="13" t="s">
        <v>68</v>
      </c>
      <c r="AL14" s="13" t="s">
        <v>69</v>
      </c>
      <c r="AM14" s="13" t="s">
        <v>68</v>
      </c>
      <c r="AN14" s="13" t="s">
        <v>68</v>
      </c>
      <c r="AO14" s="13" t="s">
        <v>69</v>
      </c>
      <c r="AP14" s="13" t="s">
        <v>68</v>
      </c>
      <c r="AQ14" s="13" t="str">
        <f t="shared" si="36"/>
        <v>2 fois par semaine</v>
      </c>
      <c r="AR14" s="14" t="s">
        <v>68</v>
      </c>
      <c r="AS14" s="14" t="s">
        <v>69</v>
      </c>
      <c r="AT14" s="14" t="s">
        <v>68</v>
      </c>
      <c r="AU14" s="14" t="s">
        <v>68</v>
      </c>
      <c r="AV14" s="14" t="s">
        <v>69</v>
      </c>
      <c r="AW14" s="14" t="s">
        <v>68</v>
      </c>
      <c r="AX14" s="14" t="str">
        <f t="shared" si="37"/>
        <v>2 fois par semaine</v>
      </c>
      <c r="AY14" s="13" t="s">
        <v>68</v>
      </c>
      <c r="AZ14" s="13" t="s">
        <v>69</v>
      </c>
      <c r="BA14" s="13" t="s">
        <v>68</v>
      </c>
      <c r="BB14" s="13" t="s">
        <v>68</v>
      </c>
      <c r="BC14" s="13" t="s">
        <v>69</v>
      </c>
      <c r="BD14" s="13" t="s">
        <v>68</v>
      </c>
      <c r="BE14" s="13" t="str">
        <f t="shared" si="38"/>
        <v>2 fois par semaine</v>
      </c>
      <c r="BF14" s="14" t="s">
        <v>68</v>
      </c>
      <c r="BG14" s="14" t="s">
        <v>69</v>
      </c>
      <c r="BH14" s="14" t="s">
        <v>68</v>
      </c>
      <c r="BI14" s="14" t="s">
        <v>68</v>
      </c>
      <c r="BJ14" s="14" t="s">
        <v>69</v>
      </c>
      <c r="BK14" s="14" t="s">
        <v>68</v>
      </c>
      <c r="BL14" s="14" t="str">
        <f t="shared" si="39"/>
        <v>2 fois par semaine</v>
      </c>
      <c r="BM14" s="13" t="s">
        <v>68</v>
      </c>
      <c r="BN14" s="13" t="s">
        <v>69</v>
      </c>
      <c r="BO14" s="13" t="s">
        <v>68</v>
      </c>
      <c r="BP14" s="13" t="s">
        <v>68</v>
      </c>
      <c r="BQ14" s="13" t="s">
        <v>69</v>
      </c>
      <c r="BR14" s="13" t="s">
        <v>68</v>
      </c>
      <c r="BS14" s="13" t="str">
        <f t="shared" si="40"/>
        <v>2 fois par semaine</v>
      </c>
      <c r="BT14" s="14" t="s">
        <v>68</v>
      </c>
      <c r="BU14" s="14" t="s">
        <v>68</v>
      </c>
      <c r="BV14" s="14" t="s">
        <v>68</v>
      </c>
      <c r="BW14" s="14" t="s">
        <v>68</v>
      </c>
      <c r="BX14" s="14" t="s">
        <v>68</v>
      </c>
      <c r="BY14" s="14" t="s">
        <v>68</v>
      </c>
      <c r="BZ14" s="14" t="str">
        <f t="shared" si="41"/>
        <v>-</v>
      </c>
      <c r="CA14" s="13" t="s">
        <v>68</v>
      </c>
      <c r="CB14" s="13" t="s">
        <v>69</v>
      </c>
      <c r="CC14" s="13" t="s">
        <v>68</v>
      </c>
      <c r="CD14" s="13" t="s">
        <v>68</v>
      </c>
      <c r="CE14" s="13" t="s">
        <v>69</v>
      </c>
      <c r="CF14" s="13" t="s">
        <v>68</v>
      </c>
      <c r="CG14" s="44" t="str">
        <f t="shared" ref="CG14:CG15" si="61">IF(COUNTIF(CA14:CF14,"X")&gt;0,COUNTIF(CA14:CF14,"X")&amp;" fois par semaine","-")</f>
        <v>2 fois par semaine</v>
      </c>
      <c r="CH14" s="14" t="s">
        <v>68</v>
      </c>
      <c r="CI14" s="14" t="s">
        <v>69</v>
      </c>
      <c r="CJ14" s="14" t="s">
        <v>68</v>
      </c>
      <c r="CK14" s="14" t="s">
        <v>68</v>
      </c>
      <c r="CL14" s="14" t="s">
        <v>69</v>
      </c>
      <c r="CM14" s="14" t="s">
        <v>68</v>
      </c>
      <c r="CN14" s="44" t="str">
        <f t="shared" si="42"/>
        <v>2 fois par semaine</v>
      </c>
      <c r="CO14" s="13" t="s">
        <v>68</v>
      </c>
      <c r="CP14" s="13" t="s">
        <v>69</v>
      </c>
      <c r="CQ14" s="13" t="s">
        <v>68</v>
      </c>
      <c r="CR14" s="13" t="s">
        <v>68</v>
      </c>
      <c r="CS14" s="13" t="s">
        <v>69</v>
      </c>
      <c r="CT14" s="13" t="s">
        <v>68</v>
      </c>
      <c r="CU14" s="13" t="str">
        <f t="shared" si="12"/>
        <v>2 fois par semaine</v>
      </c>
      <c r="CV14" s="14" t="s">
        <v>68</v>
      </c>
      <c r="CW14" s="14" t="s">
        <v>69</v>
      </c>
      <c r="CX14" s="14" t="s">
        <v>68</v>
      </c>
      <c r="CY14" s="14" t="s">
        <v>68</v>
      </c>
      <c r="CZ14" s="14" t="s">
        <v>69</v>
      </c>
      <c r="DA14" s="14" t="s">
        <v>68</v>
      </c>
      <c r="DB14" s="14" t="str">
        <f t="shared" si="13"/>
        <v>2 fois par semaine</v>
      </c>
      <c r="DC14" s="13" t="s">
        <v>68</v>
      </c>
      <c r="DD14" s="13" t="s">
        <v>69</v>
      </c>
      <c r="DE14" s="13" t="s">
        <v>68</v>
      </c>
      <c r="DF14" s="13" t="s">
        <v>68</v>
      </c>
      <c r="DG14" s="13" t="s">
        <v>69</v>
      </c>
      <c r="DH14" s="13" t="s">
        <v>68</v>
      </c>
      <c r="DI14" s="13" t="str">
        <f t="shared" si="14"/>
        <v>2 fois par semaine</v>
      </c>
      <c r="DJ14" s="14" t="s">
        <v>68</v>
      </c>
      <c r="DK14" s="14" t="s">
        <v>68</v>
      </c>
      <c r="DL14" s="14" t="s">
        <v>68</v>
      </c>
      <c r="DM14" s="14" t="s">
        <v>68</v>
      </c>
      <c r="DN14" s="14" t="s">
        <v>68</v>
      </c>
      <c r="DO14" s="14" t="s">
        <v>68</v>
      </c>
      <c r="DP14" s="44" t="str">
        <f t="shared" si="15"/>
        <v>-</v>
      </c>
      <c r="DQ14" s="13" t="s">
        <v>68</v>
      </c>
      <c r="DR14" s="13" t="s">
        <v>68</v>
      </c>
      <c r="DS14" s="13" t="s">
        <v>68</v>
      </c>
      <c r="DT14" s="13" t="s">
        <v>68</v>
      </c>
      <c r="DU14" s="13" t="s">
        <v>68</v>
      </c>
      <c r="DV14" s="13" t="s">
        <v>68</v>
      </c>
      <c r="DW14" s="13" t="str">
        <f t="shared" si="16"/>
        <v>-</v>
      </c>
      <c r="DX14" s="14" t="s">
        <v>68</v>
      </c>
      <c r="DY14" s="14" t="s">
        <v>68</v>
      </c>
      <c r="DZ14" s="14" t="s">
        <v>68</v>
      </c>
      <c r="EA14" s="14" t="s">
        <v>68</v>
      </c>
      <c r="EB14" s="14" t="s">
        <v>68</v>
      </c>
      <c r="EC14" s="14" t="s">
        <v>68</v>
      </c>
      <c r="ED14" s="14" t="str">
        <f t="shared" si="17"/>
        <v>-</v>
      </c>
      <c r="EE14" s="13" t="s">
        <v>68</v>
      </c>
      <c r="EF14" s="13" t="s">
        <v>68</v>
      </c>
      <c r="EG14" s="13" t="s">
        <v>68</v>
      </c>
      <c r="EH14" s="13" t="s">
        <v>68</v>
      </c>
      <c r="EI14" s="13" t="s">
        <v>68</v>
      </c>
      <c r="EJ14" s="13" t="s">
        <v>68</v>
      </c>
      <c r="EK14" s="13" t="str">
        <f t="shared" si="18"/>
        <v>-</v>
      </c>
      <c r="EL14" s="14" t="s">
        <v>68</v>
      </c>
      <c r="EM14" s="14" t="s">
        <v>69</v>
      </c>
      <c r="EN14" s="14" t="s">
        <v>68</v>
      </c>
      <c r="EO14" s="14" t="s">
        <v>68</v>
      </c>
      <c r="EP14" s="14" t="s">
        <v>68</v>
      </c>
      <c r="EQ14" s="14" t="s">
        <v>68</v>
      </c>
      <c r="ER14" s="44" t="str">
        <f t="shared" ref="ER14:ER15" si="62">IF(COUNTIF(EL14:EQ14,"X")&gt;0,COUNTIF(EL14:EQ14,"X")&amp;" fois par mois","-")</f>
        <v>1 fois par mois</v>
      </c>
      <c r="ES14" s="13" t="s">
        <v>68</v>
      </c>
      <c r="ET14" s="13" t="s">
        <v>68</v>
      </c>
      <c r="EU14" s="13" t="s">
        <v>68</v>
      </c>
      <c r="EV14" s="13" t="s">
        <v>68</v>
      </c>
      <c r="EW14" s="13" t="s">
        <v>68</v>
      </c>
      <c r="EX14" s="13" t="s">
        <v>68</v>
      </c>
      <c r="EY14" s="44" t="s">
        <v>68</v>
      </c>
      <c r="EZ14" s="14" t="s">
        <v>68</v>
      </c>
      <c r="FA14" s="14" t="s">
        <v>68</v>
      </c>
      <c r="FB14" s="14" t="s">
        <v>68</v>
      </c>
      <c r="FC14" s="14" t="s">
        <v>68</v>
      </c>
      <c r="FD14" s="14" t="s">
        <v>68</v>
      </c>
      <c r="FE14" s="14" t="s">
        <v>68</v>
      </c>
      <c r="FF14" s="44" t="str">
        <f t="shared" si="21"/>
        <v>-</v>
      </c>
      <c r="FG14" s="13" t="s">
        <v>68</v>
      </c>
      <c r="FH14" s="13" t="s">
        <v>68</v>
      </c>
      <c r="FI14" s="13" t="s">
        <v>68</v>
      </c>
      <c r="FJ14" s="13" t="s">
        <v>68</v>
      </c>
      <c r="FK14" s="13" t="s">
        <v>68</v>
      </c>
      <c r="FL14" s="13" t="s">
        <v>68</v>
      </c>
      <c r="FM14" s="13" t="s">
        <v>68</v>
      </c>
      <c r="FN14" s="14" t="s">
        <v>68</v>
      </c>
      <c r="FO14" s="14" t="s">
        <v>69</v>
      </c>
      <c r="FP14" s="14" t="s">
        <v>68</v>
      </c>
      <c r="FQ14" s="14" t="s">
        <v>68</v>
      </c>
      <c r="FR14" s="14" t="s">
        <v>69</v>
      </c>
      <c r="FS14" s="14" t="s">
        <v>68</v>
      </c>
      <c r="FT14" s="44" t="str">
        <f t="shared" si="58"/>
        <v>2 fois par semaine</v>
      </c>
      <c r="FU14" s="13" t="s">
        <v>68</v>
      </c>
      <c r="FV14" s="13" t="s">
        <v>69</v>
      </c>
      <c r="FW14" s="13" t="s">
        <v>68</v>
      </c>
      <c r="FX14" s="13" t="s">
        <v>68</v>
      </c>
      <c r="FY14" s="13" t="s">
        <v>68</v>
      </c>
      <c r="FZ14" s="13" t="s">
        <v>68</v>
      </c>
      <c r="GA14" s="44" t="str">
        <f t="shared" si="24"/>
        <v>1 fois par semaine</v>
      </c>
      <c r="GB14" s="14" t="s">
        <v>68</v>
      </c>
      <c r="GC14" s="14" t="s">
        <v>69</v>
      </c>
      <c r="GD14" s="14" t="s">
        <v>68</v>
      </c>
      <c r="GE14" s="14" t="s">
        <v>68</v>
      </c>
      <c r="GF14" s="14" t="s">
        <v>68</v>
      </c>
      <c r="GG14" s="14" t="s">
        <v>68</v>
      </c>
      <c r="GH14" s="14" t="str">
        <f t="shared" si="50"/>
        <v>1 fois par semaine</v>
      </c>
      <c r="GI14" s="13" t="s">
        <v>68</v>
      </c>
      <c r="GJ14" s="13" t="s">
        <v>68</v>
      </c>
      <c r="GK14" s="13" t="s">
        <v>68</v>
      </c>
      <c r="GL14" s="13" t="s">
        <v>68</v>
      </c>
      <c r="GM14" s="13" t="s">
        <v>68</v>
      </c>
      <c r="GN14" s="13" t="s">
        <v>68</v>
      </c>
      <c r="GO14" s="13" t="str">
        <f t="shared" ref="GO14:GO38" si="63">IF(COUNTIF(GI14:GN14,"X")&gt;0,COUNTIF(GI14:GN14,"X")&amp;" fois par semaine","-")</f>
        <v>-</v>
      </c>
      <c r="GP14" s="14" t="s">
        <v>68</v>
      </c>
      <c r="GQ14" s="14" t="s">
        <v>68</v>
      </c>
      <c r="GR14" s="14" t="s">
        <v>68</v>
      </c>
      <c r="GS14" s="14" t="s">
        <v>68</v>
      </c>
      <c r="GT14" s="14" t="s">
        <v>68</v>
      </c>
      <c r="GU14" s="14" t="s">
        <v>68</v>
      </c>
      <c r="GV14" s="14" t="str">
        <f t="shared" ref="GV14:GV35" si="64">IF(COUNTIF(GP14:GU14,"X")&gt;0,COUNTIF(GP14:GU14,"X")&amp;" fois par semaine","-")</f>
        <v>-</v>
      </c>
      <c r="GW14" s="13" t="s">
        <v>68</v>
      </c>
      <c r="GX14" s="13" t="s">
        <v>68</v>
      </c>
      <c r="GY14" s="13" t="s">
        <v>68</v>
      </c>
      <c r="GZ14" s="13" t="s">
        <v>68</v>
      </c>
      <c r="HA14" s="13" t="s">
        <v>68</v>
      </c>
      <c r="HB14" s="13" t="s">
        <v>68</v>
      </c>
      <c r="HC14" s="44" t="str">
        <f t="shared" si="59"/>
        <v>-</v>
      </c>
      <c r="HD14" s="14" t="s">
        <v>68</v>
      </c>
      <c r="HE14" s="14" t="s">
        <v>68</v>
      </c>
      <c r="HF14" s="14" t="s">
        <v>68</v>
      </c>
      <c r="HG14" s="14" t="s">
        <v>68</v>
      </c>
      <c r="HH14" s="14" t="s">
        <v>68</v>
      </c>
      <c r="HI14" s="14" t="s">
        <v>68</v>
      </c>
      <c r="HJ14" s="44" t="str">
        <f t="shared" si="29"/>
        <v>-</v>
      </c>
      <c r="HK14" s="13" t="s">
        <v>68</v>
      </c>
      <c r="HL14" s="13" t="s">
        <v>68</v>
      </c>
      <c r="HM14" s="13" t="s">
        <v>68</v>
      </c>
      <c r="HN14" s="13" t="s">
        <v>68</v>
      </c>
      <c r="HO14" s="13" t="s">
        <v>68</v>
      </c>
      <c r="HP14" s="13" t="s">
        <v>68</v>
      </c>
      <c r="HQ14" s="44" t="str">
        <f t="shared" ref="HQ14:HQ37" si="65">IF(COUNTIF(HK14:HP14,"X")&gt;0,COUNTIF(HK14:HP14,"X")&amp;" fois par semaine","-")</f>
        <v>-</v>
      </c>
      <c r="HR14" s="14" t="s">
        <v>68</v>
      </c>
      <c r="HS14" s="14" t="s">
        <v>68</v>
      </c>
      <c r="HT14" s="14" t="s">
        <v>68</v>
      </c>
      <c r="HU14" s="14" t="s">
        <v>68</v>
      </c>
      <c r="HV14" s="14" t="s">
        <v>68</v>
      </c>
      <c r="HW14" s="14" t="s">
        <v>68</v>
      </c>
      <c r="HX14" s="14" t="str">
        <f t="shared" si="31"/>
        <v>-</v>
      </c>
    </row>
    <row r="15" spans="1:232" ht="27.95" customHeight="1" x14ac:dyDescent="0.2">
      <c r="A15" s="8">
        <v>8141</v>
      </c>
      <c r="B15" s="24" t="s">
        <v>76</v>
      </c>
      <c r="C15" s="10" t="s">
        <v>1913</v>
      </c>
      <c r="D15" s="11" t="s">
        <v>96</v>
      </c>
      <c r="E15" s="11" t="s">
        <v>236</v>
      </c>
      <c r="F15" s="11">
        <v>75019</v>
      </c>
      <c r="G15" s="11" t="s">
        <v>29</v>
      </c>
      <c r="H15" s="12">
        <v>3</v>
      </c>
      <c r="I15" s="13" t="s">
        <v>68</v>
      </c>
      <c r="J15" s="13" t="s">
        <v>69</v>
      </c>
      <c r="K15" s="13" t="s">
        <v>68</v>
      </c>
      <c r="L15" s="13" t="s">
        <v>68</v>
      </c>
      <c r="M15" s="13" t="s">
        <v>69</v>
      </c>
      <c r="N15" s="13" t="s">
        <v>68</v>
      </c>
      <c r="O15" s="13" t="str">
        <f t="shared" si="32"/>
        <v>2 fois par semaine</v>
      </c>
      <c r="P15" s="14" t="s">
        <v>68</v>
      </c>
      <c r="Q15" s="14" t="s">
        <v>69</v>
      </c>
      <c r="R15" s="14" t="s">
        <v>68</v>
      </c>
      <c r="S15" s="14" t="s">
        <v>68</v>
      </c>
      <c r="T15" s="14" t="s">
        <v>69</v>
      </c>
      <c r="U15" s="14" t="s">
        <v>68</v>
      </c>
      <c r="V15" s="44" t="str">
        <f t="shared" si="33"/>
        <v>2 fois par semaine</v>
      </c>
      <c r="W15" s="13" t="s">
        <v>68</v>
      </c>
      <c r="X15" s="13" t="s">
        <v>69</v>
      </c>
      <c r="Y15" s="13" t="s">
        <v>68</v>
      </c>
      <c r="Z15" s="13" t="s">
        <v>68</v>
      </c>
      <c r="AA15" s="13" t="s">
        <v>69</v>
      </c>
      <c r="AB15" s="13" t="s">
        <v>68</v>
      </c>
      <c r="AC15" s="13" t="str">
        <f t="shared" si="34"/>
        <v>2 fois par semaine</v>
      </c>
      <c r="AD15" s="14" t="s">
        <v>68</v>
      </c>
      <c r="AE15" s="14" t="s">
        <v>69</v>
      </c>
      <c r="AF15" s="14" t="s">
        <v>68</v>
      </c>
      <c r="AG15" s="14" t="s">
        <v>68</v>
      </c>
      <c r="AH15" s="14" t="s">
        <v>69</v>
      </c>
      <c r="AI15" s="14" t="s">
        <v>68</v>
      </c>
      <c r="AJ15" s="44" t="str">
        <f t="shared" si="35"/>
        <v>2 fois par semaine</v>
      </c>
      <c r="AK15" s="13" t="s">
        <v>68</v>
      </c>
      <c r="AL15" s="13" t="s">
        <v>69</v>
      </c>
      <c r="AM15" s="13" t="s">
        <v>68</v>
      </c>
      <c r="AN15" s="13" t="s">
        <v>68</v>
      </c>
      <c r="AO15" s="13" t="s">
        <v>69</v>
      </c>
      <c r="AP15" s="13" t="s">
        <v>68</v>
      </c>
      <c r="AQ15" s="13" t="str">
        <f t="shared" si="36"/>
        <v>2 fois par semaine</v>
      </c>
      <c r="AR15" s="14" t="s">
        <v>68</v>
      </c>
      <c r="AS15" s="14" t="s">
        <v>69</v>
      </c>
      <c r="AT15" s="14" t="s">
        <v>68</v>
      </c>
      <c r="AU15" s="14" t="s">
        <v>68</v>
      </c>
      <c r="AV15" s="14" t="s">
        <v>69</v>
      </c>
      <c r="AW15" s="14" t="s">
        <v>68</v>
      </c>
      <c r="AX15" s="14" t="str">
        <f t="shared" si="37"/>
        <v>2 fois par semaine</v>
      </c>
      <c r="AY15" s="13" t="s">
        <v>68</v>
      </c>
      <c r="AZ15" s="13" t="s">
        <v>69</v>
      </c>
      <c r="BA15" s="13" t="s">
        <v>68</v>
      </c>
      <c r="BB15" s="13" t="s">
        <v>68</v>
      </c>
      <c r="BC15" s="13" t="s">
        <v>69</v>
      </c>
      <c r="BD15" s="13" t="s">
        <v>68</v>
      </c>
      <c r="BE15" s="13" t="str">
        <f t="shared" si="38"/>
        <v>2 fois par semaine</v>
      </c>
      <c r="BF15" s="14" t="s">
        <v>68</v>
      </c>
      <c r="BG15" s="14" t="s">
        <v>69</v>
      </c>
      <c r="BH15" s="14" t="s">
        <v>68</v>
      </c>
      <c r="BI15" s="14" t="s">
        <v>68</v>
      </c>
      <c r="BJ15" s="14" t="s">
        <v>69</v>
      </c>
      <c r="BK15" s="14" t="s">
        <v>68</v>
      </c>
      <c r="BL15" s="14" t="str">
        <f t="shared" si="39"/>
        <v>2 fois par semaine</v>
      </c>
      <c r="BM15" s="13" t="s">
        <v>68</v>
      </c>
      <c r="BN15" s="13" t="s">
        <v>69</v>
      </c>
      <c r="BO15" s="13" t="s">
        <v>68</v>
      </c>
      <c r="BP15" s="13" t="s">
        <v>68</v>
      </c>
      <c r="BQ15" s="13" t="s">
        <v>69</v>
      </c>
      <c r="BR15" s="13" t="s">
        <v>68</v>
      </c>
      <c r="BS15" s="13" t="str">
        <f t="shared" si="40"/>
        <v>2 fois par semaine</v>
      </c>
      <c r="BT15" s="14" t="s">
        <v>68</v>
      </c>
      <c r="BU15" s="14" t="s">
        <v>68</v>
      </c>
      <c r="BV15" s="14" t="s">
        <v>68</v>
      </c>
      <c r="BW15" s="14" t="s">
        <v>68</v>
      </c>
      <c r="BX15" s="14" t="s">
        <v>68</v>
      </c>
      <c r="BY15" s="14" t="s">
        <v>68</v>
      </c>
      <c r="BZ15" s="14" t="str">
        <f t="shared" si="41"/>
        <v>-</v>
      </c>
      <c r="CA15" s="13" t="s">
        <v>68</v>
      </c>
      <c r="CB15" s="13" t="s">
        <v>69</v>
      </c>
      <c r="CC15" s="13" t="s">
        <v>68</v>
      </c>
      <c r="CD15" s="13" t="s">
        <v>68</v>
      </c>
      <c r="CE15" s="13" t="s">
        <v>69</v>
      </c>
      <c r="CF15" s="13" t="s">
        <v>68</v>
      </c>
      <c r="CG15" s="44" t="str">
        <f t="shared" si="61"/>
        <v>2 fois par semaine</v>
      </c>
      <c r="CH15" s="14" t="s">
        <v>68</v>
      </c>
      <c r="CI15" s="14" t="s">
        <v>69</v>
      </c>
      <c r="CJ15" s="14" t="s">
        <v>68</v>
      </c>
      <c r="CK15" s="14" t="s">
        <v>68</v>
      </c>
      <c r="CL15" s="14" t="s">
        <v>69</v>
      </c>
      <c r="CM15" s="14" t="s">
        <v>68</v>
      </c>
      <c r="CN15" s="44" t="str">
        <f t="shared" si="42"/>
        <v>2 fois par semaine</v>
      </c>
      <c r="CO15" s="13" t="s">
        <v>68</v>
      </c>
      <c r="CP15" s="13" t="s">
        <v>69</v>
      </c>
      <c r="CQ15" s="13" t="s">
        <v>68</v>
      </c>
      <c r="CR15" s="13" t="s">
        <v>68</v>
      </c>
      <c r="CS15" s="13" t="s">
        <v>69</v>
      </c>
      <c r="CT15" s="13" t="s">
        <v>68</v>
      </c>
      <c r="CU15" s="13" t="str">
        <f t="shared" si="12"/>
        <v>2 fois par semaine</v>
      </c>
      <c r="CV15" s="14" t="s">
        <v>68</v>
      </c>
      <c r="CW15" s="14" t="s">
        <v>69</v>
      </c>
      <c r="CX15" s="14" t="s">
        <v>68</v>
      </c>
      <c r="CY15" s="14" t="s">
        <v>68</v>
      </c>
      <c r="CZ15" s="14" t="s">
        <v>69</v>
      </c>
      <c r="DA15" s="14" t="s">
        <v>68</v>
      </c>
      <c r="DB15" s="14" t="str">
        <f t="shared" si="13"/>
        <v>2 fois par semaine</v>
      </c>
      <c r="DC15" s="13" t="s">
        <v>68</v>
      </c>
      <c r="DD15" s="13" t="s">
        <v>69</v>
      </c>
      <c r="DE15" s="13" t="s">
        <v>68</v>
      </c>
      <c r="DF15" s="13" t="s">
        <v>68</v>
      </c>
      <c r="DG15" s="13" t="s">
        <v>69</v>
      </c>
      <c r="DH15" s="13" t="s">
        <v>68</v>
      </c>
      <c r="DI15" s="13" t="str">
        <f t="shared" si="14"/>
        <v>2 fois par semaine</v>
      </c>
      <c r="DJ15" s="14" t="s">
        <v>68</v>
      </c>
      <c r="DK15" s="14" t="s">
        <v>68</v>
      </c>
      <c r="DL15" s="14" t="s">
        <v>68</v>
      </c>
      <c r="DM15" s="14" t="s">
        <v>68</v>
      </c>
      <c r="DN15" s="14" t="s">
        <v>68</v>
      </c>
      <c r="DO15" s="14" t="s">
        <v>68</v>
      </c>
      <c r="DP15" s="44" t="str">
        <f t="shared" si="15"/>
        <v>-</v>
      </c>
      <c r="DQ15" s="13" t="s">
        <v>68</v>
      </c>
      <c r="DR15" s="13" t="s">
        <v>68</v>
      </c>
      <c r="DS15" s="13" t="s">
        <v>68</v>
      </c>
      <c r="DT15" s="13" t="s">
        <v>68</v>
      </c>
      <c r="DU15" s="13" t="s">
        <v>68</v>
      </c>
      <c r="DV15" s="13" t="s">
        <v>68</v>
      </c>
      <c r="DW15" s="13" t="str">
        <f t="shared" si="16"/>
        <v>-</v>
      </c>
      <c r="DX15" s="14" t="s">
        <v>68</v>
      </c>
      <c r="DY15" s="14" t="s">
        <v>68</v>
      </c>
      <c r="DZ15" s="14" t="s">
        <v>68</v>
      </c>
      <c r="EA15" s="14" t="s">
        <v>68</v>
      </c>
      <c r="EB15" s="14" t="s">
        <v>68</v>
      </c>
      <c r="EC15" s="14" t="s">
        <v>68</v>
      </c>
      <c r="ED15" s="14" t="str">
        <f t="shared" si="17"/>
        <v>-</v>
      </c>
      <c r="EE15" s="13" t="s">
        <v>68</v>
      </c>
      <c r="EF15" s="13" t="s">
        <v>68</v>
      </c>
      <c r="EG15" s="13" t="s">
        <v>68</v>
      </c>
      <c r="EH15" s="13" t="s">
        <v>68</v>
      </c>
      <c r="EI15" s="13" t="s">
        <v>68</v>
      </c>
      <c r="EJ15" s="13" t="s">
        <v>68</v>
      </c>
      <c r="EK15" s="13" t="str">
        <f t="shared" si="18"/>
        <v>-</v>
      </c>
      <c r="EL15" s="14" t="s">
        <v>68</v>
      </c>
      <c r="EM15" s="14" t="s">
        <v>69</v>
      </c>
      <c r="EN15" s="14" t="s">
        <v>68</v>
      </c>
      <c r="EO15" s="14" t="s">
        <v>68</v>
      </c>
      <c r="EP15" s="14" t="s">
        <v>68</v>
      </c>
      <c r="EQ15" s="14" t="s">
        <v>68</v>
      </c>
      <c r="ER15" s="44" t="str">
        <f t="shared" si="62"/>
        <v>1 fois par mois</v>
      </c>
      <c r="ES15" s="13" t="s">
        <v>68</v>
      </c>
      <c r="ET15" s="13" t="s">
        <v>68</v>
      </c>
      <c r="EU15" s="13" t="s">
        <v>68</v>
      </c>
      <c r="EV15" s="13" t="s">
        <v>68</v>
      </c>
      <c r="EW15" s="13" t="s">
        <v>68</v>
      </c>
      <c r="EX15" s="13" t="s">
        <v>68</v>
      </c>
      <c r="EY15" s="44" t="s">
        <v>68</v>
      </c>
      <c r="EZ15" s="14" t="s">
        <v>68</v>
      </c>
      <c r="FA15" s="14" t="s">
        <v>68</v>
      </c>
      <c r="FB15" s="14" t="s">
        <v>68</v>
      </c>
      <c r="FC15" s="14" t="s">
        <v>68</v>
      </c>
      <c r="FD15" s="14" t="s">
        <v>68</v>
      </c>
      <c r="FE15" s="14" t="s">
        <v>68</v>
      </c>
      <c r="FF15" s="44" t="str">
        <f t="shared" si="21"/>
        <v>-</v>
      </c>
      <c r="FG15" s="13" t="s">
        <v>68</v>
      </c>
      <c r="FH15" s="13" t="s">
        <v>68</v>
      </c>
      <c r="FI15" s="13" t="s">
        <v>68</v>
      </c>
      <c r="FJ15" s="13" t="s">
        <v>68</v>
      </c>
      <c r="FK15" s="13" t="s">
        <v>68</v>
      </c>
      <c r="FL15" s="13" t="s">
        <v>68</v>
      </c>
      <c r="FM15" s="13" t="s">
        <v>68</v>
      </c>
      <c r="FN15" s="14" t="s">
        <v>68</v>
      </c>
      <c r="FO15" s="14" t="s">
        <v>69</v>
      </c>
      <c r="FP15" s="14" t="s">
        <v>68</v>
      </c>
      <c r="FQ15" s="14" t="s">
        <v>68</v>
      </c>
      <c r="FR15" s="14" t="s">
        <v>69</v>
      </c>
      <c r="FS15" s="14" t="s">
        <v>68</v>
      </c>
      <c r="FT15" s="44" t="str">
        <f t="shared" si="58"/>
        <v>2 fois par semaine</v>
      </c>
      <c r="FU15" s="13" t="s">
        <v>68</v>
      </c>
      <c r="FV15" s="13" t="s">
        <v>69</v>
      </c>
      <c r="FW15" s="13" t="s">
        <v>68</v>
      </c>
      <c r="FX15" s="13" t="s">
        <v>68</v>
      </c>
      <c r="FY15" s="13" t="s">
        <v>68</v>
      </c>
      <c r="FZ15" s="13" t="s">
        <v>68</v>
      </c>
      <c r="GA15" s="44" t="str">
        <f t="shared" si="24"/>
        <v>1 fois par semaine</v>
      </c>
      <c r="GB15" s="14" t="s">
        <v>68</v>
      </c>
      <c r="GC15" s="14" t="s">
        <v>69</v>
      </c>
      <c r="GD15" s="14" t="s">
        <v>68</v>
      </c>
      <c r="GE15" s="14" t="s">
        <v>68</v>
      </c>
      <c r="GF15" s="14" t="s">
        <v>68</v>
      </c>
      <c r="GG15" s="14" t="s">
        <v>68</v>
      </c>
      <c r="GH15" s="14" t="str">
        <f t="shared" si="50"/>
        <v>1 fois par semaine</v>
      </c>
      <c r="GI15" s="13" t="s">
        <v>68</v>
      </c>
      <c r="GJ15" s="13" t="s">
        <v>68</v>
      </c>
      <c r="GK15" s="13" t="s">
        <v>68</v>
      </c>
      <c r="GL15" s="13" t="s">
        <v>68</v>
      </c>
      <c r="GM15" s="13" t="s">
        <v>68</v>
      </c>
      <c r="GN15" s="13" t="s">
        <v>68</v>
      </c>
      <c r="GO15" s="13" t="str">
        <f t="shared" si="63"/>
        <v>-</v>
      </c>
      <c r="GP15" s="14" t="s">
        <v>68</v>
      </c>
      <c r="GQ15" s="14" t="s">
        <v>68</v>
      </c>
      <c r="GR15" s="14" t="s">
        <v>68</v>
      </c>
      <c r="GS15" s="14" t="s">
        <v>68</v>
      </c>
      <c r="GT15" s="14" t="s">
        <v>68</v>
      </c>
      <c r="GU15" s="14" t="s">
        <v>68</v>
      </c>
      <c r="GV15" s="14" t="str">
        <f t="shared" si="64"/>
        <v>-</v>
      </c>
      <c r="GW15" s="13" t="s">
        <v>68</v>
      </c>
      <c r="GX15" s="13" t="s">
        <v>68</v>
      </c>
      <c r="GY15" s="13" t="s">
        <v>68</v>
      </c>
      <c r="GZ15" s="13" t="s">
        <v>68</v>
      </c>
      <c r="HA15" s="13" t="s">
        <v>68</v>
      </c>
      <c r="HB15" s="13" t="s">
        <v>68</v>
      </c>
      <c r="HC15" s="44" t="str">
        <f t="shared" si="59"/>
        <v>-</v>
      </c>
      <c r="HD15" s="14" t="s">
        <v>68</v>
      </c>
      <c r="HE15" s="14" t="s">
        <v>68</v>
      </c>
      <c r="HF15" s="14" t="s">
        <v>68</v>
      </c>
      <c r="HG15" s="14" t="s">
        <v>68</v>
      </c>
      <c r="HH15" s="14" t="s">
        <v>68</v>
      </c>
      <c r="HI15" s="14" t="s">
        <v>68</v>
      </c>
      <c r="HJ15" s="44" t="str">
        <f t="shared" si="29"/>
        <v>-</v>
      </c>
      <c r="HK15" s="13" t="s">
        <v>68</v>
      </c>
      <c r="HL15" s="13" t="s">
        <v>68</v>
      </c>
      <c r="HM15" s="13" t="s">
        <v>68</v>
      </c>
      <c r="HN15" s="13" t="s">
        <v>68</v>
      </c>
      <c r="HO15" s="13" t="s">
        <v>68</v>
      </c>
      <c r="HP15" s="13" t="s">
        <v>68</v>
      </c>
      <c r="HQ15" s="44" t="str">
        <f t="shared" si="65"/>
        <v>-</v>
      </c>
      <c r="HR15" s="14" t="s">
        <v>68</v>
      </c>
      <c r="HS15" s="14" t="s">
        <v>68</v>
      </c>
      <c r="HT15" s="14" t="s">
        <v>68</v>
      </c>
      <c r="HU15" s="14" t="s">
        <v>68</v>
      </c>
      <c r="HV15" s="14" t="s">
        <v>68</v>
      </c>
      <c r="HW15" s="14" t="s">
        <v>68</v>
      </c>
      <c r="HX15" s="14" t="str">
        <f t="shared" si="31"/>
        <v>-</v>
      </c>
    </row>
    <row r="16" spans="1:232" ht="27.95" customHeight="1" x14ac:dyDescent="0.2">
      <c r="A16" s="8">
        <v>8146</v>
      </c>
      <c r="B16" s="17" t="s">
        <v>80</v>
      </c>
      <c r="C16" s="10" t="s">
        <v>1910</v>
      </c>
      <c r="D16" s="11" t="s">
        <v>96</v>
      </c>
      <c r="E16" s="11" t="s">
        <v>241</v>
      </c>
      <c r="F16" s="11">
        <v>75020</v>
      </c>
      <c r="G16" s="11" t="s">
        <v>29</v>
      </c>
      <c r="H16" s="12">
        <v>10</v>
      </c>
      <c r="I16" s="13" t="s">
        <v>68</v>
      </c>
      <c r="J16" s="13" t="s">
        <v>69</v>
      </c>
      <c r="K16" s="13" t="s">
        <v>68</v>
      </c>
      <c r="L16" s="13" t="s">
        <v>68</v>
      </c>
      <c r="M16" s="13" t="s">
        <v>69</v>
      </c>
      <c r="N16" s="13" t="s">
        <v>68</v>
      </c>
      <c r="O16" s="13" t="str">
        <f t="shared" si="32"/>
        <v>2 fois par semaine</v>
      </c>
      <c r="P16" s="14" t="s">
        <v>68</v>
      </c>
      <c r="Q16" s="14" t="s">
        <v>69</v>
      </c>
      <c r="R16" s="14" t="s">
        <v>68</v>
      </c>
      <c r="S16" s="14" t="s">
        <v>68</v>
      </c>
      <c r="T16" s="14" t="s">
        <v>69</v>
      </c>
      <c r="U16" s="14" t="s">
        <v>68</v>
      </c>
      <c r="V16" s="44" t="str">
        <f t="shared" si="33"/>
        <v>2 fois par semaine</v>
      </c>
      <c r="W16" s="13" t="s">
        <v>68</v>
      </c>
      <c r="X16" s="13" t="s">
        <v>69</v>
      </c>
      <c r="Y16" s="13" t="s">
        <v>68</v>
      </c>
      <c r="Z16" s="13" t="s">
        <v>68</v>
      </c>
      <c r="AA16" s="13" t="s">
        <v>69</v>
      </c>
      <c r="AB16" s="13" t="s">
        <v>68</v>
      </c>
      <c r="AC16" s="13" t="str">
        <f t="shared" si="34"/>
        <v>2 fois par semaine</v>
      </c>
      <c r="AD16" s="14" t="s">
        <v>68</v>
      </c>
      <c r="AE16" s="14" t="s">
        <v>69</v>
      </c>
      <c r="AF16" s="14" t="s">
        <v>68</v>
      </c>
      <c r="AG16" s="14" t="s">
        <v>68</v>
      </c>
      <c r="AH16" s="14" t="s">
        <v>69</v>
      </c>
      <c r="AI16" s="14" t="s">
        <v>68</v>
      </c>
      <c r="AJ16" s="44" t="str">
        <f t="shared" si="35"/>
        <v>2 fois par semaine</v>
      </c>
      <c r="AK16" s="13" t="s">
        <v>68</v>
      </c>
      <c r="AL16" s="13" t="s">
        <v>69</v>
      </c>
      <c r="AM16" s="13" t="s">
        <v>68</v>
      </c>
      <c r="AN16" s="13" t="s">
        <v>68</v>
      </c>
      <c r="AO16" s="13" t="s">
        <v>69</v>
      </c>
      <c r="AP16" s="13" t="s">
        <v>68</v>
      </c>
      <c r="AQ16" s="13" t="str">
        <f t="shared" si="36"/>
        <v>2 fois par semaine</v>
      </c>
      <c r="AR16" s="14" t="s">
        <v>68</v>
      </c>
      <c r="AS16" s="14" t="s">
        <v>69</v>
      </c>
      <c r="AT16" s="14" t="s">
        <v>68</v>
      </c>
      <c r="AU16" s="14" t="s">
        <v>68</v>
      </c>
      <c r="AV16" s="14" t="s">
        <v>69</v>
      </c>
      <c r="AW16" s="14" t="s">
        <v>68</v>
      </c>
      <c r="AX16" s="14" t="str">
        <f t="shared" si="37"/>
        <v>2 fois par semaine</v>
      </c>
      <c r="AY16" s="13" t="s">
        <v>68</v>
      </c>
      <c r="AZ16" s="13" t="s">
        <v>69</v>
      </c>
      <c r="BA16" s="13" t="s">
        <v>68</v>
      </c>
      <c r="BB16" s="13" t="s">
        <v>68</v>
      </c>
      <c r="BC16" s="13" t="s">
        <v>69</v>
      </c>
      <c r="BD16" s="13" t="s">
        <v>68</v>
      </c>
      <c r="BE16" s="13" t="str">
        <f t="shared" si="38"/>
        <v>2 fois par semaine</v>
      </c>
      <c r="BF16" s="14" t="s">
        <v>68</v>
      </c>
      <c r="BG16" s="14" t="s">
        <v>69</v>
      </c>
      <c r="BH16" s="14" t="s">
        <v>68</v>
      </c>
      <c r="BI16" s="14" t="s">
        <v>68</v>
      </c>
      <c r="BJ16" s="14" t="s">
        <v>69</v>
      </c>
      <c r="BK16" s="14" t="s">
        <v>68</v>
      </c>
      <c r="BL16" s="14" t="str">
        <f t="shared" si="39"/>
        <v>2 fois par semaine</v>
      </c>
      <c r="BM16" s="13" t="s">
        <v>68</v>
      </c>
      <c r="BN16" s="13" t="s">
        <v>69</v>
      </c>
      <c r="BO16" s="13" t="s">
        <v>68</v>
      </c>
      <c r="BP16" s="13" t="s">
        <v>68</v>
      </c>
      <c r="BQ16" s="13" t="s">
        <v>69</v>
      </c>
      <c r="BR16" s="13" t="s">
        <v>68</v>
      </c>
      <c r="BS16" s="13" t="str">
        <f t="shared" si="40"/>
        <v>2 fois par semaine</v>
      </c>
      <c r="BT16" s="14" t="s">
        <v>68</v>
      </c>
      <c r="BU16" s="14" t="s">
        <v>68</v>
      </c>
      <c r="BV16" s="14" t="s">
        <v>68</v>
      </c>
      <c r="BW16" s="14" t="s">
        <v>68</v>
      </c>
      <c r="BX16" s="14" t="s">
        <v>68</v>
      </c>
      <c r="BY16" s="14" t="s">
        <v>68</v>
      </c>
      <c r="BZ16" s="14" t="str">
        <f t="shared" si="41"/>
        <v>-</v>
      </c>
      <c r="CA16" s="13" t="s">
        <v>68</v>
      </c>
      <c r="CB16" s="13" t="s">
        <v>69</v>
      </c>
      <c r="CC16" s="13" t="s">
        <v>68</v>
      </c>
      <c r="CD16" s="13" t="s">
        <v>68</v>
      </c>
      <c r="CE16" s="13" t="s">
        <v>69</v>
      </c>
      <c r="CF16" s="13" t="s">
        <v>68</v>
      </c>
      <c r="CG16" s="44" t="str">
        <f t="shared" ref="CG16" si="66">IF(COUNTIF(CA16:CF16,"X")&gt;0,COUNTIF(CA16:CF16,"X")&amp;" fois par semaine","-")</f>
        <v>2 fois par semaine</v>
      </c>
      <c r="CH16" s="14" t="s">
        <v>68</v>
      </c>
      <c r="CI16" s="14" t="s">
        <v>69</v>
      </c>
      <c r="CJ16" s="14" t="s">
        <v>68</v>
      </c>
      <c r="CK16" s="14" t="s">
        <v>68</v>
      </c>
      <c r="CL16" s="14" t="s">
        <v>69</v>
      </c>
      <c r="CM16" s="14" t="s">
        <v>68</v>
      </c>
      <c r="CN16" s="44" t="str">
        <f t="shared" si="42"/>
        <v>2 fois par semaine</v>
      </c>
      <c r="CO16" s="13" t="s">
        <v>68</v>
      </c>
      <c r="CP16" s="13" t="s">
        <v>69</v>
      </c>
      <c r="CQ16" s="13" t="s">
        <v>68</v>
      </c>
      <c r="CR16" s="13" t="s">
        <v>68</v>
      </c>
      <c r="CS16" s="13" t="s">
        <v>69</v>
      </c>
      <c r="CT16" s="13" t="s">
        <v>68</v>
      </c>
      <c r="CU16" s="13" t="str">
        <f t="shared" si="12"/>
        <v>2 fois par semaine</v>
      </c>
      <c r="CV16" s="14" t="s">
        <v>68</v>
      </c>
      <c r="CW16" s="14" t="s">
        <v>69</v>
      </c>
      <c r="CX16" s="14" t="s">
        <v>68</v>
      </c>
      <c r="CY16" s="14" t="s">
        <v>68</v>
      </c>
      <c r="CZ16" s="14" t="s">
        <v>69</v>
      </c>
      <c r="DA16" s="14" t="s">
        <v>68</v>
      </c>
      <c r="DB16" s="14" t="str">
        <f t="shared" si="13"/>
        <v>2 fois par semaine</v>
      </c>
      <c r="DC16" s="13" t="s">
        <v>68</v>
      </c>
      <c r="DD16" s="13" t="s">
        <v>69</v>
      </c>
      <c r="DE16" s="13" t="s">
        <v>68</v>
      </c>
      <c r="DF16" s="13" t="s">
        <v>68</v>
      </c>
      <c r="DG16" s="13" t="s">
        <v>69</v>
      </c>
      <c r="DH16" s="13" t="s">
        <v>68</v>
      </c>
      <c r="DI16" s="13" t="str">
        <f t="shared" si="14"/>
        <v>2 fois par semaine</v>
      </c>
      <c r="DJ16" s="14" t="s">
        <v>68</v>
      </c>
      <c r="DK16" s="14" t="s">
        <v>68</v>
      </c>
      <c r="DL16" s="14" t="s">
        <v>68</v>
      </c>
      <c r="DM16" s="14" t="s">
        <v>68</v>
      </c>
      <c r="DN16" s="14" t="s">
        <v>68</v>
      </c>
      <c r="DO16" s="14" t="s">
        <v>68</v>
      </c>
      <c r="DP16" s="44" t="str">
        <f t="shared" si="15"/>
        <v>-</v>
      </c>
      <c r="DQ16" s="13" t="s">
        <v>68</v>
      </c>
      <c r="DR16" s="13" t="s">
        <v>68</v>
      </c>
      <c r="DS16" s="13" t="s">
        <v>68</v>
      </c>
      <c r="DT16" s="13" t="s">
        <v>68</v>
      </c>
      <c r="DU16" s="13" t="s">
        <v>68</v>
      </c>
      <c r="DV16" s="13" t="s">
        <v>68</v>
      </c>
      <c r="DW16" s="13" t="str">
        <f t="shared" si="16"/>
        <v>-</v>
      </c>
      <c r="DX16" s="14" t="s">
        <v>68</v>
      </c>
      <c r="DY16" s="14" t="s">
        <v>68</v>
      </c>
      <c r="DZ16" s="14" t="s">
        <v>68</v>
      </c>
      <c r="EA16" s="14" t="s">
        <v>68</v>
      </c>
      <c r="EB16" s="14" t="s">
        <v>68</v>
      </c>
      <c r="EC16" s="14" t="s">
        <v>68</v>
      </c>
      <c r="ED16" s="14" t="str">
        <f t="shared" si="17"/>
        <v>-</v>
      </c>
      <c r="EE16" s="13" t="s">
        <v>68</v>
      </c>
      <c r="EF16" s="13" t="s">
        <v>68</v>
      </c>
      <c r="EG16" s="13" t="s">
        <v>68</v>
      </c>
      <c r="EH16" s="13" t="s">
        <v>68</v>
      </c>
      <c r="EI16" s="13" t="s">
        <v>68</v>
      </c>
      <c r="EJ16" s="13" t="s">
        <v>68</v>
      </c>
      <c r="EK16" s="13" t="str">
        <f t="shared" si="18"/>
        <v>-</v>
      </c>
      <c r="EL16" s="14" t="s">
        <v>68</v>
      </c>
      <c r="EM16" s="14" t="s">
        <v>69</v>
      </c>
      <c r="EN16" s="14" t="s">
        <v>68</v>
      </c>
      <c r="EO16" s="14" t="s">
        <v>68</v>
      </c>
      <c r="EP16" s="14" t="s">
        <v>68</v>
      </c>
      <c r="EQ16" s="14" t="s">
        <v>68</v>
      </c>
      <c r="ER16" s="44" t="str">
        <f t="shared" ref="ER16:ER21" si="67">IF(COUNTIF(EL16:EQ16,"X")&gt;0,COUNTIF(EL16:EQ16,"X")&amp;" fois par mois","-")</f>
        <v>1 fois par mois</v>
      </c>
      <c r="ES16" s="13" t="s">
        <v>68</v>
      </c>
      <c r="ET16" s="13" t="s">
        <v>68</v>
      </c>
      <c r="EU16" s="13" t="s">
        <v>68</v>
      </c>
      <c r="EV16" s="13" t="s">
        <v>68</v>
      </c>
      <c r="EW16" s="13" t="s">
        <v>68</v>
      </c>
      <c r="EX16" s="13" t="s">
        <v>68</v>
      </c>
      <c r="EY16" s="44" t="s">
        <v>68</v>
      </c>
      <c r="EZ16" s="14" t="s">
        <v>68</v>
      </c>
      <c r="FA16" s="14" t="s">
        <v>68</v>
      </c>
      <c r="FB16" s="14" t="s">
        <v>68</v>
      </c>
      <c r="FC16" s="14" t="s">
        <v>68</v>
      </c>
      <c r="FD16" s="14" t="s">
        <v>68</v>
      </c>
      <c r="FE16" s="14" t="s">
        <v>68</v>
      </c>
      <c r="FF16" s="44" t="str">
        <f t="shared" si="21"/>
        <v>-</v>
      </c>
      <c r="FG16" s="13" t="s">
        <v>68</v>
      </c>
      <c r="FH16" s="13" t="s">
        <v>68</v>
      </c>
      <c r="FI16" s="13" t="s">
        <v>68</v>
      </c>
      <c r="FJ16" s="13" t="s">
        <v>68</v>
      </c>
      <c r="FK16" s="13" t="s">
        <v>68</v>
      </c>
      <c r="FL16" s="13" t="s">
        <v>68</v>
      </c>
      <c r="FM16" s="13" t="s">
        <v>68</v>
      </c>
      <c r="FN16" s="14" t="s">
        <v>69</v>
      </c>
      <c r="FO16" s="14" t="s">
        <v>69</v>
      </c>
      <c r="FP16" s="14" t="s">
        <v>68</v>
      </c>
      <c r="FQ16" s="14" t="s">
        <v>68</v>
      </c>
      <c r="FR16" s="14" t="s">
        <v>69</v>
      </c>
      <c r="FS16" s="14" t="s">
        <v>68</v>
      </c>
      <c r="FT16" s="44" t="str">
        <f t="shared" si="58"/>
        <v>3 fois par semaine</v>
      </c>
      <c r="FU16" s="13" t="s">
        <v>68</v>
      </c>
      <c r="FV16" s="13" t="s">
        <v>69</v>
      </c>
      <c r="FW16" s="13" t="s">
        <v>68</v>
      </c>
      <c r="FX16" s="13" t="s">
        <v>68</v>
      </c>
      <c r="FY16" s="13" t="s">
        <v>68</v>
      </c>
      <c r="FZ16" s="13" t="s">
        <v>68</v>
      </c>
      <c r="GA16" s="44" t="str">
        <f t="shared" si="24"/>
        <v>1 fois par semaine</v>
      </c>
      <c r="GB16" s="14" t="s">
        <v>68</v>
      </c>
      <c r="GC16" s="14" t="s">
        <v>69</v>
      </c>
      <c r="GD16" s="14" t="s">
        <v>68</v>
      </c>
      <c r="GE16" s="14" t="s">
        <v>68</v>
      </c>
      <c r="GF16" s="14" t="s">
        <v>68</v>
      </c>
      <c r="GG16" s="14" t="s">
        <v>68</v>
      </c>
      <c r="GH16" s="14" t="str">
        <f t="shared" si="50"/>
        <v>1 fois par semaine</v>
      </c>
      <c r="GI16" s="13" t="s">
        <v>68</v>
      </c>
      <c r="GJ16" s="13" t="s">
        <v>68</v>
      </c>
      <c r="GK16" s="13" t="s">
        <v>68</v>
      </c>
      <c r="GL16" s="13" t="s">
        <v>68</v>
      </c>
      <c r="GM16" s="13" t="s">
        <v>68</v>
      </c>
      <c r="GN16" s="13" t="s">
        <v>68</v>
      </c>
      <c r="GO16" s="13" t="str">
        <f t="shared" si="63"/>
        <v>-</v>
      </c>
      <c r="GP16" s="14" t="s">
        <v>68</v>
      </c>
      <c r="GQ16" s="14" t="s">
        <v>68</v>
      </c>
      <c r="GR16" s="14" t="s">
        <v>68</v>
      </c>
      <c r="GS16" s="14" t="s">
        <v>68</v>
      </c>
      <c r="GT16" s="14" t="s">
        <v>68</v>
      </c>
      <c r="GU16" s="14" t="s">
        <v>68</v>
      </c>
      <c r="GV16" s="14" t="str">
        <f t="shared" si="64"/>
        <v>-</v>
      </c>
      <c r="GW16" s="13" t="s">
        <v>68</v>
      </c>
      <c r="GX16" s="13" t="s">
        <v>68</v>
      </c>
      <c r="GY16" s="13" t="s">
        <v>68</v>
      </c>
      <c r="GZ16" s="13" t="s">
        <v>68</v>
      </c>
      <c r="HA16" s="13" t="s">
        <v>68</v>
      </c>
      <c r="HB16" s="13" t="s">
        <v>68</v>
      </c>
      <c r="HC16" s="44" t="str">
        <f t="shared" si="59"/>
        <v>-</v>
      </c>
      <c r="HD16" s="14" t="s">
        <v>68</v>
      </c>
      <c r="HE16" s="14" t="s">
        <v>68</v>
      </c>
      <c r="HF16" s="14" t="s">
        <v>68</v>
      </c>
      <c r="HG16" s="14" t="s">
        <v>68</v>
      </c>
      <c r="HH16" s="14" t="s">
        <v>68</v>
      </c>
      <c r="HI16" s="14" t="s">
        <v>68</v>
      </c>
      <c r="HJ16" s="44" t="str">
        <f t="shared" si="29"/>
        <v>-</v>
      </c>
      <c r="HK16" s="13" t="s">
        <v>68</v>
      </c>
      <c r="HL16" s="13" t="s">
        <v>68</v>
      </c>
      <c r="HM16" s="13" t="s">
        <v>68</v>
      </c>
      <c r="HN16" s="13" t="s">
        <v>68</v>
      </c>
      <c r="HO16" s="13" t="s">
        <v>68</v>
      </c>
      <c r="HP16" s="13" t="s">
        <v>68</v>
      </c>
      <c r="HQ16" s="44" t="str">
        <f t="shared" si="65"/>
        <v>-</v>
      </c>
      <c r="HR16" s="14" t="s">
        <v>68</v>
      </c>
      <c r="HS16" s="14" t="s">
        <v>68</v>
      </c>
      <c r="HT16" s="14" t="s">
        <v>68</v>
      </c>
      <c r="HU16" s="14" t="s">
        <v>68</v>
      </c>
      <c r="HV16" s="14" t="s">
        <v>68</v>
      </c>
      <c r="HW16" s="14" t="s">
        <v>68</v>
      </c>
      <c r="HX16" s="14" t="str">
        <f t="shared" si="31"/>
        <v>-</v>
      </c>
    </row>
    <row r="17" spans="1:232" ht="27.95" customHeight="1" x14ac:dyDescent="0.2">
      <c r="A17" s="8">
        <v>8150</v>
      </c>
      <c r="B17" s="17" t="s">
        <v>132</v>
      </c>
      <c r="C17" s="10" t="s">
        <v>1914</v>
      </c>
      <c r="D17" s="11" t="s">
        <v>96</v>
      </c>
      <c r="E17" s="11" t="s">
        <v>245</v>
      </c>
      <c r="F17" s="11">
        <v>75002</v>
      </c>
      <c r="G17" s="11" t="s">
        <v>29</v>
      </c>
      <c r="H17" s="12">
        <v>8</v>
      </c>
      <c r="I17" s="13" t="s">
        <v>68</v>
      </c>
      <c r="J17" s="13" t="s">
        <v>69</v>
      </c>
      <c r="K17" s="13" t="s">
        <v>68</v>
      </c>
      <c r="L17" s="13" t="s">
        <v>68</v>
      </c>
      <c r="M17" s="13" t="s">
        <v>69</v>
      </c>
      <c r="N17" s="13" t="s">
        <v>68</v>
      </c>
      <c r="O17" s="13" t="str">
        <f t="shared" si="32"/>
        <v>2 fois par semaine</v>
      </c>
      <c r="P17" s="14" t="s">
        <v>68</v>
      </c>
      <c r="Q17" s="14" t="s">
        <v>69</v>
      </c>
      <c r="R17" s="14" t="s">
        <v>68</v>
      </c>
      <c r="S17" s="14" t="s">
        <v>68</v>
      </c>
      <c r="T17" s="14" t="s">
        <v>69</v>
      </c>
      <c r="U17" s="14" t="s">
        <v>68</v>
      </c>
      <c r="V17" s="44" t="str">
        <f t="shared" si="33"/>
        <v>2 fois par semaine</v>
      </c>
      <c r="W17" s="13" t="s">
        <v>68</v>
      </c>
      <c r="X17" s="13" t="s">
        <v>69</v>
      </c>
      <c r="Y17" s="13" t="s">
        <v>68</v>
      </c>
      <c r="Z17" s="13" t="s">
        <v>68</v>
      </c>
      <c r="AA17" s="13" t="s">
        <v>69</v>
      </c>
      <c r="AB17" s="13" t="s">
        <v>68</v>
      </c>
      <c r="AC17" s="13" t="str">
        <f t="shared" si="34"/>
        <v>2 fois par semaine</v>
      </c>
      <c r="AD17" s="14" t="s">
        <v>68</v>
      </c>
      <c r="AE17" s="14" t="s">
        <v>69</v>
      </c>
      <c r="AF17" s="14" t="s">
        <v>68</v>
      </c>
      <c r="AG17" s="14" t="s">
        <v>68</v>
      </c>
      <c r="AH17" s="14" t="s">
        <v>69</v>
      </c>
      <c r="AI17" s="14" t="s">
        <v>68</v>
      </c>
      <c r="AJ17" s="44" t="str">
        <f t="shared" si="35"/>
        <v>2 fois par semaine</v>
      </c>
      <c r="AK17" s="13" t="s">
        <v>68</v>
      </c>
      <c r="AL17" s="13" t="s">
        <v>69</v>
      </c>
      <c r="AM17" s="13" t="s">
        <v>68</v>
      </c>
      <c r="AN17" s="13" t="s">
        <v>68</v>
      </c>
      <c r="AO17" s="13" t="s">
        <v>69</v>
      </c>
      <c r="AP17" s="13" t="s">
        <v>68</v>
      </c>
      <c r="AQ17" s="13" t="str">
        <f t="shared" si="36"/>
        <v>2 fois par semaine</v>
      </c>
      <c r="AR17" s="14" t="s">
        <v>68</v>
      </c>
      <c r="AS17" s="14" t="s">
        <v>69</v>
      </c>
      <c r="AT17" s="14" t="s">
        <v>68</v>
      </c>
      <c r="AU17" s="14" t="s">
        <v>68</v>
      </c>
      <c r="AV17" s="14" t="s">
        <v>69</v>
      </c>
      <c r="AW17" s="14" t="s">
        <v>68</v>
      </c>
      <c r="AX17" s="14" t="str">
        <f t="shared" si="37"/>
        <v>2 fois par semaine</v>
      </c>
      <c r="AY17" s="13" t="s">
        <v>68</v>
      </c>
      <c r="AZ17" s="13" t="s">
        <v>69</v>
      </c>
      <c r="BA17" s="13" t="s">
        <v>68</v>
      </c>
      <c r="BB17" s="13" t="s">
        <v>68</v>
      </c>
      <c r="BC17" s="13" t="s">
        <v>69</v>
      </c>
      <c r="BD17" s="13" t="s">
        <v>68</v>
      </c>
      <c r="BE17" s="13" t="str">
        <f t="shared" si="38"/>
        <v>2 fois par semaine</v>
      </c>
      <c r="BF17" s="14" t="s">
        <v>68</v>
      </c>
      <c r="BG17" s="14" t="s">
        <v>69</v>
      </c>
      <c r="BH17" s="14" t="s">
        <v>68</v>
      </c>
      <c r="BI17" s="14" t="s">
        <v>68</v>
      </c>
      <c r="BJ17" s="14" t="s">
        <v>69</v>
      </c>
      <c r="BK17" s="14" t="s">
        <v>68</v>
      </c>
      <c r="BL17" s="14" t="str">
        <f t="shared" si="39"/>
        <v>2 fois par semaine</v>
      </c>
      <c r="BM17" s="13" t="s">
        <v>68</v>
      </c>
      <c r="BN17" s="13" t="s">
        <v>69</v>
      </c>
      <c r="BO17" s="13" t="s">
        <v>68</v>
      </c>
      <c r="BP17" s="13" t="s">
        <v>68</v>
      </c>
      <c r="BQ17" s="13" t="s">
        <v>69</v>
      </c>
      <c r="BR17" s="13" t="s">
        <v>68</v>
      </c>
      <c r="BS17" s="13" t="str">
        <f t="shared" si="40"/>
        <v>2 fois par semaine</v>
      </c>
      <c r="BT17" s="14" t="s">
        <v>68</v>
      </c>
      <c r="BU17" s="14" t="s">
        <v>68</v>
      </c>
      <c r="BV17" s="14" t="s">
        <v>68</v>
      </c>
      <c r="BW17" s="14" t="s">
        <v>68</v>
      </c>
      <c r="BX17" s="14" t="s">
        <v>68</v>
      </c>
      <c r="BY17" s="14" t="s">
        <v>68</v>
      </c>
      <c r="BZ17" s="14" t="str">
        <f t="shared" si="41"/>
        <v>-</v>
      </c>
      <c r="CA17" s="13" t="s">
        <v>68</v>
      </c>
      <c r="CB17" s="13" t="s">
        <v>69</v>
      </c>
      <c r="CC17" s="13" t="s">
        <v>68</v>
      </c>
      <c r="CD17" s="13" t="s">
        <v>68</v>
      </c>
      <c r="CE17" s="13" t="s">
        <v>68</v>
      </c>
      <c r="CF17" s="13" t="s">
        <v>68</v>
      </c>
      <c r="CG17" s="44" t="str">
        <f t="shared" ref="CG17:CG21" si="68">IF(COUNTIF(CA17:CF17,"X")&gt;0,COUNTIF(CA17:CF17,"X")&amp;" fois par semaine","-")</f>
        <v>1 fois par semaine</v>
      </c>
      <c r="CH17" s="14" t="s">
        <v>68</v>
      </c>
      <c r="CI17" s="14" t="s">
        <v>69</v>
      </c>
      <c r="CJ17" s="14" t="s">
        <v>68</v>
      </c>
      <c r="CK17" s="14" t="s">
        <v>68</v>
      </c>
      <c r="CL17" s="14" t="s">
        <v>68</v>
      </c>
      <c r="CM17" s="14" t="s">
        <v>68</v>
      </c>
      <c r="CN17" s="44" t="str">
        <f t="shared" si="42"/>
        <v>1 fois par semaine</v>
      </c>
      <c r="CO17" s="13" t="s">
        <v>68</v>
      </c>
      <c r="CP17" s="13" t="s">
        <v>69</v>
      </c>
      <c r="CQ17" s="13" t="s">
        <v>68</v>
      </c>
      <c r="CR17" s="13" t="s">
        <v>68</v>
      </c>
      <c r="CS17" s="13" t="s">
        <v>68</v>
      </c>
      <c r="CT17" s="13" t="s">
        <v>68</v>
      </c>
      <c r="CU17" s="13" t="str">
        <f t="shared" si="12"/>
        <v>1 fois par semaine</v>
      </c>
      <c r="CV17" s="14" t="s">
        <v>68</v>
      </c>
      <c r="CW17" s="14" t="s">
        <v>69</v>
      </c>
      <c r="CX17" s="14" t="s">
        <v>68</v>
      </c>
      <c r="CY17" s="14" t="s">
        <v>68</v>
      </c>
      <c r="CZ17" s="14" t="s">
        <v>68</v>
      </c>
      <c r="DA17" s="14" t="s">
        <v>68</v>
      </c>
      <c r="DB17" s="14" t="str">
        <f t="shared" si="13"/>
        <v>1 fois par semaine</v>
      </c>
      <c r="DC17" s="13" t="s">
        <v>68</v>
      </c>
      <c r="DD17" s="13" t="s">
        <v>69</v>
      </c>
      <c r="DE17" s="13" t="s">
        <v>68</v>
      </c>
      <c r="DF17" s="13" t="s">
        <v>68</v>
      </c>
      <c r="DG17" s="13" t="s">
        <v>68</v>
      </c>
      <c r="DH17" s="13" t="s">
        <v>68</v>
      </c>
      <c r="DI17" s="13" t="str">
        <f t="shared" si="14"/>
        <v>1 fois par semaine</v>
      </c>
      <c r="DJ17" s="14" t="s">
        <v>68</v>
      </c>
      <c r="DK17" s="14" t="s">
        <v>68</v>
      </c>
      <c r="DL17" s="14" t="s">
        <v>68</v>
      </c>
      <c r="DM17" s="14" t="s">
        <v>68</v>
      </c>
      <c r="DN17" s="14" t="s">
        <v>68</v>
      </c>
      <c r="DO17" s="14" t="s">
        <v>68</v>
      </c>
      <c r="DP17" s="44" t="str">
        <f t="shared" si="15"/>
        <v>-</v>
      </c>
      <c r="DQ17" s="13" t="s">
        <v>68</v>
      </c>
      <c r="DR17" s="13" t="s">
        <v>68</v>
      </c>
      <c r="DS17" s="13" t="s">
        <v>68</v>
      </c>
      <c r="DT17" s="13" t="s">
        <v>68</v>
      </c>
      <c r="DU17" s="13" t="s">
        <v>68</v>
      </c>
      <c r="DV17" s="13" t="s">
        <v>68</v>
      </c>
      <c r="DW17" s="13" t="str">
        <f t="shared" si="16"/>
        <v>-</v>
      </c>
      <c r="DX17" s="14" t="s">
        <v>68</v>
      </c>
      <c r="DY17" s="14" t="s">
        <v>68</v>
      </c>
      <c r="DZ17" s="14" t="s">
        <v>68</v>
      </c>
      <c r="EA17" s="14" t="s">
        <v>68</v>
      </c>
      <c r="EB17" s="14" t="s">
        <v>68</v>
      </c>
      <c r="EC17" s="14" t="s">
        <v>68</v>
      </c>
      <c r="ED17" s="14" t="str">
        <f t="shared" si="17"/>
        <v>-</v>
      </c>
      <c r="EE17" s="13" t="s">
        <v>68</v>
      </c>
      <c r="EF17" s="13" t="s">
        <v>68</v>
      </c>
      <c r="EG17" s="13" t="s">
        <v>68</v>
      </c>
      <c r="EH17" s="13" t="s">
        <v>68</v>
      </c>
      <c r="EI17" s="13" t="s">
        <v>68</v>
      </c>
      <c r="EJ17" s="13" t="s">
        <v>68</v>
      </c>
      <c r="EK17" s="13" t="str">
        <f t="shared" si="18"/>
        <v>-</v>
      </c>
      <c r="EL17" s="14" t="s">
        <v>68</v>
      </c>
      <c r="EM17" s="14" t="s">
        <v>69</v>
      </c>
      <c r="EN17" s="14" t="s">
        <v>68</v>
      </c>
      <c r="EO17" s="14" t="s">
        <v>68</v>
      </c>
      <c r="EP17" s="14" t="s">
        <v>68</v>
      </c>
      <c r="EQ17" s="14" t="s">
        <v>68</v>
      </c>
      <c r="ER17" s="44" t="str">
        <f t="shared" si="67"/>
        <v>1 fois par mois</v>
      </c>
      <c r="ES17" s="13" t="s">
        <v>68</v>
      </c>
      <c r="ET17" s="13" t="s">
        <v>68</v>
      </c>
      <c r="EU17" s="13" t="s">
        <v>68</v>
      </c>
      <c r="EV17" s="13" t="s">
        <v>68</v>
      </c>
      <c r="EW17" s="13" t="s">
        <v>68</v>
      </c>
      <c r="EX17" s="13" t="s">
        <v>68</v>
      </c>
      <c r="EY17" s="44" t="s">
        <v>68</v>
      </c>
      <c r="EZ17" s="14" t="s">
        <v>68</v>
      </c>
      <c r="FA17" s="14" t="s">
        <v>69</v>
      </c>
      <c r="FB17" s="14" t="s">
        <v>68</v>
      </c>
      <c r="FC17" s="14" t="s">
        <v>68</v>
      </c>
      <c r="FD17" s="14" t="s">
        <v>68</v>
      </c>
      <c r="FE17" s="14" t="s">
        <v>68</v>
      </c>
      <c r="FF17" s="44" t="str">
        <f t="shared" si="21"/>
        <v>1 fois par semaine</v>
      </c>
      <c r="FG17" s="13" t="s">
        <v>68</v>
      </c>
      <c r="FH17" s="13" t="s">
        <v>69</v>
      </c>
      <c r="FI17" s="13" t="s">
        <v>68</v>
      </c>
      <c r="FJ17" s="13" t="s">
        <v>68</v>
      </c>
      <c r="FK17" s="13" t="s">
        <v>68</v>
      </c>
      <c r="FL17" s="13" t="s">
        <v>68</v>
      </c>
      <c r="FM17" s="13" t="str">
        <f t="shared" ref="FM17" si="69">IF(COUNTIF(FG17:FL17,"X")&gt;0,COUNTIF(FG17:FL17,"X")&amp;" fois par mois","-")</f>
        <v>1 fois par mois</v>
      </c>
      <c r="FN17" s="14" t="s">
        <v>69</v>
      </c>
      <c r="FO17" s="14" t="s">
        <v>68</v>
      </c>
      <c r="FP17" s="14" t="s">
        <v>68</v>
      </c>
      <c r="FQ17" s="14" t="s">
        <v>69</v>
      </c>
      <c r="FR17" s="14" t="s">
        <v>68</v>
      </c>
      <c r="FS17" s="14" t="s">
        <v>68</v>
      </c>
      <c r="FT17" s="44" t="str">
        <f t="shared" si="58"/>
        <v>2 fois par semaine</v>
      </c>
      <c r="FU17" s="13" t="s">
        <v>68</v>
      </c>
      <c r="FV17" s="13" t="s">
        <v>69</v>
      </c>
      <c r="FW17" s="13" t="s">
        <v>68</v>
      </c>
      <c r="FX17" s="13" t="s">
        <v>68</v>
      </c>
      <c r="FY17" s="13" t="s">
        <v>68</v>
      </c>
      <c r="FZ17" s="13" t="s">
        <v>68</v>
      </c>
      <c r="GA17" s="44" t="str">
        <f t="shared" si="24"/>
        <v>1 fois par semaine</v>
      </c>
      <c r="GB17" s="14" t="s">
        <v>68</v>
      </c>
      <c r="GC17" s="14" t="s">
        <v>69</v>
      </c>
      <c r="GD17" s="14" t="s">
        <v>68</v>
      </c>
      <c r="GE17" s="14" t="s">
        <v>68</v>
      </c>
      <c r="GF17" s="14" t="s">
        <v>68</v>
      </c>
      <c r="GG17" s="14" t="s">
        <v>68</v>
      </c>
      <c r="GH17" s="14" t="str">
        <f t="shared" si="50"/>
        <v>1 fois par semaine</v>
      </c>
      <c r="GI17" s="13" t="s">
        <v>68</v>
      </c>
      <c r="GJ17" s="13" t="s">
        <v>68</v>
      </c>
      <c r="GK17" s="13" t="s">
        <v>68</v>
      </c>
      <c r="GL17" s="13" t="s">
        <v>68</v>
      </c>
      <c r="GM17" s="13" t="s">
        <v>68</v>
      </c>
      <c r="GN17" s="13" t="s">
        <v>68</v>
      </c>
      <c r="GO17" s="13" t="str">
        <f t="shared" si="63"/>
        <v>-</v>
      </c>
      <c r="GP17" s="14" t="s">
        <v>68</v>
      </c>
      <c r="GQ17" s="14" t="s">
        <v>68</v>
      </c>
      <c r="GR17" s="14" t="s">
        <v>69</v>
      </c>
      <c r="GS17" s="14" t="s">
        <v>68</v>
      </c>
      <c r="GT17" s="14" t="s">
        <v>68</v>
      </c>
      <c r="GU17" s="14" t="s">
        <v>69</v>
      </c>
      <c r="GV17" s="14" t="str">
        <f t="shared" si="64"/>
        <v>2 fois par semaine</v>
      </c>
      <c r="GW17" s="13" t="s">
        <v>68</v>
      </c>
      <c r="GX17" s="13" t="s">
        <v>68</v>
      </c>
      <c r="GY17" s="13" t="s">
        <v>68</v>
      </c>
      <c r="GZ17" s="13" t="s">
        <v>68</v>
      </c>
      <c r="HA17" s="13" t="s">
        <v>68</v>
      </c>
      <c r="HB17" s="13" t="s">
        <v>68</v>
      </c>
      <c r="HC17" s="44" t="str">
        <f t="shared" ref="HC17:HC26" si="70">IF(COUNTIF(GW17:HB17,"X")&gt;0,COUNTIF(GW17:HB17,"X")&amp;" fois par semaine","-")</f>
        <v>-</v>
      </c>
      <c r="HD17" s="14" t="s">
        <v>68</v>
      </c>
      <c r="HE17" s="14" t="s">
        <v>68</v>
      </c>
      <c r="HF17" s="14" t="s">
        <v>68</v>
      </c>
      <c r="HG17" s="14" t="s">
        <v>68</v>
      </c>
      <c r="HH17" s="14" t="s">
        <v>68</v>
      </c>
      <c r="HI17" s="14" t="s">
        <v>68</v>
      </c>
      <c r="HJ17" s="44" t="str">
        <f t="shared" si="29"/>
        <v>-</v>
      </c>
      <c r="HK17" s="13" t="s">
        <v>68</v>
      </c>
      <c r="HL17" s="13" t="s">
        <v>68</v>
      </c>
      <c r="HM17" s="13" t="s">
        <v>68</v>
      </c>
      <c r="HN17" s="13" t="s">
        <v>68</v>
      </c>
      <c r="HO17" s="13" t="s">
        <v>68</v>
      </c>
      <c r="HP17" s="13" t="s">
        <v>68</v>
      </c>
      <c r="HQ17" s="44" t="str">
        <f t="shared" si="65"/>
        <v>-</v>
      </c>
      <c r="HR17" s="14" t="s">
        <v>68</v>
      </c>
      <c r="HS17" s="14" t="s">
        <v>68</v>
      </c>
      <c r="HT17" s="14" t="s">
        <v>68</v>
      </c>
      <c r="HU17" s="14" t="s">
        <v>68</v>
      </c>
      <c r="HV17" s="14" t="s">
        <v>68</v>
      </c>
      <c r="HW17" s="14" t="s">
        <v>68</v>
      </c>
      <c r="HX17" s="14" t="str">
        <f t="shared" si="31"/>
        <v>-</v>
      </c>
    </row>
    <row r="18" spans="1:232" ht="27.95" customHeight="1" x14ac:dyDescent="0.2">
      <c r="A18" s="8">
        <v>8152</v>
      </c>
      <c r="B18" s="17" t="s">
        <v>80</v>
      </c>
      <c r="C18" s="10" t="s">
        <v>1910</v>
      </c>
      <c r="D18" s="11" t="s">
        <v>96</v>
      </c>
      <c r="E18" s="11" t="s">
        <v>246</v>
      </c>
      <c r="F18" s="11">
        <v>75020</v>
      </c>
      <c r="G18" s="11" t="s">
        <v>29</v>
      </c>
      <c r="H18" s="12">
        <v>17</v>
      </c>
      <c r="I18" s="13" t="s">
        <v>69</v>
      </c>
      <c r="J18" s="13" t="s">
        <v>68</v>
      </c>
      <c r="K18" s="13" t="s">
        <v>69</v>
      </c>
      <c r="L18" s="13" t="s">
        <v>68</v>
      </c>
      <c r="M18" s="13" t="s">
        <v>69</v>
      </c>
      <c r="N18" s="13" t="s">
        <v>68</v>
      </c>
      <c r="O18" s="13" t="str">
        <f t="shared" si="32"/>
        <v>3 fois par semaine</v>
      </c>
      <c r="P18" s="14" t="s">
        <v>69</v>
      </c>
      <c r="Q18" s="14" t="s">
        <v>68</v>
      </c>
      <c r="R18" s="14" t="s">
        <v>69</v>
      </c>
      <c r="S18" s="14" t="s">
        <v>68</v>
      </c>
      <c r="T18" s="14" t="s">
        <v>69</v>
      </c>
      <c r="U18" s="14" t="s">
        <v>68</v>
      </c>
      <c r="V18" s="44" t="str">
        <f t="shared" si="33"/>
        <v>3 fois par semaine</v>
      </c>
      <c r="W18" s="13" t="s">
        <v>69</v>
      </c>
      <c r="X18" s="13" t="s">
        <v>68</v>
      </c>
      <c r="Y18" s="13" t="s">
        <v>69</v>
      </c>
      <c r="Z18" s="13" t="s">
        <v>68</v>
      </c>
      <c r="AA18" s="13" t="s">
        <v>69</v>
      </c>
      <c r="AB18" s="13" t="s">
        <v>68</v>
      </c>
      <c r="AC18" s="13" t="str">
        <f t="shared" si="34"/>
        <v>3 fois par semaine</v>
      </c>
      <c r="AD18" s="14" t="s">
        <v>69</v>
      </c>
      <c r="AE18" s="14" t="s">
        <v>68</v>
      </c>
      <c r="AF18" s="14" t="s">
        <v>69</v>
      </c>
      <c r="AG18" s="14" t="s">
        <v>68</v>
      </c>
      <c r="AH18" s="14" t="s">
        <v>69</v>
      </c>
      <c r="AI18" s="14" t="s">
        <v>68</v>
      </c>
      <c r="AJ18" s="44" t="str">
        <f t="shared" si="35"/>
        <v>3 fois par semaine</v>
      </c>
      <c r="AK18" s="13" t="s">
        <v>69</v>
      </c>
      <c r="AL18" s="13" t="s">
        <v>68</v>
      </c>
      <c r="AM18" s="13" t="s">
        <v>69</v>
      </c>
      <c r="AN18" s="13" t="s">
        <v>68</v>
      </c>
      <c r="AO18" s="13" t="s">
        <v>69</v>
      </c>
      <c r="AP18" s="13" t="s">
        <v>68</v>
      </c>
      <c r="AQ18" s="13" t="str">
        <f t="shared" si="36"/>
        <v>3 fois par semaine</v>
      </c>
      <c r="AR18" s="14" t="s">
        <v>69</v>
      </c>
      <c r="AS18" s="14" t="s">
        <v>68</v>
      </c>
      <c r="AT18" s="14" t="s">
        <v>69</v>
      </c>
      <c r="AU18" s="14" t="s">
        <v>68</v>
      </c>
      <c r="AV18" s="14" t="s">
        <v>69</v>
      </c>
      <c r="AW18" s="14" t="s">
        <v>68</v>
      </c>
      <c r="AX18" s="14" t="str">
        <f t="shared" si="37"/>
        <v>3 fois par semaine</v>
      </c>
      <c r="AY18" s="13" t="s">
        <v>69</v>
      </c>
      <c r="AZ18" s="13" t="s">
        <v>68</v>
      </c>
      <c r="BA18" s="13" t="s">
        <v>69</v>
      </c>
      <c r="BB18" s="13" t="s">
        <v>68</v>
      </c>
      <c r="BC18" s="13" t="s">
        <v>69</v>
      </c>
      <c r="BD18" s="13" t="s">
        <v>68</v>
      </c>
      <c r="BE18" s="13" t="str">
        <f t="shared" si="38"/>
        <v>3 fois par semaine</v>
      </c>
      <c r="BF18" s="14" t="s">
        <v>69</v>
      </c>
      <c r="BG18" s="14" t="s">
        <v>68</v>
      </c>
      <c r="BH18" s="14" t="s">
        <v>69</v>
      </c>
      <c r="BI18" s="14" t="s">
        <v>68</v>
      </c>
      <c r="BJ18" s="14" t="s">
        <v>69</v>
      </c>
      <c r="BK18" s="14" t="s">
        <v>68</v>
      </c>
      <c r="BL18" s="14" t="str">
        <f t="shared" si="39"/>
        <v>3 fois par semaine</v>
      </c>
      <c r="BM18" s="13" t="s">
        <v>69</v>
      </c>
      <c r="BN18" s="13" t="s">
        <v>68</v>
      </c>
      <c r="BO18" s="13" t="s">
        <v>69</v>
      </c>
      <c r="BP18" s="13" t="s">
        <v>68</v>
      </c>
      <c r="BQ18" s="13" t="s">
        <v>69</v>
      </c>
      <c r="BR18" s="13" t="s">
        <v>68</v>
      </c>
      <c r="BS18" s="13" t="str">
        <f t="shared" si="40"/>
        <v>3 fois par semaine</v>
      </c>
      <c r="BT18" s="14" t="s">
        <v>68</v>
      </c>
      <c r="BU18" s="14" t="s">
        <v>68</v>
      </c>
      <c r="BV18" s="14" t="s">
        <v>68</v>
      </c>
      <c r="BW18" s="14" t="s">
        <v>68</v>
      </c>
      <c r="BX18" s="14" t="s">
        <v>68</v>
      </c>
      <c r="BY18" s="14" t="s">
        <v>68</v>
      </c>
      <c r="BZ18" s="14" t="str">
        <f t="shared" si="41"/>
        <v>-</v>
      </c>
      <c r="CA18" s="13" t="s">
        <v>69</v>
      </c>
      <c r="CB18" s="13" t="s">
        <v>68</v>
      </c>
      <c r="CC18" s="13" t="s">
        <v>69</v>
      </c>
      <c r="CD18" s="13" t="s">
        <v>68</v>
      </c>
      <c r="CE18" s="13" t="s">
        <v>69</v>
      </c>
      <c r="CF18" s="13" t="s">
        <v>68</v>
      </c>
      <c r="CG18" s="44" t="str">
        <f t="shared" si="68"/>
        <v>3 fois par semaine</v>
      </c>
      <c r="CH18" s="14" t="s">
        <v>69</v>
      </c>
      <c r="CI18" s="14" t="s">
        <v>68</v>
      </c>
      <c r="CJ18" s="14" t="s">
        <v>69</v>
      </c>
      <c r="CK18" s="14" t="s">
        <v>68</v>
      </c>
      <c r="CL18" s="14" t="s">
        <v>69</v>
      </c>
      <c r="CM18" s="14" t="s">
        <v>68</v>
      </c>
      <c r="CN18" s="44" t="str">
        <f t="shared" si="42"/>
        <v>3 fois par semaine</v>
      </c>
      <c r="CO18" s="13" t="s">
        <v>69</v>
      </c>
      <c r="CP18" s="13" t="s">
        <v>68</v>
      </c>
      <c r="CQ18" s="13" t="s">
        <v>69</v>
      </c>
      <c r="CR18" s="13" t="s">
        <v>68</v>
      </c>
      <c r="CS18" s="13" t="s">
        <v>69</v>
      </c>
      <c r="CT18" s="13" t="s">
        <v>68</v>
      </c>
      <c r="CU18" s="13" t="str">
        <f t="shared" si="12"/>
        <v>3 fois par semaine</v>
      </c>
      <c r="CV18" s="14" t="s">
        <v>69</v>
      </c>
      <c r="CW18" s="14" t="s">
        <v>68</v>
      </c>
      <c r="CX18" s="14" t="s">
        <v>69</v>
      </c>
      <c r="CY18" s="14" t="s">
        <v>68</v>
      </c>
      <c r="CZ18" s="14" t="s">
        <v>69</v>
      </c>
      <c r="DA18" s="14" t="s">
        <v>68</v>
      </c>
      <c r="DB18" s="14" t="str">
        <f t="shared" si="13"/>
        <v>3 fois par semaine</v>
      </c>
      <c r="DC18" s="13" t="s">
        <v>69</v>
      </c>
      <c r="DD18" s="13" t="s">
        <v>68</v>
      </c>
      <c r="DE18" s="13" t="s">
        <v>69</v>
      </c>
      <c r="DF18" s="13" t="s">
        <v>68</v>
      </c>
      <c r="DG18" s="13" t="s">
        <v>69</v>
      </c>
      <c r="DH18" s="13" t="s">
        <v>68</v>
      </c>
      <c r="DI18" s="13" t="str">
        <f t="shared" si="14"/>
        <v>3 fois par semaine</v>
      </c>
      <c r="DJ18" s="14" t="s">
        <v>68</v>
      </c>
      <c r="DK18" s="14" t="s">
        <v>68</v>
      </c>
      <c r="DL18" s="14" t="s">
        <v>68</v>
      </c>
      <c r="DM18" s="14" t="s">
        <v>68</v>
      </c>
      <c r="DN18" s="14" t="s">
        <v>68</v>
      </c>
      <c r="DO18" s="14" t="s">
        <v>68</v>
      </c>
      <c r="DP18" s="44" t="str">
        <f t="shared" si="15"/>
        <v>-</v>
      </c>
      <c r="DQ18" s="13" t="s">
        <v>68</v>
      </c>
      <c r="DR18" s="13" t="s">
        <v>68</v>
      </c>
      <c r="DS18" s="13" t="s">
        <v>68</v>
      </c>
      <c r="DT18" s="13" t="s">
        <v>68</v>
      </c>
      <c r="DU18" s="13" t="s">
        <v>68</v>
      </c>
      <c r="DV18" s="13" t="s">
        <v>68</v>
      </c>
      <c r="DW18" s="13" t="str">
        <f t="shared" si="16"/>
        <v>-</v>
      </c>
      <c r="DX18" s="14" t="s">
        <v>68</v>
      </c>
      <c r="DY18" s="14" t="s">
        <v>68</v>
      </c>
      <c r="DZ18" s="14" t="s">
        <v>68</v>
      </c>
      <c r="EA18" s="14" t="s">
        <v>68</v>
      </c>
      <c r="EB18" s="14" t="s">
        <v>68</v>
      </c>
      <c r="EC18" s="14" t="s">
        <v>68</v>
      </c>
      <c r="ED18" s="14" t="str">
        <f t="shared" si="17"/>
        <v>-</v>
      </c>
      <c r="EE18" s="13" t="s">
        <v>68</v>
      </c>
      <c r="EF18" s="13" t="s">
        <v>68</v>
      </c>
      <c r="EG18" s="13" t="s">
        <v>68</v>
      </c>
      <c r="EH18" s="13" t="s">
        <v>68</v>
      </c>
      <c r="EI18" s="13" t="s">
        <v>68</v>
      </c>
      <c r="EJ18" s="13" t="s">
        <v>68</v>
      </c>
      <c r="EK18" s="13" t="str">
        <f t="shared" si="18"/>
        <v>-</v>
      </c>
      <c r="EL18" s="14" t="s">
        <v>69</v>
      </c>
      <c r="EM18" s="14" t="s">
        <v>68</v>
      </c>
      <c r="EN18" s="14" t="s">
        <v>68</v>
      </c>
      <c r="EO18" s="14" t="s">
        <v>68</v>
      </c>
      <c r="EP18" s="14" t="s">
        <v>68</v>
      </c>
      <c r="EQ18" s="14" t="s">
        <v>68</v>
      </c>
      <c r="ER18" s="44" t="str">
        <f t="shared" si="67"/>
        <v>1 fois par mois</v>
      </c>
      <c r="ES18" s="13" t="s">
        <v>68</v>
      </c>
      <c r="ET18" s="13" t="s">
        <v>68</v>
      </c>
      <c r="EU18" s="13" t="s">
        <v>68</v>
      </c>
      <c r="EV18" s="13" t="s">
        <v>68</v>
      </c>
      <c r="EW18" s="13" t="s">
        <v>68</v>
      </c>
      <c r="EX18" s="13" t="s">
        <v>68</v>
      </c>
      <c r="EY18" s="44" t="s">
        <v>68</v>
      </c>
      <c r="EZ18" s="14" t="s">
        <v>68</v>
      </c>
      <c r="FA18" s="14" t="s">
        <v>68</v>
      </c>
      <c r="FB18" s="14" t="s">
        <v>68</v>
      </c>
      <c r="FC18" s="14" t="s">
        <v>68</v>
      </c>
      <c r="FD18" s="14" t="s">
        <v>68</v>
      </c>
      <c r="FE18" s="14" t="s">
        <v>68</v>
      </c>
      <c r="FF18" s="44" t="str">
        <f t="shared" si="21"/>
        <v>-</v>
      </c>
      <c r="FG18" s="13" t="s">
        <v>68</v>
      </c>
      <c r="FH18" s="13" t="s">
        <v>68</v>
      </c>
      <c r="FI18" s="13" t="s">
        <v>68</v>
      </c>
      <c r="FJ18" s="13" t="s">
        <v>68</v>
      </c>
      <c r="FK18" s="13" t="s">
        <v>68</v>
      </c>
      <c r="FL18" s="13" t="s">
        <v>68</v>
      </c>
      <c r="FM18" s="13" t="s">
        <v>68</v>
      </c>
      <c r="FN18" s="14" t="s">
        <v>69</v>
      </c>
      <c r="FO18" s="14" t="s">
        <v>68</v>
      </c>
      <c r="FP18" s="14" t="s">
        <v>69</v>
      </c>
      <c r="FQ18" s="14" t="s">
        <v>68</v>
      </c>
      <c r="FR18" s="14" t="s">
        <v>69</v>
      </c>
      <c r="FS18" s="14" t="s">
        <v>68</v>
      </c>
      <c r="FT18" s="44" t="str">
        <f t="shared" si="58"/>
        <v>3 fois par semaine</v>
      </c>
      <c r="FU18" s="13" t="s">
        <v>69</v>
      </c>
      <c r="FV18" s="13" t="s">
        <v>68</v>
      </c>
      <c r="FW18" s="13" t="s">
        <v>68</v>
      </c>
      <c r="FX18" s="13" t="s">
        <v>68</v>
      </c>
      <c r="FY18" s="13" t="s">
        <v>68</v>
      </c>
      <c r="FZ18" s="13" t="s">
        <v>68</v>
      </c>
      <c r="GA18" s="44" t="str">
        <f t="shared" si="24"/>
        <v>1 fois par semaine</v>
      </c>
      <c r="GB18" s="14" t="s">
        <v>69</v>
      </c>
      <c r="GC18" s="14" t="s">
        <v>68</v>
      </c>
      <c r="GD18" s="14" t="s">
        <v>68</v>
      </c>
      <c r="GE18" s="14" t="s">
        <v>68</v>
      </c>
      <c r="GF18" s="14" t="s">
        <v>68</v>
      </c>
      <c r="GG18" s="14" t="s">
        <v>68</v>
      </c>
      <c r="GH18" s="14" t="str">
        <f t="shared" si="50"/>
        <v>1 fois par semaine</v>
      </c>
      <c r="GI18" s="13" t="s">
        <v>68</v>
      </c>
      <c r="GJ18" s="13" t="s">
        <v>68</v>
      </c>
      <c r="GK18" s="13" t="s">
        <v>68</v>
      </c>
      <c r="GL18" s="13" t="s">
        <v>68</v>
      </c>
      <c r="GM18" s="13" t="s">
        <v>68</v>
      </c>
      <c r="GN18" s="13" t="s">
        <v>68</v>
      </c>
      <c r="GO18" s="13" t="str">
        <f t="shared" si="63"/>
        <v>-</v>
      </c>
      <c r="GP18" s="14" t="s">
        <v>68</v>
      </c>
      <c r="GQ18" s="14" t="s">
        <v>68</v>
      </c>
      <c r="GR18" s="14" t="s">
        <v>68</v>
      </c>
      <c r="GS18" s="14" t="s">
        <v>68</v>
      </c>
      <c r="GT18" s="14" t="s">
        <v>68</v>
      </c>
      <c r="GU18" s="14" t="s">
        <v>68</v>
      </c>
      <c r="GV18" s="14" t="str">
        <f t="shared" si="64"/>
        <v>-</v>
      </c>
      <c r="GW18" s="13" t="s">
        <v>68</v>
      </c>
      <c r="GX18" s="13" t="s">
        <v>68</v>
      </c>
      <c r="GY18" s="13" t="s">
        <v>68</v>
      </c>
      <c r="GZ18" s="13" t="s">
        <v>68</v>
      </c>
      <c r="HA18" s="13" t="s">
        <v>68</v>
      </c>
      <c r="HB18" s="13" t="s">
        <v>68</v>
      </c>
      <c r="HC18" s="44" t="str">
        <f t="shared" si="70"/>
        <v>-</v>
      </c>
      <c r="HD18" s="14" t="s">
        <v>68</v>
      </c>
      <c r="HE18" s="14" t="s">
        <v>68</v>
      </c>
      <c r="HF18" s="14" t="s">
        <v>68</v>
      </c>
      <c r="HG18" s="14" t="s">
        <v>68</v>
      </c>
      <c r="HH18" s="14" t="s">
        <v>68</v>
      </c>
      <c r="HI18" s="14" t="s">
        <v>68</v>
      </c>
      <c r="HJ18" s="44" t="str">
        <f t="shared" si="29"/>
        <v>-</v>
      </c>
      <c r="HK18" s="13" t="s">
        <v>68</v>
      </c>
      <c r="HL18" s="13" t="s">
        <v>68</v>
      </c>
      <c r="HM18" s="13" t="s">
        <v>68</v>
      </c>
      <c r="HN18" s="13" t="s">
        <v>68</v>
      </c>
      <c r="HO18" s="13" t="s">
        <v>68</v>
      </c>
      <c r="HP18" s="13" t="s">
        <v>68</v>
      </c>
      <c r="HQ18" s="44" t="str">
        <f t="shared" si="65"/>
        <v>-</v>
      </c>
      <c r="HR18" s="14" t="s">
        <v>68</v>
      </c>
      <c r="HS18" s="14" t="s">
        <v>68</v>
      </c>
      <c r="HT18" s="14" t="s">
        <v>68</v>
      </c>
      <c r="HU18" s="14" t="s">
        <v>68</v>
      </c>
      <c r="HV18" s="14" t="s">
        <v>68</v>
      </c>
      <c r="HW18" s="14" t="s">
        <v>68</v>
      </c>
      <c r="HX18" s="14" t="str">
        <f t="shared" si="31"/>
        <v>-</v>
      </c>
    </row>
    <row r="19" spans="1:232" ht="27.95" customHeight="1" x14ac:dyDescent="0.2">
      <c r="A19" s="8">
        <v>8153</v>
      </c>
      <c r="B19" s="24" t="s">
        <v>157</v>
      </c>
      <c r="C19" s="10" t="s">
        <v>1915</v>
      </c>
      <c r="D19" s="11" t="s">
        <v>96</v>
      </c>
      <c r="E19" s="11" t="s">
        <v>247</v>
      </c>
      <c r="F19" s="11">
        <v>75020</v>
      </c>
      <c r="G19" s="11" t="s">
        <v>29</v>
      </c>
      <c r="H19" s="12">
        <v>9</v>
      </c>
      <c r="I19" s="13" t="s">
        <v>68</v>
      </c>
      <c r="J19" s="13" t="s">
        <v>69</v>
      </c>
      <c r="K19" s="13" t="s">
        <v>68</v>
      </c>
      <c r="L19" s="13" t="s">
        <v>68</v>
      </c>
      <c r="M19" s="13" t="s">
        <v>69</v>
      </c>
      <c r="N19" s="13" t="s">
        <v>68</v>
      </c>
      <c r="O19" s="13" t="str">
        <f t="shared" si="32"/>
        <v>2 fois par semaine</v>
      </c>
      <c r="P19" s="14" t="s">
        <v>68</v>
      </c>
      <c r="Q19" s="14" t="s">
        <v>69</v>
      </c>
      <c r="R19" s="14" t="s">
        <v>68</v>
      </c>
      <c r="S19" s="14" t="s">
        <v>68</v>
      </c>
      <c r="T19" s="14" t="s">
        <v>69</v>
      </c>
      <c r="U19" s="14" t="s">
        <v>68</v>
      </c>
      <c r="V19" s="44" t="str">
        <f t="shared" si="33"/>
        <v>2 fois par semaine</v>
      </c>
      <c r="W19" s="13" t="s">
        <v>68</v>
      </c>
      <c r="X19" s="13" t="s">
        <v>69</v>
      </c>
      <c r="Y19" s="13" t="s">
        <v>68</v>
      </c>
      <c r="Z19" s="13" t="s">
        <v>68</v>
      </c>
      <c r="AA19" s="13" t="s">
        <v>69</v>
      </c>
      <c r="AB19" s="13" t="s">
        <v>68</v>
      </c>
      <c r="AC19" s="13" t="str">
        <f t="shared" si="34"/>
        <v>2 fois par semaine</v>
      </c>
      <c r="AD19" s="14" t="s">
        <v>68</v>
      </c>
      <c r="AE19" s="14" t="s">
        <v>69</v>
      </c>
      <c r="AF19" s="14" t="s">
        <v>68</v>
      </c>
      <c r="AG19" s="14" t="s">
        <v>68</v>
      </c>
      <c r="AH19" s="14" t="s">
        <v>69</v>
      </c>
      <c r="AI19" s="14" t="s">
        <v>68</v>
      </c>
      <c r="AJ19" s="44" t="str">
        <f t="shared" si="35"/>
        <v>2 fois par semaine</v>
      </c>
      <c r="AK19" s="13" t="s">
        <v>68</v>
      </c>
      <c r="AL19" s="13" t="s">
        <v>69</v>
      </c>
      <c r="AM19" s="13" t="s">
        <v>68</v>
      </c>
      <c r="AN19" s="13" t="s">
        <v>68</v>
      </c>
      <c r="AO19" s="13" t="s">
        <v>69</v>
      </c>
      <c r="AP19" s="13" t="s">
        <v>68</v>
      </c>
      <c r="AQ19" s="13" t="str">
        <f t="shared" si="36"/>
        <v>2 fois par semaine</v>
      </c>
      <c r="AR19" s="14" t="s">
        <v>68</v>
      </c>
      <c r="AS19" s="14" t="s">
        <v>69</v>
      </c>
      <c r="AT19" s="14" t="s">
        <v>68</v>
      </c>
      <c r="AU19" s="14" t="s">
        <v>68</v>
      </c>
      <c r="AV19" s="14" t="s">
        <v>69</v>
      </c>
      <c r="AW19" s="14" t="s">
        <v>68</v>
      </c>
      <c r="AX19" s="14" t="str">
        <f t="shared" si="37"/>
        <v>2 fois par semaine</v>
      </c>
      <c r="AY19" s="13" t="s">
        <v>68</v>
      </c>
      <c r="AZ19" s="13" t="s">
        <v>69</v>
      </c>
      <c r="BA19" s="13" t="s">
        <v>68</v>
      </c>
      <c r="BB19" s="13" t="s">
        <v>68</v>
      </c>
      <c r="BC19" s="13" t="s">
        <v>69</v>
      </c>
      <c r="BD19" s="13" t="s">
        <v>68</v>
      </c>
      <c r="BE19" s="13" t="str">
        <f t="shared" si="38"/>
        <v>2 fois par semaine</v>
      </c>
      <c r="BF19" s="14" t="s">
        <v>68</v>
      </c>
      <c r="BG19" s="14" t="s">
        <v>69</v>
      </c>
      <c r="BH19" s="14" t="s">
        <v>68</v>
      </c>
      <c r="BI19" s="14" t="s">
        <v>68</v>
      </c>
      <c r="BJ19" s="14" t="s">
        <v>69</v>
      </c>
      <c r="BK19" s="14" t="s">
        <v>68</v>
      </c>
      <c r="BL19" s="14" t="str">
        <f t="shared" si="39"/>
        <v>2 fois par semaine</v>
      </c>
      <c r="BM19" s="13" t="s">
        <v>68</v>
      </c>
      <c r="BN19" s="13" t="s">
        <v>69</v>
      </c>
      <c r="BO19" s="13" t="s">
        <v>68</v>
      </c>
      <c r="BP19" s="13" t="s">
        <v>68</v>
      </c>
      <c r="BQ19" s="13" t="s">
        <v>69</v>
      </c>
      <c r="BR19" s="13" t="s">
        <v>68</v>
      </c>
      <c r="BS19" s="13" t="str">
        <f t="shared" si="40"/>
        <v>2 fois par semaine</v>
      </c>
      <c r="BT19" s="14" t="s">
        <v>68</v>
      </c>
      <c r="BU19" s="14" t="s">
        <v>68</v>
      </c>
      <c r="BV19" s="14" t="s">
        <v>68</v>
      </c>
      <c r="BW19" s="14" t="s">
        <v>68</v>
      </c>
      <c r="BX19" s="14" t="s">
        <v>68</v>
      </c>
      <c r="BY19" s="14" t="s">
        <v>68</v>
      </c>
      <c r="BZ19" s="14" t="str">
        <f t="shared" si="41"/>
        <v>-</v>
      </c>
      <c r="CA19" s="13" t="s">
        <v>68</v>
      </c>
      <c r="CB19" s="13" t="s">
        <v>69</v>
      </c>
      <c r="CC19" s="13" t="s">
        <v>68</v>
      </c>
      <c r="CD19" s="13" t="s">
        <v>68</v>
      </c>
      <c r="CE19" s="13" t="s">
        <v>69</v>
      </c>
      <c r="CF19" s="13" t="s">
        <v>68</v>
      </c>
      <c r="CG19" s="44" t="str">
        <f t="shared" si="68"/>
        <v>2 fois par semaine</v>
      </c>
      <c r="CH19" s="14" t="s">
        <v>68</v>
      </c>
      <c r="CI19" s="14" t="s">
        <v>69</v>
      </c>
      <c r="CJ19" s="14" t="s">
        <v>68</v>
      </c>
      <c r="CK19" s="14" t="s">
        <v>68</v>
      </c>
      <c r="CL19" s="14" t="s">
        <v>69</v>
      </c>
      <c r="CM19" s="14" t="s">
        <v>68</v>
      </c>
      <c r="CN19" s="44" t="str">
        <f t="shared" si="42"/>
        <v>2 fois par semaine</v>
      </c>
      <c r="CO19" s="13" t="s">
        <v>68</v>
      </c>
      <c r="CP19" s="13" t="s">
        <v>69</v>
      </c>
      <c r="CQ19" s="13" t="s">
        <v>68</v>
      </c>
      <c r="CR19" s="13" t="s">
        <v>68</v>
      </c>
      <c r="CS19" s="13" t="s">
        <v>69</v>
      </c>
      <c r="CT19" s="13" t="s">
        <v>68</v>
      </c>
      <c r="CU19" s="13" t="str">
        <f t="shared" si="12"/>
        <v>2 fois par semaine</v>
      </c>
      <c r="CV19" s="14" t="s">
        <v>68</v>
      </c>
      <c r="CW19" s="14" t="s">
        <v>69</v>
      </c>
      <c r="CX19" s="14" t="s">
        <v>68</v>
      </c>
      <c r="CY19" s="14" t="s">
        <v>68</v>
      </c>
      <c r="CZ19" s="14" t="s">
        <v>69</v>
      </c>
      <c r="DA19" s="14" t="s">
        <v>68</v>
      </c>
      <c r="DB19" s="14" t="str">
        <f t="shared" si="13"/>
        <v>2 fois par semaine</v>
      </c>
      <c r="DC19" s="13" t="s">
        <v>68</v>
      </c>
      <c r="DD19" s="13" t="s">
        <v>69</v>
      </c>
      <c r="DE19" s="13" t="s">
        <v>68</v>
      </c>
      <c r="DF19" s="13" t="s">
        <v>68</v>
      </c>
      <c r="DG19" s="13" t="s">
        <v>69</v>
      </c>
      <c r="DH19" s="13" t="s">
        <v>68</v>
      </c>
      <c r="DI19" s="13" t="str">
        <f t="shared" si="14"/>
        <v>2 fois par semaine</v>
      </c>
      <c r="DJ19" s="14" t="s">
        <v>68</v>
      </c>
      <c r="DK19" s="14" t="s">
        <v>68</v>
      </c>
      <c r="DL19" s="14" t="s">
        <v>68</v>
      </c>
      <c r="DM19" s="14" t="s">
        <v>68</v>
      </c>
      <c r="DN19" s="14" t="s">
        <v>68</v>
      </c>
      <c r="DO19" s="14" t="s">
        <v>68</v>
      </c>
      <c r="DP19" s="44" t="str">
        <f t="shared" si="15"/>
        <v>-</v>
      </c>
      <c r="DQ19" s="13" t="s">
        <v>68</v>
      </c>
      <c r="DR19" s="13" t="s">
        <v>68</v>
      </c>
      <c r="DS19" s="13" t="s">
        <v>68</v>
      </c>
      <c r="DT19" s="13" t="s">
        <v>68</v>
      </c>
      <c r="DU19" s="13" t="s">
        <v>68</v>
      </c>
      <c r="DV19" s="13" t="s">
        <v>68</v>
      </c>
      <c r="DW19" s="13" t="str">
        <f t="shared" si="16"/>
        <v>-</v>
      </c>
      <c r="DX19" s="14" t="s">
        <v>68</v>
      </c>
      <c r="DY19" s="14" t="s">
        <v>68</v>
      </c>
      <c r="DZ19" s="14" t="s">
        <v>68</v>
      </c>
      <c r="EA19" s="14" t="s">
        <v>68</v>
      </c>
      <c r="EB19" s="14" t="s">
        <v>68</v>
      </c>
      <c r="EC19" s="14" t="s">
        <v>68</v>
      </c>
      <c r="ED19" s="14" t="str">
        <f t="shared" si="17"/>
        <v>-</v>
      </c>
      <c r="EE19" s="13" t="s">
        <v>68</v>
      </c>
      <c r="EF19" s="13" t="s">
        <v>68</v>
      </c>
      <c r="EG19" s="13" t="s">
        <v>68</v>
      </c>
      <c r="EH19" s="13" t="s">
        <v>68</v>
      </c>
      <c r="EI19" s="13" t="s">
        <v>68</v>
      </c>
      <c r="EJ19" s="13" t="s">
        <v>68</v>
      </c>
      <c r="EK19" s="13" t="str">
        <f t="shared" si="18"/>
        <v>-</v>
      </c>
      <c r="EL19" s="14" t="s">
        <v>68</v>
      </c>
      <c r="EM19" s="14" t="s">
        <v>69</v>
      </c>
      <c r="EN19" s="14" t="s">
        <v>68</v>
      </c>
      <c r="EO19" s="14" t="s">
        <v>68</v>
      </c>
      <c r="EP19" s="14" t="s">
        <v>68</v>
      </c>
      <c r="EQ19" s="14" t="s">
        <v>68</v>
      </c>
      <c r="ER19" s="44" t="str">
        <f t="shared" si="67"/>
        <v>1 fois par mois</v>
      </c>
      <c r="ES19" s="13" t="s">
        <v>68</v>
      </c>
      <c r="ET19" s="13" t="s">
        <v>68</v>
      </c>
      <c r="EU19" s="13" t="s">
        <v>68</v>
      </c>
      <c r="EV19" s="13" t="s">
        <v>68</v>
      </c>
      <c r="EW19" s="13" t="s">
        <v>68</v>
      </c>
      <c r="EX19" s="13" t="s">
        <v>68</v>
      </c>
      <c r="EY19" s="44" t="s">
        <v>68</v>
      </c>
      <c r="EZ19" s="14" t="s">
        <v>68</v>
      </c>
      <c r="FA19" s="14" t="s">
        <v>69</v>
      </c>
      <c r="FB19" s="14" t="s">
        <v>68</v>
      </c>
      <c r="FC19" s="14" t="s">
        <v>68</v>
      </c>
      <c r="FD19" s="14" t="s">
        <v>68</v>
      </c>
      <c r="FE19" s="14" t="s">
        <v>68</v>
      </c>
      <c r="FF19" s="44" t="str">
        <f t="shared" si="21"/>
        <v>1 fois par semaine</v>
      </c>
      <c r="FG19" s="13" t="s">
        <v>68</v>
      </c>
      <c r="FH19" s="13" t="s">
        <v>69</v>
      </c>
      <c r="FI19" s="13" t="s">
        <v>68</v>
      </c>
      <c r="FJ19" s="13" t="s">
        <v>68</v>
      </c>
      <c r="FK19" s="13" t="s">
        <v>68</v>
      </c>
      <c r="FL19" s="13" t="s">
        <v>68</v>
      </c>
      <c r="FM19" s="13" t="str">
        <f t="shared" ref="FM19:FM21" si="71">IF(COUNTIF(FG19:FL19,"X")&gt;0,COUNTIF(FG19:FL19,"X")&amp;" fois par mois","-")</f>
        <v>1 fois par mois</v>
      </c>
      <c r="FN19" s="14" t="s">
        <v>68</v>
      </c>
      <c r="FO19" s="14" t="s">
        <v>69</v>
      </c>
      <c r="FP19" s="14" t="s">
        <v>68</v>
      </c>
      <c r="FQ19" s="14" t="s">
        <v>68</v>
      </c>
      <c r="FR19" s="14" t="s">
        <v>69</v>
      </c>
      <c r="FS19" s="14" t="s">
        <v>68</v>
      </c>
      <c r="FT19" s="44" t="str">
        <f t="shared" si="58"/>
        <v>2 fois par semaine</v>
      </c>
      <c r="FU19" s="13" t="s">
        <v>68</v>
      </c>
      <c r="FV19" s="13" t="s">
        <v>69</v>
      </c>
      <c r="FW19" s="13" t="s">
        <v>68</v>
      </c>
      <c r="FX19" s="13" t="s">
        <v>68</v>
      </c>
      <c r="FY19" s="13" t="s">
        <v>68</v>
      </c>
      <c r="FZ19" s="13" t="s">
        <v>68</v>
      </c>
      <c r="GA19" s="44" t="str">
        <f t="shared" si="24"/>
        <v>1 fois par semaine</v>
      </c>
      <c r="GB19" s="14" t="s">
        <v>68</v>
      </c>
      <c r="GC19" s="14" t="s">
        <v>69</v>
      </c>
      <c r="GD19" s="14" t="s">
        <v>68</v>
      </c>
      <c r="GE19" s="14" t="s">
        <v>68</v>
      </c>
      <c r="GF19" s="14" t="s">
        <v>68</v>
      </c>
      <c r="GG19" s="14" t="s">
        <v>68</v>
      </c>
      <c r="GH19" s="14" t="str">
        <f t="shared" si="50"/>
        <v>1 fois par semaine</v>
      </c>
      <c r="GI19" s="13" t="s">
        <v>68</v>
      </c>
      <c r="GJ19" s="13" t="s">
        <v>68</v>
      </c>
      <c r="GK19" s="13" t="s">
        <v>68</v>
      </c>
      <c r="GL19" s="13" t="s">
        <v>68</v>
      </c>
      <c r="GM19" s="13" t="s">
        <v>68</v>
      </c>
      <c r="GN19" s="13" t="s">
        <v>68</v>
      </c>
      <c r="GO19" s="13" t="str">
        <f t="shared" si="63"/>
        <v>-</v>
      </c>
      <c r="GP19" s="14" t="s">
        <v>68</v>
      </c>
      <c r="GQ19" s="14" t="s">
        <v>68</v>
      </c>
      <c r="GR19" s="14" t="s">
        <v>68</v>
      </c>
      <c r="GS19" s="14" t="s">
        <v>68</v>
      </c>
      <c r="GT19" s="14" t="s">
        <v>68</v>
      </c>
      <c r="GU19" s="14" t="s">
        <v>68</v>
      </c>
      <c r="GV19" s="14" t="str">
        <f t="shared" si="64"/>
        <v>-</v>
      </c>
      <c r="GW19" s="13" t="s">
        <v>68</v>
      </c>
      <c r="GX19" s="13" t="s">
        <v>68</v>
      </c>
      <c r="GY19" s="13" t="s">
        <v>68</v>
      </c>
      <c r="GZ19" s="13" t="s">
        <v>68</v>
      </c>
      <c r="HA19" s="13" t="s">
        <v>68</v>
      </c>
      <c r="HB19" s="13" t="s">
        <v>68</v>
      </c>
      <c r="HC19" s="44" t="str">
        <f t="shared" si="70"/>
        <v>-</v>
      </c>
      <c r="HD19" s="14" t="s">
        <v>68</v>
      </c>
      <c r="HE19" s="14" t="s">
        <v>68</v>
      </c>
      <c r="HF19" s="14" t="s">
        <v>68</v>
      </c>
      <c r="HG19" s="14" t="s">
        <v>68</v>
      </c>
      <c r="HH19" s="14" t="s">
        <v>68</v>
      </c>
      <c r="HI19" s="14" t="s">
        <v>68</v>
      </c>
      <c r="HJ19" s="44" t="str">
        <f t="shared" si="29"/>
        <v>-</v>
      </c>
      <c r="HK19" s="13" t="s">
        <v>68</v>
      </c>
      <c r="HL19" s="13" t="s">
        <v>68</v>
      </c>
      <c r="HM19" s="13" t="s">
        <v>68</v>
      </c>
      <c r="HN19" s="13" t="s">
        <v>68</v>
      </c>
      <c r="HO19" s="13" t="s">
        <v>68</v>
      </c>
      <c r="HP19" s="13" t="s">
        <v>68</v>
      </c>
      <c r="HQ19" s="44" t="str">
        <f t="shared" si="65"/>
        <v>-</v>
      </c>
      <c r="HR19" s="14" t="s">
        <v>68</v>
      </c>
      <c r="HS19" s="14" t="s">
        <v>68</v>
      </c>
      <c r="HT19" s="14" t="s">
        <v>68</v>
      </c>
      <c r="HU19" s="14" t="s">
        <v>68</v>
      </c>
      <c r="HV19" s="14" t="s">
        <v>68</v>
      </c>
      <c r="HW19" s="14" t="s">
        <v>68</v>
      </c>
      <c r="HX19" s="14" t="str">
        <f t="shared" si="31"/>
        <v>-</v>
      </c>
    </row>
    <row r="20" spans="1:232" ht="27.95" customHeight="1" x14ac:dyDescent="0.2">
      <c r="A20" s="8">
        <v>8154</v>
      </c>
      <c r="B20" s="9" t="s">
        <v>161</v>
      </c>
      <c r="C20" s="10" t="s">
        <v>1917</v>
      </c>
      <c r="D20" s="11" t="s">
        <v>96</v>
      </c>
      <c r="E20" s="11" t="s">
        <v>248</v>
      </c>
      <c r="F20" s="11">
        <v>75011</v>
      </c>
      <c r="G20" s="11" t="s">
        <v>29</v>
      </c>
      <c r="H20" s="12">
        <v>10</v>
      </c>
      <c r="I20" s="13" t="s">
        <v>69</v>
      </c>
      <c r="J20" s="13" t="s">
        <v>68</v>
      </c>
      <c r="K20" s="13" t="s">
        <v>69</v>
      </c>
      <c r="L20" s="13" t="s">
        <v>68</v>
      </c>
      <c r="M20" s="13" t="s">
        <v>69</v>
      </c>
      <c r="N20" s="13" t="s">
        <v>68</v>
      </c>
      <c r="O20" s="13" t="str">
        <f t="shared" si="32"/>
        <v>3 fois par semaine</v>
      </c>
      <c r="P20" s="14" t="s">
        <v>69</v>
      </c>
      <c r="Q20" s="14" t="s">
        <v>68</v>
      </c>
      <c r="R20" s="14" t="s">
        <v>69</v>
      </c>
      <c r="S20" s="14" t="s">
        <v>68</v>
      </c>
      <c r="T20" s="14" t="s">
        <v>69</v>
      </c>
      <c r="U20" s="14" t="s">
        <v>68</v>
      </c>
      <c r="V20" s="44" t="str">
        <f t="shared" si="33"/>
        <v>3 fois par semaine</v>
      </c>
      <c r="W20" s="13" t="s">
        <v>69</v>
      </c>
      <c r="X20" s="13" t="s">
        <v>68</v>
      </c>
      <c r="Y20" s="13" t="s">
        <v>69</v>
      </c>
      <c r="Z20" s="13" t="s">
        <v>68</v>
      </c>
      <c r="AA20" s="13" t="s">
        <v>69</v>
      </c>
      <c r="AB20" s="13" t="s">
        <v>68</v>
      </c>
      <c r="AC20" s="13" t="str">
        <f t="shared" si="34"/>
        <v>3 fois par semaine</v>
      </c>
      <c r="AD20" s="14" t="s">
        <v>69</v>
      </c>
      <c r="AE20" s="14" t="s">
        <v>68</v>
      </c>
      <c r="AF20" s="14" t="s">
        <v>69</v>
      </c>
      <c r="AG20" s="14" t="s">
        <v>68</v>
      </c>
      <c r="AH20" s="14" t="s">
        <v>69</v>
      </c>
      <c r="AI20" s="14" t="s">
        <v>68</v>
      </c>
      <c r="AJ20" s="44" t="str">
        <f t="shared" si="35"/>
        <v>3 fois par semaine</v>
      </c>
      <c r="AK20" s="13" t="s">
        <v>69</v>
      </c>
      <c r="AL20" s="13" t="s">
        <v>68</v>
      </c>
      <c r="AM20" s="13" t="s">
        <v>69</v>
      </c>
      <c r="AN20" s="13" t="s">
        <v>68</v>
      </c>
      <c r="AO20" s="13" t="s">
        <v>69</v>
      </c>
      <c r="AP20" s="13" t="s">
        <v>68</v>
      </c>
      <c r="AQ20" s="13" t="str">
        <f t="shared" si="36"/>
        <v>3 fois par semaine</v>
      </c>
      <c r="AR20" s="14" t="s">
        <v>69</v>
      </c>
      <c r="AS20" s="14" t="s">
        <v>68</v>
      </c>
      <c r="AT20" s="14" t="s">
        <v>69</v>
      </c>
      <c r="AU20" s="14" t="s">
        <v>68</v>
      </c>
      <c r="AV20" s="14" t="s">
        <v>69</v>
      </c>
      <c r="AW20" s="14" t="s">
        <v>68</v>
      </c>
      <c r="AX20" s="14" t="str">
        <f t="shared" si="37"/>
        <v>3 fois par semaine</v>
      </c>
      <c r="AY20" s="13" t="s">
        <v>69</v>
      </c>
      <c r="AZ20" s="13" t="s">
        <v>68</v>
      </c>
      <c r="BA20" s="13" t="s">
        <v>69</v>
      </c>
      <c r="BB20" s="13" t="s">
        <v>68</v>
      </c>
      <c r="BC20" s="13" t="s">
        <v>69</v>
      </c>
      <c r="BD20" s="13" t="s">
        <v>68</v>
      </c>
      <c r="BE20" s="13" t="str">
        <f t="shared" si="38"/>
        <v>3 fois par semaine</v>
      </c>
      <c r="BF20" s="14" t="s">
        <v>69</v>
      </c>
      <c r="BG20" s="14" t="s">
        <v>68</v>
      </c>
      <c r="BH20" s="14" t="s">
        <v>69</v>
      </c>
      <c r="BI20" s="14" t="s">
        <v>68</v>
      </c>
      <c r="BJ20" s="14" t="s">
        <v>69</v>
      </c>
      <c r="BK20" s="14" t="s">
        <v>68</v>
      </c>
      <c r="BL20" s="14" t="str">
        <f t="shared" si="39"/>
        <v>3 fois par semaine</v>
      </c>
      <c r="BM20" s="13" t="s">
        <v>69</v>
      </c>
      <c r="BN20" s="13" t="s">
        <v>68</v>
      </c>
      <c r="BO20" s="13" t="s">
        <v>69</v>
      </c>
      <c r="BP20" s="13" t="s">
        <v>68</v>
      </c>
      <c r="BQ20" s="13" t="s">
        <v>69</v>
      </c>
      <c r="BR20" s="13" t="s">
        <v>68</v>
      </c>
      <c r="BS20" s="13" t="str">
        <f t="shared" si="40"/>
        <v>3 fois par semaine</v>
      </c>
      <c r="BT20" s="14" t="s">
        <v>68</v>
      </c>
      <c r="BU20" s="14" t="s">
        <v>68</v>
      </c>
      <c r="BV20" s="14" t="s">
        <v>68</v>
      </c>
      <c r="BW20" s="14" t="s">
        <v>68</v>
      </c>
      <c r="BX20" s="14" t="s">
        <v>68</v>
      </c>
      <c r="BY20" s="14" t="s">
        <v>68</v>
      </c>
      <c r="BZ20" s="14" t="str">
        <f t="shared" si="41"/>
        <v>-</v>
      </c>
      <c r="CA20" s="13" t="s">
        <v>69</v>
      </c>
      <c r="CB20" s="13" t="s">
        <v>68</v>
      </c>
      <c r="CC20" s="13" t="s">
        <v>69</v>
      </c>
      <c r="CD20" s="13" t="s">
        <v>68</v>
      </c>
      <c r="CE20" s="13" t="s">
        <v>69</v>
      </c>
      <c r="CF20" s="13" t="s">
        <v>68</v>
      </c>
      <c r="CG20" s="44" t="str">
        <f t="shared" si="68"/>
        <v>3 fois par semaine</v>
      </c>
      <c r="CH20" s="14" t="s">
        <v>69</v>
      </c>
      <c r="CI20" s="14" t="s">
        <v>68</v>
      </c>
      <c r="CJ20" s="14" t="s">
        <v>69</v>
      </c>
      <c r="CK20" s="14" t="s">
        <v>68</v>
      </c>
      <c r="CL20" s="14" t="s">
        <v>69</v>
      </c>
      <c r="CM20" s="14" t="s">
        <v>68</v>
      </c>
      <c r="CN20" s="44" t="str">
        <f t="shared" si="42"/>
        <v>3 fois par semaine</v>
      </c>
      <c r="CO20" s="13" t="s">
        <v>69</v>
      </c>
      <c r="CP20" s="13" t="s">
        <v>68</v>
      </c>
      <c r="CQ20" s="13" t="s">
        <v>69</v>
      </c>
      <c r="CR20" s="13" t="s">
        <v>68</v>
      </c>
      <c r="CS20" s="13" t="s">
        <v>69</v>
      </c>
      <c r="CT20" s="13" t="s">
        <v>68</v>
      </c>
      <c r="CU20" s="13" t="str">
        <f t="shared" si="12"/>
        <v>3 fois par semaine</v>
      </c>
      <c r="CV20" s="14" t="s">
        <v>69</v>
      </c>
      <c r="CW20" s="14" t="s">
        <v>68</v>
      </c>
      <c r="CX20" s="14" t="s">
        <v>69</v>
      </c>
      <c r="CY20" s="14" t="s">
        <v>68</v>
      </c>
      <c r="CZ20" s="14" t="s">
        <v>69</v>
      </c>
      <c r="DA20" s="14" t="s">
        <v>68</v>
      </c>
      <c r="DB20" s="14" t="str">
        <f t="shared" si="13"/>
        <v>3 fois par semaine</v>
      </c>
      <c r="DC20" s="13" t="s">
        <v>69</v>
      </c>
      <c r="DD20" s="13" t="s">
        <v>68</v>
      </c>
      <c r="DE20" s="13" t="s">
        <v>69</v>
      </c>
      <c r="DF20" s="13" t="s">
        <v>68</v>
      </c>
      <c r="DG20" s="13" t="s">
        <v>69</v>
      </c>
      <c r="DH20" s="13" t="s">
        <v>68</v>
      </c>
      <c r="DI20" s="13" t="str">
        <f t="shared" si="14"/>
        <v>3 fois par semaine</v>
      </c>
      <c r="DJ20" s="14" t="s">
        <v>68</v>
      </c>
      <c r="DK20" s="14" t="s">
        <v>68</v>
      </c>
      <c r="DL20" s="14" t="s">
        <v>68</v>
      </c>
      <c r="DM20" s="14" t="s">
        <v>68</v>
      </c>
      <c r="DN20" s="14" t="s">
        <v>68</v>
      </c>
      <c r="DO20" s="14" t="s">
        <v>68</v>
      </c>
      <c r="DP20" s="44" t="str">
        <f t="shared" si="15"/>
        <v>-</v>
      </c>
      <c r="DQ20" s="13" t="s">
        <v>68</v>
      </c>
      <c r="DR20" s="13" t="s">
        <v>68</v>
      </c>
      <c r="DS20" s="13" t="s">
        <v>68</v>
      </c>
      <c r="DT20" s="13" t="s">
        <v>68</v>
      </c>
      <c r="DU20" s="13" t="s">
        <v>68</v>
      </c>
      <c r="DV20" s="13" t="s">
        <v>68</v>
      </c>
      <c r="DW20" s="13" t="str">
        <f t="shared" si="16"/>
        <v>-</v>
      </c>
      <c r="DX20" s="14" t="s">
        <v>68</v>
      </c>
      <c r="DY20" s="14" t="s">
        <v>68</v>
      </c>
      <c r="DZ20" s="14" t="s">
        <v>68</v>
      </c>
      <c r="EA20" s="14" t="s">
        <v>68</v>
      </c>
      <c r="EB20" s="14" t="s">
        <v>68</v>
      </c>
      <c r="EC20" s="14" t="s">
        <v>68</v>
      </c>
      <c r="ED20" s="14" t="str">
        <f t="shared" si="17"/>
        <v>-</v>
      </c>
      <c r="EE20" s="13" t="s">
        <v>68</v>
      </c>
      <c r="EF20" s="13" t="s">
        <v>68</v>
      </c>
      <c r="EG20" s="13" t="s">
        <v>68</v>
      </c>
      <c r="EH20" s="13" t="s">
        <v>68</v>
      </c>
      <c r="EI20" s="13" t="s">
        <v>68</v>
      </c>
      <c r="EJ20" s="13" t="s">
        <v>68</v>
      </c>
      <c r="EK20" s="13" t="str">
        <f t="shared" si="18"/>
        <v>-</v>
      </c>
      <c r="EL20" s="14" t="s">
        <v>69</v>
      </c>
      <c r="EM20" s="14" t="s">
        <v>68</v>
      </c>
      <c r="EN20" s="14" t="s">
        <v>68</v>
      </c>
      <c r="EO20" s="14" t="s">
        <v>68</v>
      </c>
      <c r="EP20" s="14" t="s">
        <v>68</v>
      </c>
      <c r="EQ20" s="14" t="s">
        <v>68</v>
      </c>
      <c r="ER20" s="44" t="str">
        <f t="shared" si="67"/>
        <v>1 fois par mois</v>
      </c>
      <c r="ES20" s="13" t="s">
        <v>69</v>
      </c>
      <c r="ET20" s="13" t="s">
        <v>68</v>
      </c>
      <c r="EU20" s="13" t="s">
        <v>68</v>
      </c>
      <c r="EV20" s="13" t="s">
        <v>68</v>
      </c>
      <c r="EW20" s="13" t="s">
        <v>68</v>
      </c>
      <c r="EX20" s="13" t="s">
        <v>68</v>
      </c>
      <c r="EY20" s="44" t="str">
        <f t="shared" ref="EY20" si="72">IF(COUNTIF(ES20:EX20,"X")&gt;0,COUNTIF(ES20:EX20,"X")&amp;" fois par mois","-")</f>
        <v>1 fois par mois</v>
      </c>
      <c r="EZ20" s="14" t="s">
        <v>69</v>
      </c>
      <c r="FA20" s="14" t="s">
        <v>68</v>
      </c>
      <c r="FB20" s="14" t="s">
        <v>68</v>
      </c>
      <c r="FC20" s="14" t="s">
        <v>68</v>
      </c>
      <c r="FD20" s="14" t="s">
        <v>68</v>
      </c>
      <c r="FE20" s="14" t="s">
        <v>68</v>
      </c>
      <c r="FF20" s="44" t="str">
        <f t="shared" ref="FF20:FF37" si="73">IF(COUNTIF(EZ20:FE20,"X")&gt;0,COUNTIF(EZ20:FE20,"X")&amp;" fois par semaine","-")</f>
        <v>1 fois par semaine</v>
      </c>
      <c r="FG20" s="13" t="s">
        <v>69</v>
      </c>
      <c r="FH20" s="13" t="s">
        <v>68</v>
      </c>
      <c r="FI20" s="13" t="s">
        <v>68</v>
      </c>
      <c r="FJ20" s="13" t="s">
        <v>68</v>
      </c>
      <c r="FK20" s="13" t="s">
        <v>68</v>
      </c>
      <c r="FL20" s="13" t="s">
        <v>68</v>
      </c>
      <c r="FM20" s="13" t="str">
        <f t="shared" si="71"/>
        <v>1 fois par mois</v>
      </c>
      <c r="FN20" s="14" t="s">
        <v>69</v>
      </c>
      <c r="FO20" s="14" t="s">
        <v>68</v>
      </c>
      <c r="FP20" s="14" t="s">
        <v>69</v>
      </c>
      <c r="FQ20" s="14" t="s">
        <v>68</v>
      </c>
      <c r="FR20" s="14" t="s">
        <v>69</v>
      </c>
      <c r="FS20" s="14" t="s">
        <v>68</v>
      </c>
      <c r="FT20" s="44" t="str">
        <f t="shared" si="58"/>
        <v>3 fois par semaine</v>
      </c>
      <c r="FU20" s="13" t="s">
        <v>69</v>
      </c>
      <c r="FV20" s="13" t="s">
        <v>68</v>
      </c>
      <c r="FW20" s="13" t="s">
        <v>68</v>
      </c>
      <c r="FX20" s="13" t="s">
        <v>68</v>
      </c>
      <c r="FY20" s="13" t="s">
        <v>68</v>
      </c>
      <c r="FZ20" s="13" t="s">
        <v>68</v>
      </c>
      <c r="GA20" s="44" t="str">
        <f t="shared" ref="GA20:GA28" si="74">IF(COUNTIF(FU20:FZ20,"X")&gt;0,COUNTIF(FU20:FZ20,"X")&amp;" fois par semaine","-")</f>
        <v>1 fois par semaine</v>
      </c>
      <c r="GB20" s="14" t="s">
        <v>69</v>
      </c>
      <c r="GC20" s="14" t="s">
        <v>68</v>
      </c>
      <c r="GD20" s="14" t="s">
        <v>68</v>
      </c>
      <c r="GE20" s="14" t="s">
        <v>68</v>
      </c>
      <c r="GF20" s="14" t="s">
        <v>68</v>
      </c>
      <c r="GG20" s="14" t="s">
        <v>68</v>
      </c>
      <c r="GH20" s="14" t="str">
        <f t="shared" si="50"/>
        <v>1 fois par semaine</v>
      </c>
      <c r="GI20" s="13" t="s">
        <v>68</v>
      </c>
      <c r="GJ20" s="13" t="s">
        <v>68</v>
      </c>
      <c r="GK20" s="13" t="s">
        <v>68</v>
      </c>
      <c r="GL20" s="13" t="s">
        <v>68</v>
      </c>
      <c r="GM20" s="13" t="s">
        <v>68</v>
      </c>
      <c r="GN20" s="13" t="s">
        <v>68</v>
      </c>
      <c r="GO20" s="13" t="str">
        <f t="shared" si="63"/>
        <v>-</v>
      </c>
      <c r="GP20" s="14" t="s">
        <v>68</v>
      </c>
      <c r="GQ20" s="14" t="s">
        <v>68</v>
      </c>
      <c r="GR20" s="14" t="s">
        <v>68</v>
      </c>
      <c r="GS20" s="14" t="s">
        <v>68</v>
      </c>
      <c r="GT20" s="14" t="s">
        <v>68</v>
      </c>
      <c r="GU20" s="14" t="s">
        <v>68</v>
      </c>
      <c r="GV20" s="14" t="str">
        <f t="shared" si="64"/>
        <v>-</v>
      </c>
      <c r="GW20" s="13" t="s">
        <v>68</v>
      </c>
      <c r="GX20" s="13" t="s">
        <v>68</v>
      </c>
      <c r="GY20" s="13" t="s">
        <v>68</v>
      </c>
      <c r="GZ20" s="13" t="s">
        <v>68</v>
      </c>
      <c r="HA20" s="13" t="s">
        <v>68</v>
      </c>
      <c r="HB20" s="13" t="s">
        <v>68</v>
      </c>
      <c r="HC20" s="44" t="str">
        <f t="shared" si="70"/>
        <v>-</v>
      </c>
      <c r="HD20" s="14" t="s">
        <v>68</v>
      </c>
      <c r="HE20" s="14" t="s">
        <v>68</v>
      </c>
      <c r="HF20" s="14" t="s">
        <v>68</v>
      </c>
      <c r="HG20" s="14" t="s">
        <v>68</v>
      </c>
      <c r="HH20" s="14" t="s">
        <v>68</v>
      </c>
      <c r="HI20" s="14" t="s">
        <v>68</v>
      </c>
      <c r="HJ20" s="44" t="str">
        <f t="shared" si="29"/>
        <v>-</v>
      </c>
      <c r="HK20" s="13" t="s">
        <v>68</v>
      </c>
      <c r="HL20" s="13" t="s">
        <v>68</v>
      </c>
      <c r="HM20" s="13" t="s">
        <v>68</v>
      </c>
      <c r="HN20" s="13" t="s">
        <v>68</v>
      </c>
      <c r="HO20" s="13" t="s">
        <v>68</v>
      </c>
      <c r="HP20" s="13" t="s">
        <v>68</v>
      </c>
      <c r="HQ20" s="44" t="str">
        <f t="shared" si="65"/>
        <v>-</v>
      </c>
      <c r="HR20" s="14" t="s">
        <v>68</v>
      </c>
      <c r="HS20" s="14" t="s">
        <v>68</v>
      </c>
      <c r="HT20" s="14" t="s">
        <v>68</v>
      </c>
      <c r="HU20" s="14" t="s">
        <v>68</v>
      </c>
      <c r="HV20" s="14" t="s">
        <v>68</v>
      </c>
      <c r="HW20" s="14" t="s">
        <v>68</v>
      </c>
      <c r="HX20" s="14" t="str">
        <f t="shared" si="31"/>
        <v>-</v>
      </c>
    </row>
    <row r="21" spans="1:232" ht="27.95" customHeight="1" x14ac:dyDescent="0.2">
      <c r="A21" s="8">
        <v>8156</v>
      </c>
      <c r="B21" s="24" t="s">
        <v>76</v>
      </c>
      <c r="C21" s="10" t="s">
        <v>1913</v>
      </c>
      <c r="D21" s="11" t="s">
        <v>96</v>
      </c>
      <c r="E21" s="11" t="s">
        <v>249</v>
      </c>
      <c r="F21" s="11">
        <v>75019</v>
      </c>
      <c r="G21" s="11" t="s">
        <v>29</v>
      </c>
      <c r="H21" s="12">
        <v>18</v>
      </c>
      <c r="I21" s="13" t="s">
        <v>69</v>
      </c>
      <c r="J21" s="13" t="s">
        <v>68</v>
      </c>
      <c r="K21" s="13" t="s">
        <v>69</v>
      </c>
      <c r="L21" s="13" t="s">
        <v>68</v>
      </c>
      <c r="M21" s="13" t="s">
        <v>69</v>
      </c>
      <c r="N21" s="13" t="s">
        <v>68</v>
      </c>
      <c r="O21" s="13" t="str">
        <f t="shared" si="32"/>
        <v>3 fois par semaine</v>
      </c>
      <c r="P21" s="14" t="s">
        <v>69</v>
      </c>
      <c r="Q21" s="14" t="s">
        <v>68</v>
      </c>
      <c r="R21" s="14" t="s">
        <v>69</v>
      </c>
      <c r="S21" s="14" t="s">
        <v>68</v>
      </c>
      <c r="T21" s="14" t="s">
        <v>69</v>
      </c>
      <c r="U21" s="14" t="s">
        <v>68</v>
      </c>
      <c r="V21" s="44" t="str">
        <f t="shared" si="33"/>
        <v>3 fois par semaine</v>
      </c>
      <c r="W21" s="13" t="s">
        <v>69</v>
      </c>
      <c r="X21" s="13" t="s">
        <v>68</v>
      </c>
      <c r="Y21" s="13" t="s">
        <v>69</v>
      </c>
      <c r="Z21" s="13" t="s">
        <v>68</v>
      </c>
      <c r="AA21" s="13" t="s">
        <v>69</v>
      </c>
      <c r="AB21" s="13" t="s">
        <v>68</v>
      </c>
      <c r="AC21" s="13" t="str">
        <f t="shared" si="34"/>
        <v>3 fois par semaine</v>
      </c>
      <c r="AD21" s="14" t="s">
        <v>69</v>
      </c>
      <c r="AE21" s="14" t="s">
        <v>68</v>
      </c>
      <c r="AF21" s="14" t="s">
        <v>69</v>
      </c>
      <c r="AG21" s="14" t="s">
        <v>68</v>
      </c>
      <c r="AH21" s="14" t="s">
        <v>69</v>
      </c>
      <c r="AI21" s="14" t="s">
        <v>68</v>
      </c>
      <c r="AJ21" s="44" t="str">
        <f t="shared" si="35"/>
        <v>3 fois par semaine</v>
      </c>
      <c r="AK21" s="13" t="s">
        <v>69</v>
      </c>
      <c r="AL21" s="13" t="s">
        <v>68</v>
      </c>
      <c r="AM21" s="13" t="s">
        <v>69</v>
      </c>
      <c r="AN21" s="13" t="s">
        <v>68</v>
      </c>
      <c r="AO21" s="13" t="s">
        <v>69</v>
      </c>
      <c r="AP21" s="13" t="s">
        <v>68</v>
      </c>
      <c r="AQ21" s="13" t="str">
        <f t="shared" si="36"/>
        <v>3 fois par semaine</v>
      </c>
      <c r="AR21" s="14" t="s">
        <v>69</v>
      </c>
      <c r="AS21" s="14" t="s">
        <v>68</v>
      </c>
      <c r="AT21" s="14" t="s">
        <v>69</v>
      </c>
      <c r="AU21" s="14" t="s">
        <v>68</v>
      </c>
      <c r="AV21" s="14" t="s">
        <v>69</v>
      </c>
      <c r="AW21" s="14" t="s">
        <v>68</v>
      </c>
      <c r="AX21" s="14" t="str">
        <f t="shared" si="37"/>
        <v>3 fois par semaine</v>
      </c>
      <c r="AY21" s="13" t="s">
        <v>69</v>
      </c>
      <c r="AZ21" s="13" t="s">
        <v>68</v>
      </c>
      <c r="BA21" s="13" t="s">
        <v>69</v>
      </c>
      <c r="BB21" s="13" t="s">
        <v>68</v>
      </c>
      <c r="BC21" s="13" t="s">
        <v>69</v>
      </c>
      <c r="BD21" s="13" t="s">
        <v>68</v>
      </c>
      <c r="BE21" s="13" t="str">
        <f t="shared" si="38"/>
        <v>3 fois par semaine</v>
      </c>
      <c r="BF21" s="14" t="s">
        <v>69</v>
      </c>
      <c r="BG21" s="14" t="s">
        <v>68</v>
      </c>
      <c r="BH21" s="14" t="s">
        <v>69</v>
      </c>
      <c r="BI21" s="14" t="s">
        <v>68</v>
      </c>
      <c r="BJ21" s="14" t="s">
        <v>69</v>
      </c>
      <c r="BK21" s="14" t="s">
        <v>68</v>
      </c>
      <c r="BL21" s="14" t="str">
        <f t="shared" si="39"/>
        <v>3 fois par semaine</v>
      </c>
      <c r="BM21" s="13" t="s">
        <v>69</v>
      </c>
      <c r="BN21" s="13" t="s">
        <v>68</v>
      </c>
      <c r="BO21" s="13" t="s">
        <v>69</v>
      </c>
      <c r="BP21" s="13" t="s">
        <v>68</v>
      </c>
      <c r="BQ21" s="13" t="s">
        <v>69</v>
      </c>
      <c r="BR21" s="13" t="s">
        <v>68</v>
      </c>
      <c r="BS21" s="13" t="str">
        <f t="shared" si="40"/>
        <v>3 fois par semaine</v>
      </c>
      <c r="BT21" s="14" t="s">
        <v>68</v>
      </c>
      <c r="BU21" s="14" t="s">
        <v>68</v>
      </c>
      <c r="BV21" s="14" t="s">
        <v>68</v>
      </c>
      <c r="BW21" s="14" t="s">
        <v>68</v>
      </c>
      <c r="BX21" s="14" t="s">
        <v>68</v>
      </c>
      <c r="BY21" s="14" t="s">
        <v>68</v>
      </c>
      <c r="BZ21" s="14" t="str">
        <f t="shared" si="41"/>
        <v>-</v>
      </c>
      <c r="CA21" s="13" t="s">
        <v>69</v>
      </c>
      <c r="CB21" s="13" t="s">
        <v>68</v>
      </c>
      <c r="CC21" s="13" t="s">
        <v>69</v>
      </c>
      <c r="CD21" s="13" t="s">
        <v>68</v>
      </c>
      <c r="CE21" s="13" t="s">
        <v>69</v>
      </c>
      <c r="CF21" s="13" t="s">
        <v>68</v>
      </c>
      <c r="CG21" s="44" t="str">
        <f t="shared" si="68"/>
        <v>3 fois par semaine</v>
      </c>
      <c r="CH21" s="14" t="s">
        <v>69</v>
      </c>
      <c r="CI21" s="14" t="s">
        <v>68</v>
      </c>
      <c r="CJ21" s="14" t="s">
        <v>69</v>
      </c>
      <c r="CK21" s="14" t="s">
        <v>68</v>
      </c>
      <c r="CL21" s="14" t="s">
        <v>69</v>
      </c>
      <c r="CM21" s="14" t="s">
        <v>68</v>
      </c>
      <c r="CN21" s="44" t="str">
        <f t="shared" si="42"/>
        <v>3 fois par semaine</v>
      </c>
      <c r="CO21" s="13" t="s">
        <v>69</v>
      </c>
      <c r="CP21" s="13" t="s">
        <v>68</v>
      </c>
      <c r="CQ21" s="13" t="s">
        <v>69</v>
      </c>
      <c r="CR21" s="13" t="s">
        <v>68</v>
      </c>
      <c r="CS21" s="13" t="s">
        <v>69</v>
      </c>
      <c r="CT21" s="13" t="s">
        <v>68</v>
      </c>
      <c r="CU21" s="13" t="str">
        <f t="shared" si="12"/>
        <v>3 fois par semaine</v>
      </c>
      <c r="CV21" s="14" t="s">
        <v>69</v>
      </c>
      <c r="CW21" s="14" t="s">
        <v>68</v>
      </c>
      <c r="CX21" s="14" t="s">
        <v>69</v>
      </c>
      <c r="CY21" s="14" t="s">
        <v>68</v>
      </c>
      <c r="CZ21" s="14" t="s">
        <v>69</v>
      </c>
      <c r="DA21" s="14" t="s">
        <v>68</v>
      </c>
      <c r="DB21" s="14" t="str">
        <f t="shared" si="13"/>
        <v>3 fois par semaine</v>
      </c>
      <c r="DC21" s="13" t="s">
        <v>69</v>
      </c>
      <c r="DD21" s="13" t="s">
        <v>68</v>
      </c>
      <c r="DE21" s="13" t="s">
        <v>69</v>
      </c>
      <c r="DF21" s="13" t="s">
        <v>68</v>
      </c>
      <c r="DG21" s="13" t="s">
        <v>69</v>
      </c>
      <c r="DH21" s="13" t="s">
        <v>68</v>
      </c>
      <c r="DI21" s="13" t="str">
        <f t="shared" si="14"/>
        <v>3 fois par semaine</v>
      </c>
      <c r="DJ21" s="14" t="s">
        <v>68</v>
      </c>
      <c r="DK21" s="14" t="s">
        <v>68</v>
      </c>
      <c r="DL21" s="14" t="s">
        <v>68</v>
      </c>
      <c r="DM21" s="14" t="s">
        <v>68</v>
      </c>
      <c r="DN21" s="14" t="s">
        <v>68</v>
      </c>
      <c r="DO21" s="14" t="s">
        <v>68</v>
      </c>
      <c r="DP21" s="44" t="str">
        <f t="shared" si="15"/>
        <v>-</v>
      </c>
      <c r="DQ21" s="13" t="s">
        <v>68</v>
      </c>
      <c r="DR21" s="13" t="s">
        <v>68</v>
      </c>
      <c r="DS21" s="13" t="s">
        <v>68</v>
      </c>
      <c r="DT21" s="13" t="s">
        <v>68</v>
      </c>
      <c r="DU21" s="13" t="s">
        <v>68</v>
      </c>
      <c r="DV21" s="13" t="s">
        <v>68</v>
      </c>
      <c r="DW21" s="13" t="str">
        <f t="shared" si="16"/>
        <v>-</v>
      </c>
      <c r="DX21" s="14" t="s">
        <v>68</v>
      </c>
      <c r="DY21" s="14" t="s">
        <v>68</v>
      </c>
      <c r="DZ21" s="14" t="s">
        <v>68</v>
      </c>
      <c r="EA21" s="14" t="s">
        <v>68</v>
      </c>
      <c r="EB21" s="14" t="s">
        <v>68</v>
      </c>
      <c r="EC21" s="14" t="s">
        <v>68</v>
      </c>
      <c r="ED21" s="14" t="str">
        <f t="shared" si="17"/>
        <v>-</v>
      </c>
      <c r="EE21" s="13" t="s">
        <v>68</v>
      </c>
      <c r="EF21" s="13" t="s">
        <v>68</v>
      </c>
      <c r="EG21" s="13" t="s">
        <v>68</v>
      </c>
      <c r="EH21" s="13" t="s">
        <v>68</v>
      </c>
      <c r="EI21" s="13" t="s">
        <v>68</v>
      </c>
      <c r="EJ21" s="13" t="s">
        <v>68</v>
      </c>
      <c r="EK21" s="13" t="str">
        <f t="shared" si="18"/>
        <v>-</v>
      </c>
      <c r="EL21" s="14" t="s">
        <v>69</v>
      </c>
      <c r="EM21" s="14" t="s">
        <v>68</v>
      </c>
      <c r="EN21" s="14" t="s">
        <v>68</v>
      </c>
      <c r="EO21" s="14" t="s">
        <v>68</v>
      </c>
      <c r="EP21" s="14" t="s">
        <v>68</v>
      </c>
      <c r="EQ21" s="14" t="s">
        <v>68</v>
      </c>
      <c r="ER21" s="44" t="str">
        <f t="shared" si="67"/>
        <v>1 fois par mois</v>
      </c>
      <c r="ES21" s="13" t="s">
        <v>68</v>
      </c>
      <c r="ET21" s="13" t="s">
        <v>68</v>
      </c>
      <c r="EU21" s="13" t="s">
        <v>68</v>
      </c>
      <c r="EV21" s="13" t="s">
        <v>68</v>
      </c>
      <c r="EW21" s="13" t="s">
        <v>68</v>
      </c>
      <c r="EX21" s="13" t="s">
        <v>68</v>
      </c>
      <c r="EY21" s="44" t="s">
        <v>68</v>
      </c>
      <c r="EZ21" s="14" t="s">
        <v>69</v>
      </c>
      <c r="FA21" s="14" t="s">
        <v>68</v>
      </c>
      <c r="FB21" s="14" t="s">
        <v>68</v>
      </c>
      <c r="FC21" s="14" t="s">
        <v>68</v>
      </c>
      <c r="FD21" s="14" t="s">
        <v>68</v>
      </c>
      <c r="FE21" s="14" t="s">
        <v>68</v>
      </c>
      <c r="FF21" s="44" t="str">
        <f t="shared" si="73"/>
        <v>1 fois par semaine</v>
      </c>
      <c r="FG21" s="13" t="s">
        <v>69</v>
      </c>
      <c r="FH21" s="13" t="s">
        <v>68</v>
      </c>
      <c r="FI21" s="13" t="s">
        <v>68</v>
      </c>
      <c r="FJ21" s="13" t="s">
        <v>68</v>
      </c>
      <c r="FK21" s="13" t="s">
        <v>68</v>
      </c>
      <c r="FL21" s="13" t="s">
        <v>68</v>
      </c>
      <c r="FM21" s="13" t="str">
        <f t="shared" si="71"/>
        <v>1 fois par mois</v>
      </c>
      <c r="FN21" s="14" t="s">
        <v>69</v>
      </c>
      <c r="FO21" s="14" t="s">
        <v>68</v>
      </c>
      <c r="FP21" s="14" t="s">
        <v>69</v>
      </c>
      <c r="FQ21" s="14" t="s">
        <v>68</v>
      </c>
      <c r="FR21" s="14" t="s">
        <v>69</v>
      </c>
      <c r="FS21" s="14" t="s">
        <v>68</v>
      </c>
      <c r="FT21" s="44" t="str">
        <f t="shared" si="58"/>
        <v>3 fois par semaine</v>
      </c>
      <c r="FU21" s="13" t="s">
        <v>69</v>
      </c>
      <c r="FV21" s="13" t="s">
        <v>68</v>
      </c>
      <c r="FW21" s="13" t="s">
        <v>68</v>
      </c>
      <c r="FX21" s="13" t="s">
        <v>68</v>
      </c>
      <c r="FY21" s="13" t="s">
        <v>68</v>
      </c>
      <c r="FZ21" s="13" t="s">
        <v>68</v>
      </c>
      <c r="GA21" s="44" t="str">
        <f t="shared" si="74"/>
        <v>1 fois par semaine</v>
      </c>
      <c r="GB21" s="14" t="s">
        <v>69</v>
      </c>
      <c r="GC21" s="14" t="s">
        <v>68</v>
      </c>
      <c r="GD21" s="14" t="s">
        <v>68</v>
      </c>
      <c r="GE21" s="14" t="s">
        <v>68</v>
      </c>
      <c r="GF21" s="14" t="s">
        <v>68</v>
      </c>
      <c r="GG21" s="14" t="s">
        <v>68</v>
      </c>
      <c r="GH21" s="14" t="str">
        <f t="shared" si="50"/>
        <v>1 fois par semaine</v>
      </c>
      <c r="GI21" s="13" t="s">
        <v>68</v>
      </c>
      <c r="GJ21" s="13" t="s">
        <v>68</v>
      </c>
      <c r="GK21" s="13" t="s">
        <v>68</v>
      </c>
      <c r="GL21" s="13" t="s">
        <v>68</v>
      </c>
      <c r="GM21" s="13" t="s">
        <v>68</v>
      </c>
      <c r="GN21" s="13" t="s">
        <v>68</v>
      </c>
      <c r="GO21" s="13" t="str">
        <f t="shared" si="63"/>
        <v>-</v>
      </c>
      <c r="GP21" s="14" t="s">
        <v>68</v>
      </c>
      <c r="GQ21" s="14" t="s">
        <v>68</v>
      </c>
      <c r="GR21" s="14" t="s">
        <v>68</v>
      </c>
      <c r="GS21" s="14" t="s">
        <v>68</v>
      </c>
      <c r="GT21" s="14" t="s">
        <v>68</v>
      </c>
      <c r="GU21" s="14" t="s">
        <v>68</v>
      </c>
      <c r="GV21" s="14" t="str">
        <f t="shared" si="64"/>
        <v>-</v>
      </c>
      <c r="GW21" s="13" t="s">
        <v>68</v>
      </c>
      <c r="GX21" s="13" t="s">
        <v>68</v>
      </c>
      <c r="GY21" s="13" t="s">
        <v>68</v>
      </c>
      <c r="GZ21" s="13" t="s">
        <v>68</v>
      </c>
      <c r="HA21" s="13" t="s">
        <v>68</v>
      </c>
      <c r="HB21" s="13" t="s">
        <v>68</v>
      </c>
      <c r="HC21" s="44" t="str">
        <f t="shared" si="70"/>
        <v>-</v>
      </c>
      <c r="HD21" s="14" t="s">
        <v>68</v>
      </c>
      <c r="HE21" s="14" t="s">
        <v>68</v>
      </c>
      <c r="HF21" s="14" t="s">
        <v>68</v>
      </c>
      <c r="HG21" s="14" t="s">
        <v>68</v>
      </c>
      <c r="HH21" s="14" t="s">
        <v>68</v>
      </c>
      <c r="HI21" s="14" t="s">
        <v>68</v>
      </c>
      <c r="HJ21" s="44" t="str">
        <f t="shared" si="29"/>
        <v>-</v>
      </c>
      <c r="HK21" s="13" t="s">
        <v>68</v>
      </c>
      <c r="HL21" s="13" t="s">
        <v>68</v>
      </c>
      <c r="HM21" s="13" t="s">
        <v>68</v>
      </c>
      <c r="HN21" s="13" t="s">
        <v>68</v>
      </c>
      <c r="HO21" s="13" t="s">
        <v>68</v>
      </c>
      <c r="HP21" s="13" t="s">
        <v>68</v>
      </c>
      <c r="HQ21" s="44" t="str">
        <f t="shared" si="65"/>
        <v>-</v>
      </c>
      <c r="HR21" s="14" t="s">
        <v>68</v>
      </c>
      <c r="HS21" s="14" t="s">
        <v>68</v>
      </c>
      <c r="HT21" s="14" t="s">
        <v>68</v>
      </c>
      <c r="HU21" s="14" t="s">
        <v>68</v>
      </c>
      <c r="HV21" s="14" t="s">
        <v>68</v>
      </c>
      <c r="HW21" s="14" t="s">
        <v>68</v>
      </c>
      <c r="HX21" s="14" t="str">
        <f t="shared" si="31"/>
        <v>-</v>
      </c>
    </row>
    <row r="22" spans="1:232" ht="27.95" customHeight="1" x14ac:dyDescent="0.2">
      <c r="A22" s="8">
        <v>8160</v>
      </c>
      <c r="B22" s="24" t="s">
        <v>76</v>
      </c>
      <c r="C22" s="10" t="s">
        <v>1913</v>
      </c>
      <c r="D22" s="11" t="s">
        <v>96</v>
      </c>
      <c r="E22" s="11" t="s">
        <v>252</v>
      </c>
      <c r="F22" s="11">
        <v>75019</v>
      </c>
      <c r="G22" s="11" t="s">
        <v>29</v>
      </c>
      <c r="H22" s="12">
        <v>15</v>
      </c>
      <c r="I22" s="13" t="s">
        <v>68</v>
      </c>
      <c r="J22" s="13" t="s">
        <v>68</v>
      </c>
      <c r="K22" s="13" t="s">
        <v>68</v>
      </c>
      <c r="L22" s="13" t="s">
        <v>68</v>
      </c>
      <c r="M22" s="13" t="s">
        <v>68</v>
      </c>
      <c r="N22" s="13" t="s">
        <v>68</v>
      </c>
      <c r="O22" s="13" t="str">
        <f t="shared" si="32"/>
        <v>-</v>
      </c>
      <c r="P22" s="14" t="s">
        <v>68</v>
      </c>
      <c r="Q22" s="14" t="s">
        <v>68</v>
      </c>
      <c r="R22" s="14" t="s">
        <v>68</v>
      </c>
      <c r="S22" s="14" t="s">
        <v>68</v>
      </c>
      <c r="T22" s="14" t="s">
        <v>68</v>
      </c>
      <c r="U22" s="14" t="s">
        <v>68</v>
      </c>
      <c r="V22" s="44" t="str">
        <f t="shared" si="33"/>
        <v>-</v>
      </c>
      <c r="W22" s="13" t="s">
        <v>68</v>
      </c>
      <c r="X22" s="13" t="s">
        <v>68</v>
      </c>
      <c r="Y22" s="13" t="s">
        <v>68</v>
      </c>
      <c r="Z22" s="13" t="s">
        <v>68</v>
      </c>
      <c r="AA22" s="13" t="s">
        <v>68</v>
      </c>
      <c r="AB22" s="13" t="s">
        <v>68</v>
      </c>
      <c r="AC22" s="13" t="str">
        <f t="shared" si="34"/>
        <v>-</v>
      </c>
      <c r="AD22" s="14" t="s">
        <v>68</v>
      </c>
      <c r="AE22" s="14" t="s">
        <v>68</v>
      </c>
      <c r="AF22" s="14" t="s">
        <v>68</v>
      </c>
      <c r="AG22" s="14" t="s">
        <v>68</v>
      </c>
      <c r="AH22" s="14" t="s">
        <v>68</v>
      </c>
      <c r="AI22" s="14" t="s">
        <v>68</v>
      </c>
      <c r="AJ22" s="44" t="str">
        <f t="shared" si="35"/>
        <v>-</v>
      </c>
      <c r="AK22" s="13" t="s">
        <v>68</v>
      </c>
      <c r="AL22" s="13" t="s">
        <v>68</v>
      </c>
      <c r="AM22" s="13" t="s">
        <v>68</v>
      </c>
      <c r="AN22" s="13" t="s">
        <v>68</v>
      </c>
      <c r="AO22" s="13" t="s">
        <v>68</v>
      </c>
      <c r="AP22" s="13" t="s">
        <v>68</v>
      </c>
      <c r="AQ22" s="13" t="str">
        <f t="shared" si="36"/>
        <v>-</v>
      </c>
      <c r="AR22" s="14" t="s">
        <v>68</v>
      </c>
      <c r="AS22" s="14" t="s">
        <v>68</v>
      </c>
      <c r="AT22" s="14" t="s">
        <v>68</v>
      </c>
      <c r="AU22" s="14" t="s">
        <v>68</v>
      </c>
      <c r="AV22" s="14" t="s">
        <v>68</v>
      </c>
      <c r="AW22" s="14" t="s">
        <v>68</v>
      </c>
      <c r="AX22" s="14" t="str">
        <f t="shared" si="37"/>
        <v>-</v>
      </c>
      <c r="AY22" s="13" t="s">
        <v>68</v>
      </c>
      <c r="AZ22" s="13" t="s">
        <v>68</v>
      </c>
      <c r="BA22" s="13" t="s">
        <v>68</v>
      </c>
      <c r="BB22" s="13" t="s">
        <v>68</v>
      </c>
      <c r="BC22" s="13" t="s">
        <v>68</v>
      </c>
      <c r="BD22" s="13" t="s">
        <v>68</v>
      </c>
      <c r="BE22" s="13" t="str">
        <f t="shared" si="38"/>
        <v>-</v>
      </c>
      <c r="BF22" s="14" t="s">
        <v>68</v>
      </c>
      <c r="BG22" s="14" t="s">
        <v>68</v>
      </c>
      <c r="BH22" s="14" t="s">
        <v>68</v>
      </c>
      <c r="BI22" s="14" t="s">
        <v>68</v>
      </c>
      <c r="BJ22" s="14" t="s">
        <v>68</v>
      </c>
      <c r="BK22" s="14" t="s">
        <v>68</v>
      </c>
      <c r="BL22" s="14" t="str">
        <f t="shared" si="39"/>
        <v>-</v>
      </c>
      <c r="BM22" s="13" t="s">
        <v>68</v>
      </c>
      <c r="BN22" s="13" t="s">
        <v>68</v>
      </c>
      <c r="BO22" s="13" t="s">
        <v>68</v>
      </c>
      <c r="BP22" s="13" t="s">
        <v>68</v>
      </c>
      <c r="BQ22" s="13" t="s">
        <v>68</v>
      </c>
      <c r="BR22" s="13" t="s">
        <v>68</v>
      </c>
      <c r="BS22" s="13" t="str">
        <f t="shared" si="40"/>
        <v>-</v>
      </c>
      <c r="BT22" s="14" t="s">
        <v>68</v>
      </c>
      <c r="BU22" s="14" t="s">
        <v>68</v>
      </c>
      <c r="BV22" s="14" t="s">
        <v>68</v>
      </c>
      <c r="BW22" s="14" t="s">
        <v>68</v>
      </c>
      <c r="BX22" s="14" t="s">
        <v>68</v>
      </c>
      <c r="BY22" s="14" t="s">
        <v>68</v>
      </c>
      <c r="BZ22" s="14" t="str">
        <f t="shared" si="41"/>
        <v>-</v>
      </c>
      <c r="CA22" s="13" t="s">
        <v>68</v>
      </c>
      <c r="CB22" s="13" t="s">
        <v>68</v>
      </c>
      <c r="CC22" s="13" t="s">
        <v>68</v>
      </c>
      <c r="CD22" s="13" t="s">
        <v>68</v>
      </c>
      <c r="CE22" s="13" t="s">
        <v>68</v>
      </c>
      <c r="CF22" s="13" t="s">
        <v>68</v>
      </c>
      <c r="CG22" s="44" t="str">
        <f t="shared" ref="CG22" si="75">IF(COUNTIF(CA22:CF22,"X")&gt;0,COUNTIF(CA22:CF22,"X")&amp;" fois par semaine","-")</f>
        <v>-</v>
      </c>
      <c r="CH22" s="14" t="s">
        <v>68</v>
      </c>
      <c r="CI22" s="14" t="s">
        <v>68</v>
      </c>
      <c r="CJ22" s="14" t="s">
        <v>68</v>
      </c>
      <c r="CK22" s="14" t="s">
        <v>68</v>
      </c>
      <c r="CL22" s="14" t="s">
        <v>68</v>
      </c>
      <c r="CM22" s="14" t="s">
        <v>68</v>
      </c>
      <c r="CN22" s="44" t="str">
        <f t="shared" si="42"/>
        <v>-</v>
      </c>
      <c r="CO22" s="13" t="s">
        <v>68</v>
      </c>
      <c r="CP22" s="13" t="s">
        <v>68</v>
      </c>
      <c r="CQ22" s="13" t="s">
        <v>68</v>
      </c>
      <c r="CR22" s="13" t="s">
        <v>68</v>
      </c>
      <c r="CS22" s="13" t="s">
        <v>68</v>
      </c>
      <c r="CT22" s="13" t="s">
        <v>68</v>
      </c>
      <c r="CU22" s="13" t="str">
        <f t="shared" ref="CU22:CU41" si="76">IF(COUNTIF(CO22:CT22,"X")&gt;0,COUNTIF(CO22:CT22,"X")&amp;" fois par semaine","-")</f>
        <v>-</v>
      </c>
      <c r="CV22" s="14" t="s">
        <v>68</v>
      </c>
      <c r="CW22" s="14" t="s">
        <v>68</v>
      </c>
      <c r="CX22" s="14" t="s">
        <v>68</v>
      </c>
      <c r="CY22" s="14" t="s">
        <v>68</v>
      </c>
      <c r="CZ22" s="14" t="s">
        <v>68</v>
      </c>
      <c r="DA22" s="14" t="s">
        <v>68</v>
      </c>
      <c r="DB22" s="14" t="str">
        <f t="shared" si="13"/>
        <v>-</v>
      </c>
      <c r="DC22" s="13" t="s">
        <v>68</v>
      </c>
      <c r="DD22" s="13" t="s">
        <v>68</v>
      </c>
      <c r="DE22" s="13" t="s">
        <v>68</v>
      </c>
      <c r="DF22" s="13" t="s">
        <v>68</v>
      </c>
      <c r="DG22" s="13" t="s">
        <v>68</v>
      </c>
      <c r="DH22" s="13" t="s">
        <v>68</v>
      </c>
      <c r="DI22" s="13" t="str">
        <f t="shared" ref="DI22:DI41" si="77">IF(COUNTIF(DC22:DH22,"X")&gt;0,COUNTIF(DC22:DH22,"X")&amp;" fois par semaine","-")</f>
        <v>-</v>
      </c>
      <c r="DJ22" s="14" t="s">
        <v>68</v>
      </c>
      <c r="DK22" s="14" t="s">
        <v>68</v>
      </c>
      <c r="DL22" s="14" t="s">
        <v>68</v>
      </c>
      <c r="DM22" s="14" t="s">
        <v>68</v>
      </c>
      <c r="DN22" s="14" t="s">
        <v>68</v>
      </c>
      <c r="DO22" s="14" t="s">
        <v>68</v>
      </c>
      <c r="DP22" s="44" t="str">
        <f t="shared" si="15"/>
        <v>-</v>
      </c>
      <c r="DQ22" s="13" t="s">
        <v>68</v>
      </c>
      <c r="DR22" s="13" t="s">
        <v>68</v>
      </c>
      <c r="DS22" s="13" t="s">
        <v>68</v>
      </c>
      <c r="DT22" s="13" t="s">
        <v>68</v>
      </c>
      <c r="DU22" s="13" t="s">
        <v>68</v>
      </c>
      <c r="DV22" s="13" t="s">
        <v>68</v>
      </c>
      <c r="DW22" s="13" t="str">
        <f t="shared" si="16"/>
        <v>-</v>
      </c>
      <c r="DX22" s="14" t="s">
        <v>68</v>
      </c>
      <c r="DY22" s="14" t="s">
        <v>68</v>
      </c>
      <c r="DZ22" s="14" t="s">
        <v>68</v>
      </c>
      <c r="EA22" s="14" t="s">
        <v>68</v>
      </c>
      <c r="EB22" s="14" t="s">
        <v>68</v>
      </c>
      <c r="EC22" s="14" t="s">
        <v>68</v>
      </c>
      <c r="ED22" s="14" t="str">
        <f t="shared" si="17"/>
        <v>-</v>
      </c>
      <c r="EE22" s="13" t="s">
        <v>68</v>
      </c>
      <c r="EF22" s="13" t="s">
        <v>68</v>
      </c>
      <c r="EG22" s="13" t="s">
        <v>68</v>
      </c>
      <c r="EH22" s="13" t="s">
        <v>68</v>
      </c>
      <c r="EI22" s="13" t="s">
        <v>68</v>
      </c>
      <c r="EJ22" s="13" t="s">
        <v>68</v>
      </c>
      <c r="EK22" s="13" t="str">
        <f t="shared" si="18"/>
        <v>-</v>
      </c>
      <c r="EL22" s="14" t="s">
        <v>68</v>
      </c>
      <c r="EM22" s="14" t="s">
        <v>68</v>
      </c>
      <c r="EN22" s="14" t="s">
        <v>68</v>
      </c>
      <c r="EO22" s="14" t="s">
        <v>68</v>
      </c>
      <c r="EP22" s="14" t="s">
        <v>68</v>
      </c>
      <c r="EQ22" s="14" t="s">
        <v>68</v>
      </c>
      <c r="ER22" s="44" t="s">
        <v>68</v>
      </c>
      <c r="ES22" s="13" t="s">
        <v>68</v>
      </c>
      <c r="ET22" s="13" t="s">
        <v>68</v>
      </c>
      <c r="EU22" s="13" t="s">
        <v>68</v>
      </c>
      <c r="EV22" s="13" t="s">
        <v>68</v>
      </c>
      <c r="EW22" s="13" t="s">
        <v>68</v>
      </c>
      <c r="EX22" s="13" t="s">
        <v>68</v>
      </c>
      <c r="EY22" s="44" t="s">
        <v>68</v>
      </c>
      <c r="EZ22" s="14" t="s">
        <v>68</v>
      </c>
      <c r="FA22" s="14" t="s">
        <v>68</v>
      </c>
      <c r="FB22" s="14" t="s">
        <v>68</v>
      </c>
      <c r="FC22" s="14" t="s">
        <v>68</v>
      </c>
      <c r="FD22" s="14" t="s">
        <v>68</v>
      </c>
      <c r="FE22" s="14" t="s">
        <v>68</v>
      </c>
      <c r="FF22" s="44" t="str">
        <f t="shared" si="73"/>
        <v>-</v>
      </c>
      <c r="FG22" s="13" t="s">
        <v>68</v>
      </c>
      <c r="FH22" s="13" t="s">
        <v>68</v>
      </c>
      <c r="FI22" s="13" t="s">
        <v>68</v>
      </c>
      <c r="FJ22" s="13" t="s">
        <v>68</v>
      </c>
      <c r="FK22" s="13" t="s">
        <v>68</v>
      </c>
      <c r="FL22" s="13" t="s">
        <v>68</v>
      </c>
      <c r="FM22" s="13" t="s">
        <v>68</v>
      </c>
      <c r="FN22" s="14" t="s">
        <v>69</v>
      </c>
      <c r="FO22" s="14" t="s">
        <v>68</v>
      </c>
      <c r="FP22" s="14" t="s">
        <v>69</v>
      </c>
      <c r="FQ22" s="14" t="s">
        <v>68</v>
      </c>
      <c r="FR22" s="14" t="s">
        <v>69</v>
      </c>
      <c r="FS22" s="14" t="s">
        <v>68</v>
      </c>
      <c r="FT22" s="44" t="str">
        <f t="shared" si="58"/>
        <v>3 fois par semaine</v>
      </c>
      <c r="FU22" s="13" t="s">
        <v>69</v>
      </c>
      <c r="FV22" s="13" t="s">
        <v>68</v>
      </c>
      <c r="FW22" s="13" t="s">
        <v>68</v>
      </c>
      <c r="FX22" s="13" t="s">
        <v>68</v>
      </c>
      <c r="FY22" s="13" t="s">
        <v>68</v>
      </c>
      <c r="FZ22" s="13" t="s">
        <v>68</v>
      </c>
      <c r="GA22" s="44" t="str">
        <f t="shared" si="74"/>
        <v>1 fois par semaine</v>
      </c>
      <c r="GB22" s="14" t="s">
        <v>69</v>
      </c>
      <c r="GC22" s="14" t="s">
        <v>68</v>
      </c>
      <c r="GD22" s="14" t="s">
        <v>68</v>
      </c>
      <c r="GE22" s="14" t="s">
        <v>68</v>
      </c>
      <c r="GF22" s="14" t="s">
        <v>68</v>
      </c>
      <c r="GG22" s="14" t="s">
        <v>68</v>
      </c>
      <c r="GH22" s="14" t="str">
        <f t="shared" si="50"/>
        <v>1 fois par semaine</v>
      </c>
      <c r="GI22" s="13" t="s">
        <v>68</v>
      </c>
      <c r="GJ22" s="13" t="s">
        <v>68</v>
      </c>
      <c r="GK22" s="13" t="s">
        <v>68</v>
      </c>
      <c r="GL22" s="13" t="s">
        <v>68</v>
      </c>
      <c r="GM22" s="13" t="s">
        <v>68</v>
      </c>
      <c r="GN22" s="13" t="s">
        <v>68</v>
      </c>
      <c r="GO22" s="13" t="str">
        <f t="shared" si="63"/>
        <v>-</v>
      </c>
      <c r="GP22" s="14" t="s">
        <v>68</v>
      </c>
      <c r="GQ22" s="14" t="s">
        <v>68</v>
      </c>
      <c r="GR22" s="14" t="s">
        <v>68</v>
      </c>
      <c r="GS22" s="14" t="s">
        <v>68</v>
      </c>
      <c r="GT22" s="14" t="s">
        <v>68</v>
      </c>
      <c r="GU22" s="14" t="s">
        <v>68</v>
      </c>
      <c r="GV22" s="14" t="str">
        <f t="shared" si="64"/>
        <v>-</v>
      </c>
      <c r="GW22" s="13" t="s">
        <v>68</v>
      </c>
      <c r="GX22" s="13" t="s">
        <v>68</v>
      </c>
      <c r="GY22" s="13" t="s">
        <v>68</v>
      </c>
      <c r="GZ22" s="13" t="s">
        <v>68</v>
      </c>
      <c r="HA22" s="13" t="s">
        <v>68</v>
      </c>
      <c r="HB22" s="13" t="s">
        <v>68</v>
      </c>
      <c r="HC22" s="44" t="str">
        <f t="shared" si="70"/>
        <v>-</v>
      </c>
      <c r="HD22" s="14" t="s">
        <v>68</v>
      </c>
      <c r="HE22" s="14" t="s">
        <v>68</v>
      </c>
      <c r="HF22" s="14" t="s">
        <v>68</v>
      </c>
      <c r="HG22" s="14" t="s">
        <v>68</v>
      </c>
      <c r="HH22" s="14" t="s">
        <v>68</v>
      </c>
      <c r="HI22" s="14" t="s">
        <v>68</v>
      </c>
      <c r="HJ22" s="44" t="str">
        <f t="shared" si="29"/>
        <v>-</v>
      </c>
      <c r="HK22" s="13" t="s">
        <v>68</v>
      </c>
      <c r="HL22" s="13" t="s">
        <v>68</v>
      </c>
      <c r="HM22" s="13" t="s">
        <v>68</v>
      </c>
      <c r="HN22" s="13" t="s">
        <v>68</v>
      </c>
      <c r="HO22" s="13" t="s">
        <v>68</v>
      </c>
      <c r="HP22" s="13" t="s">
        <v>68</v>
      </c>
      <c r="HQ22" s="44" t="str">
        <f t="shared" si="65"/>
        <v>-</v>
      </c>
      <c r="HR22" s="14" t="s">
        <v>68</v>
      </c>
      <c r="HS22" s="14" t="s">
        <v>68</v>
      </c>
      <c r="HT22" s="14" t="s">
        <v>68</v>
      </c>
      <c r="HU22" s="14" t="s">
        <v>68</v>
      </c>
      <c r="HV22" s="14" t="s">
        <v>68</v>
      </c>
      <c r="HW22" s="14" t="s">
        <v>68</v>
      </c>
      <c r="HX22" s="14" t="str">
        <f t="shared" ref="HX22:HX34" si="78">IF(COUNTIF(HR22:HW22,"X")&gt;0,COUNTIF(HR22:HW22,"X")&amp;" fois par semaine","-")</f>
        <v>-</v>
      </c>
    </row>
    <row r="23" spans="1:232" ht="27.95" customHeight="1" x14ac:dyDescent="0.2">
      <c r="A23" s="8">
        <v>8168</v>
      </c>
      <c r="B23" s="9" t="s">
        <v>79</v>
      </c>
      <c r="C23" s="10" t="s">
        <v>1912</v>
      </c>
      <c r="D23" s="11" t="s">
        <v>96</v>
      </c>
      <c r="E23" s="11" t="s">
        <v>259</v>
      </c>
      <c r="F23" s="11">
        <v>75017</v>
      </c>
      <c r="G23" s="11" t="s">
        <v>29</v>
      </c>
      <c r="H23" s="12">
        <v>3</v>
      </c>
      <c r="I23" s="13" t="s">
        <v>68</v>
      </c>
      <c r="J23" s="13" t="s">
        <v>69</v>
      </c>
      <c r="K23" s="13" t="s">
        <v>68</v>
      </c>
      <c r="L23" s="13" t="s">
        <v>68</v>
      </c>
      <c r="M23" s="13" t="s">
        <v>69</v>
      </c>
      <c r="N23" s="13" t="s">
        <v>68</v>
      </c>
      <c r="O23" s="13" t="str">
        <f t="shared" si="32"/>
        <v>2 fois par semaine</v>
      </c>
      <c r="P23" s="14" t="s">
        <v>68</v>
      </c>
      <c r="Q23" s="14" t="s">
        <v>69</v>
      </c>
      <c r="R23" s="14" t="s">
        <v>68</v>
      </c>
      <c r="S23" s="14" t="s">
        <v>68</v>
      </c>
      <c r="T23" s="14" t="s">
        <v>69</v>
      </c>
      <c r="U23" s="14" t="s">
        <v>68</v>
      </c>
      <c r="V23" s="44" t="str">
        <f t="shared" si="33"/>
        <v>2 fois par semaine</v>
      </c>
      <c r="W23" s="13" t="s">
        <v>68</v>
      </c>
      <c r="X23" s="13" t="s">
        <v>69</v>
      </c>
      <c r="Y23" s="13" t="s">
        <v>68</v>
      </c>
      <c r="Z23" s="13" t="s">
        <v>68</v>
      </c>
      <c r="AA23" s="13" t="s">
        <v>69</v>
      </c>
      <c r="AB23" s="13" t="s">
        <v>68</v>
      </c>
      <c r="AC23" s="13" t="str">
        <f t="shared" si="34"/>
        <v>2 fois par semaine</v>
      </c>
      <c r="AD23" s="14" t="s">
        <v>68</v>
      </c>
      <c r="AE23" s="14" t="s">
        <v>69</v>
      </c>
      <c r="AF23" s="14" t="s">
        <v>68</v>
      </c>
      <c r="AG23" s="14" t="s">
        <v>68</v>
      </c>
      <c r="AH23" s="14" t="s">
        <v>69</v>
      </c>
      <c r="AI23" s="14" t="s">
        <v>68</v>
      </c>
      <c r="AJ23" s="44" t="str">
        <f t="shared" si="35"/>
        <v>2 fois par semaine</v>
      </c>
      <c r="AK23" s="13" t="s">
        <v>68</v>
      </c>
      <c r="AL23" s="13" t="s">
        <v>69</v>
      </c>
      <c r="AM23" s="13" t="s">
        <v>68</v>
      </c>
      <c r="AN23" s="13" t="s">
        <v>68</v>
      </c>
      <c r="AO23" s="13" t="s">
        <v>69</v>
      </c>
      <c r="AP23" s="13" t="s">
        <v>68</v>
      </c>
      <c r="AQ23" s="13" t="str">
        <f t="shared" si="36"/>
        <v>2 fois par semaine</v>
      </c>
      <c r="AR23" s="14" t="s">
        <v>68</v>
      </c>
      <c r="AS23" s="14" t="s">
        <v>69</v>
      </c>
      <c r="AT23" s="14" t="s">
        <v>68</v>
      </c>
      <c r="AU23" s="14" t="s">
        <v>68</v>
      </c>
      <c r="AV23" s="14" t="s">
        <v>69</v>
      </c>
      <c r="AW23" s="14" t="s">
        <v>68</v>
      </c>
      <c r="AX23" s="14" t="str">
        <f t="shared" si="37"/>
        <v>2 fois par semaine</v>
      </c>
      <c r="AY23" s="13" t="s">
        <v>68</v>
      </c>
      <c r="AZ23" s="13" t="s">
        <v>69</v>
      </c>
      <c r="BA23" s="13" t="s">
        <v>68</v>
      </c>
      <c r="BB23" s="13" t="s">
        <v>68</v>
      </c>
      <c r="BC23" s="13" t="s">
        <v>69</v>
      </c>
      <c r="BD23" s="13" t="s">
        <v>68</v>
      </c>
      <c r="BE23" s="13" t="str">
        <f t="shared" si="38"/>
        <v>2 fois par semaine</v>
      </c>
      <c r="BF23" s="14" t="s">
        <v>68</v>
      </c>
      <c r="BG23" s="14" t="s">
        <v>69</v>
      </c>
      <c r="BH23" s="14" t="s">
        <v>68</v>
      </c>
      <c r="BI23" s="14" t="s">
        <v>68</v>
      </c>
      <c r="BJ23" s="14" t="s">
        <v>69</v>
      </c>
      <c r="BK23" s="14" t="s">
        <v>68</v>
      </c>
      <c r="BL23" s="14" t="str">
        <f t="shared" si="39"/>
        <v>2 fois par semaine</v>
      </c>
      <c r="BM23" s="13" t="s">
        <v>68</v>
      </c>
      <c r="BN23" s="13" t="s">
        <v>69</v>
      </c>
      <c r="BO23" s="13" t="s">
        <v>68</v>
      </c>
      <c r="BP23" s="13" t="s">
        <v>68</v>
      </c>
      <c r="BQ23" s="13" t="s">
        <v>69</v>
      </c>
      <c r="BR23" s="13" t="s">
        <v>68</v>
      </c>
      <c r="BS23" s="13" t="str">
        <f t="shared" si="40"/>
        <v>2 fois par semaine</v>
      </c>
      <c r="BT23" s="14" t="s">
        <v>68</v>
      </c>
      <c r="BU23" s="14" t="s">
        <v>68</v>
      </c>
      <c r="BV23" s="14" t="s">
        <v>68</v>
      </c>
      <c r="BW23" s="14" t="s">
        <v>68</v>
      </c>
      <c r="BX23" s="14" t="s">
        <v>68</v>
      </c>
      <c r="BY23" s="14" t="s">
        <v>68</v>
      </c>
      <c r="BZ23" s="14" t="str">
        <f t="shared" si="41"/>
        <v>-</v>
      </c>
      <c r="CA23" s="13" t="s">
        <v>68</v>
      </c>
      <c r="CB23" s="13" t="s">
        <v>69</v>
      </c>
      <c r="CC23" s="13" t="s">
        <v>68</v>
      </c>
      <c r="CD23" s="13" t="s">
        <v>68</v>
      </c>
      <c r="CE23" s="13" t="s">
        <v>69</v>
      </c>
      <c r="CF23" s="13" t="s">
        <v>68</v>
      </c>
      <c r="CG23" s="44" t="str">
        <f t="shared" ref="CG23:CG24" si="79">IF(COUNTIF(CA23:CF23,"X")&gt;0,COUNTIF(CA23:CF23,"X")&amp;" fois par semaine","-")</f>
        <v>2 fois par semaine</v>
      </c>
      <c r="CH23" s="14" t="s">
        <v>68</v>
      </c>
      <c r="CI23" s="14" t="s">
        <v>69</v>
      </c>
      <c r="CJ23" s="14" t="s">
        <v>68</v>
      </c>
      <c r="CK23" s="14" t="s">
        <v>68</v>
      </c>
      <c r="CL23" s="14" t="s">
        <v>69</v>
      </c>
      <c r="CM23" s="14" t="s">
        <v>68</v>
      </c>
      <c r="CN23" s="44" t="str">
        <f t="shared" si="42"/>
        <v>2 fois par semaine</v>
      </c>
      <c r="CO23" s="13" t="s">
        <v>68</v>
      </c>
      <c r="CP23" s="13" t="s">
        <v>69</v>
      </c>
      <c r="CQ23" s="13" t="s">
        <v>68</v>
      </c>
      <c r="CR23" s="13" t="s">
        <v>68</v>
      </c>
      <c r="CS23" s="13" t="s">
        <v>69</v>
      </c>
      <c r="CT23" s="13" t="s">
        <v>68</v>
      </c>
      <c r="CU23" s="13" t="str">
        <f t="shared" si="76"/>
        <v>2 fois par semaine</v>
      </c>
      <c r="CV23" s="14" t="s">
        <v>68</v>
      </c>
      <c r="CW23" s="14" t="s">
        <v>69</v>
      </c>
      <c r="CX23" s="14" t="s">
        <v>68</v>
      </c>
      <c r="CY23" s="14" t="s">
        <v>68</v>
      </c>
      <c r="CZ23" s="14" t="s">
        <v>69</v>
      </c>
      <c r="DA23" s="14" t="s">
        <v>68</v>
      </c>
      <c r="DB23" s="14" t="str">
        <f t="shared" si="13"/>
        <v>2 fois par semaine</v>
      </c>
      <c r="DC23" s="13" t="s">
        <v>68</v>
      </c>
      <c r="DD23" s="13" t="s">
        <v>69</v>
      </c>
      <c r="DE23" s="13" t="s">
        <v>68</v>
      </c>
      <c r="DF23" s="13" t="s">
        <v>68</v>
      </c>
      <c r="DG23" s="13" t="s">
        <v>69</v>
      </c>
      <c r="DH23" s="13" t="s">
        <v>68</v>
      </c>
      <c r="DI23" s="13" t="str">
        <f t="shared" si="77"/>
        <v>2 fois par semaine</v>
      </c>
      <c r="DJ23" s="14" t="s">
        <v>68</v>
      </c>
      <c r="DK23" s="14" t="s">
        <v>68</v>
      </c>
      <c r="DL23" s="14" t="s">
        <v>68</v>
      </c>
      <c r="DM23" s="14" t="s">
        <v>68</v>
      </c>
      <c r="DN23" s="14" t="s">
        <v>68</v>
      </c>
      <c r="DO23" s="14" t="s">
        <v>68</v>
      </c>
      <c r="DP23" s="44" t="str">
        <f t="shared" si="15"/>
        <v>-</v>
      </c>
      <c r="DQ23" s="13" t="s">
        <v>68</v>
      </c>
      <c r="DR23" s="13" t="s">
        <v>68</v>
      </c>
      <c r="DS23" s="13" t="s">
        <v>68</v>
      </c>
      <c r="DT23" s="13" t="s">
        <v>68</v>
      </c>
      <c r="DU23" s="13" t="s">
        <v>68</v>
      </c>
      <c r="DV23" s="13" t="s">
        <v>68</v>
      </c>
      <c r="DW23" s="13" t="str">
        <f t="shared" si="16"/>
        <v>-</v>
      </c>
      <c r="DX23" s="14" t="s">
        <v>68</v>
      </c>
      <c r="DY23" s="14" t="s">
        <v>68</v>
      </c>
      <c r="DZ23" s="14" t="s">
        <v>68</v>
      </c>
      <c r="EA23" s="14" t="s">
        <v>68</v>
      </c>
      <c r="EB23" s="14" t="s">
        <v>68</v>
      </c>
      <c r="EC23" s="14" t="s">
        <v>68</v>
      </c>
      <c r="ED23" s="14" t="str">
        <f t="shared" si="17"/>
        <v>-</v>
      </c>
      <c r="EE23" s="13" t="s">
        <v>68</v>
      </c>
      <c r="EF23" s="13" t="s">
        <v>68</v>
      </c>
      <c r="EG23" s="13" t="s">
        <v>68</v>
      </c>
      <c r="EH23" s="13" t="s">
        <v>68</v>
      </c>
      <c r="EI23" s="13" t="s">
        <v>68</v>
      </c>
      <c r="EJ23" s="13" t="s">
        <v>68</v>
      </c>
      <c r="EK23" s="13" t="str">
        <f t="shared" si="18"/>
        <v>-</v>
      </c>
      <c r="EL23" s="14" t="s">
        <v>68</v>
      </c>
      <c r="EM23" s="14" t="s">
        <v>69</v>
      </c>
      <c r="EN23" s="14" t="s">
        <v>68</v>
      </c>
      <c r="EO23" s="14" t="s">
        <v>68</v>
      </c>
      <c r="EP23" s="14" t="s">
        <v>68</v>
      </c>
      <c r="EQ23" s="14" t="s">
        <v>68</v>
      </c>
      <c r="ER23" s="44" t="str">
        <f t="shared" ref="ER23" si="80">IF(COUNTIF(EL23:EQ23,"X")&gt;0,COUNTIF(EL23:EQ23,"X")&amp;" fois par mois","-")</f>
        <v>1 fois par mois</v>
      </c>
      <c r="ES23" s="13" t="s">
        <v>68</v>
      </c>
      <c r="ET23" s="13" t="s">
        <v>68</v>
      </c>
      <c r="EU23" s="13" t="s">
        <v>68</v>
      </c>
      <c r="EV23" s="13" t="s">
        <v>68</v>
      </c>
      <c r="EW23" s="13" t="s">
        <v>68</v>
      </c>
      <c r="EX23" s="13" t="s">
        <v>68</v>
      </c>
      <c r="EY23" s="44" t="s">
        <v>68</v>
      </c>
      <c r="EZ23" s="14" t="s">
        <v>68</v>
      </c>
      <c r="FA23" s="14" t="s">
        <v>68</v>
      </c>
      <c r="FB23" s="14" t="s">
        <v>68</v>
      </c>
      <c r="FC23" s="14" t="s">
        <v>68</v>
      </c>
      <c r="FD23" s="14" t="s">
        <v>68</v>
      </c>
      <c r="FE23" s="14" t="s">
        <v>68</v>
      </c>
      <c r="FF23" s="44" t="str">
        <f t="shared" si="73"/>
        <v>-</v>
      </c>
      <c r="FG23" s="13" t="s">
        <v>68</v>
      </c>
      <c r="FH23" s="13" t="s">
        <v>68</v>
      </c>
      <c r="FI23" s="13" t="s">
        <v>68</v>
      </c>
      <c r="FJ23" s="13" t="s">
        <v>68</v>
      </c>
      <c r="FK23" s="13" t="s">
        <v>68</v>
      </c>
      <c r="FL23" s="13" t="s">
        <v>68</v>
      </c>
      <c r="FM23" s="13" t="s">
        <v>68</v>
      </c>
      <c r="FN23" s="14" t="s">
        <v>68</v>
      </c>
      <c r="FO23" s="14" t="s">
        <v>69</v>
      </c>
      <c r="FP23" s="14" t="s">
        <v>68</v>
      </c>
      <c r="FQ23" s="14" t="s">
        <v>68</v>
      </c>
      <c r="FR23" s="14" t="s">
        <v>69</v>
      </c>
      <c r="FS23" s="14" t="s">
        <v>68</v>
      </c>
      <c r="FT23" s="44" t="str">
        <f t="shared" si="58"/>
        <v>2 fois par semaine</v>
      </c>
      <c r="FU23" s="13" t="s">
        <v>68</v>
      </c>
      <c r="FV23" s="13" t="s">
        <v>69</v>
      </c>
      <c r="FW23" s="13" t="s">
        <v>68</v>
      </c>
      <c r="FX23" s="13" t="s">
        <v>68</v>
      </c>
      <c r="FY23" s="13" t="s">
        <v>68</v>
      </c>
      <c r="FZ23" s="13" t="s">
        <v>68</v>
      </c>
      <c r="GA23" s="44" t="str">
        <f t="shared" si="74"/>
        <v>1 fois par semaine</v>
      </c>
      <c r="GB23" s="14" t="s">
        <v>68</v>
      </c>
      <c r="GC23" s="14" t="s">
        <v>69</v>
      </c>
      <c r="GD23" s="14" t="s">
        <v>68</v>
      </c>
      <c r="GE23" s="14" t="s">
        <v>68</v>
      </c>
      <c r="GF23" s="14" t="s">
        <v>68</v>
      </c>
      <c r="GG23" s="14" t="s">
        <v>68</v>
      </c>
      <c r="GH23" s="14" t="str">
        <f t="shared" si="50"/>
        <v>1 fois par semaine</v>
      </c>
      <c r="GI23" s="13" t="s">
        <v>68</v>
      </c>
      <c r="GJ23" s="13" t="s">
        <v>68</v>
      </c>
      <c r="GK23" s="13" t="s">
        <v>68</v>
      </c>
      <c r="GL23" s="13" t="s">
        <v>68</v>
      </c>
      <c r="GM23" s="13" t="s">
        <v>68</v>
      </c>
      <c r="GN23" s="13" t="s">
        <v>68</v>
      </c>
      <c r="GO23" s="13" t="str">
        <f t="shared" si="63"/>
        <v>-</v>
      </c>
      <c r="GP23" s="14" t="s">
        <v>68</v>
      </c>
      <c r="GQ23" s="14" t="s">
        <v>68</v>
      </c>
      <c r="GR23" s="14" t="s">
        <v>68</v>
      </c>
      <c r="GS23" s="14" t="s">
        <v>68</v>
      </c>
      <c r="GT23" s="14" t="s">
        <v>68</v>
      </c>
      <c r="GU23" s="14" t="s">
        <v>68</v>
      </c>
      <c r="GV23" s="14" t="str">
        <f t="shared" si="64"/>
        <v>-</v>
      </c>
      <c r="GW23" s="13" t="s">
        <v>68</v>
      </c>
      <c r="GX23" s="13" t="s">
        <v>68</v>
      </c>
      <c r="GY23" s="13" t="s">
        <v>68</v>
      </c>
      <c r="GZ23" s="13" t="s">
        <v>68</v>
      </c>
      <c r="HA23" s="13" t="s">
        <v>68</v>
      </c>
      <c r="HB23" s="13" t="s">
        <v>68</v>
      </c>
      <c r="HC23" s="44" t="str">
        <f t="shared" si="70"/>
        <v>-</v>
      </c>
      <c r="HD23" s="14" t="s">
        <v>68</v>
      </c>
      <c r="HE23" s="14" t="s">
        <v>68</v>
      </c>
      <c r="HF23" s="14" t="s">
        <v>68</v>
      </c>
      <c r="HG23" s="14" t="s">
        <v>68</v>
      </c>
      <c r="HH23" s="14" t="s">
        <v>68</v>
      </c>
      <c r="HI23" s="14" t="s">
        <v>68</v>
      </c>
      <c r="HJ23" s="44" t="str">
        <f t="shared" si="29"/>
        <v>-</v>
      </c>
      <c r="HK23" s="13" t="s">
        <v>68</v>
      </c>
      <c r="HL23" s="13" t="s">
        <v>68</v>
      </c>
      <c r="HM23" s="13" t="s">
        <v>68</v>
      </c>
      <c r="HN23" s="13" t="s">
        <v>68</v>
      </c>
      <c r="HO23" s="13" t="s">
        <v>68</v>
      </c>
      <c r="HP23" s="13" t="s">
        <v>68</v>
      </c>
      <c r="HQ23" s="44" t="str">
        <f t="shared" si="65"/>
        <v>-</v>
      </c>
      <c r="HR23" s="14" t="s">
        <v>68</v>
      </c>
      <c r="HS23" s="14" t="s">
        <v>68</v>
      </c>
      <c r="HT23" s="14" t="s">
        <v>68</v>
      </c>
      <c r="HU23" s="14" t="s">
        <v>68</v>
      </c>
      <c r="HV23" s="14" t="s">
        <v>68</v>
      </c>
      <c r="HW23" s="14" t="s">
        <v>68</v>
      </c>
      <c r="HX23" s="14" t="str">
        <f t="shared" si="78"/>
        <v>-</v>
      </c>
    </row>
    <row r="24" spans="1:232" ht="27.95" customHeight="1" x14ac:dyDescent="0.2">
      <c r="A24" s="8">
        <v>8169</v>
      </c>
      <c r="B24" s="24" t="s">
        <v>76</v>
      </c>
      <c r="C24" s="10" t="s">
        <v>1913</v>
      </c>
      <c r="D24" s="11" t="s">
        <v>96</v>
      </c>
      <c r="E24" s="11" t="s">
        <v>260</v>
      </c>
      <c r="F24" s="11">
        <v>75019</v>
      </c>
      <c r="G24" s="11" t="s">
        <v>29</v>
      </c>
      <c r="H24" s="12">
        <v>7</v>
      </c>
      <c r="I24" s="13" t="s">
        <v>68</v>
      </c>
      <c r="J24" s="13" t="s">
        <v>68</v>
      </c>
      <c r="K24" s="13" t="s">
        <v>68</v>
      </c>
      <c r="L24" s="13" t="s">
        <v>68</v>
      </c>
      <c r="M24" s="13" t="s">
        <v>68</v>
      </c>
      <c r="N24" s="13" t="s">
        <v>68</v>
      </c>
      <c r="O24" s="13" t="str">
        <f t="shared" si="32"/>
        <v>-</v>
      </c>
      <c r="P24" s="14" t="s">
        <v>68</v>
      </c>
      <c r="Q24" s="14" t="s">
        <v>68</v>
      </c>
      <c r="R24" s="14" t="s">
        <v>68</v>
      </c>
      <c r="S24" s="14" t="s">
        <v>68</v>
      </c>
      <c r="T24" s="14" t="s">
        <v>68</v>
      </c>
      <c r="U24" s="14" t="s">
        <v>68</v>
      </c>
      <c r="V24" s="44" t="str">
        <f t="shared" si="33"/>
        <v>-</v>
      </c>
      <c r="W24" s="13" t="s">
        <v>68</v>
      </c>
      <c r="X24" s="13" t="s">
        <v>68</v>
      </c>
      <c r="Y24" s="13" t="s">
        <v>68</v>
      </c>
      <c r="Z24" s="13" t="s">
        <v>68</v>
      </c>
      <c r="AA24" s="13" t="s">
        <v>68</v>
      </c>
      <c r="AB24" s="13" t="s">
        <v>68</v>
      </c>
      <c r="AC24" s="13" t="str">
        <f t="shared" si="34"/>
        <v>-</v>
      </c>
      <c r="AD24" s="14" t="s">
        <v>68</v>
      </c>
      <c r="AE24" s="14" t="s">
        <v>68</v>
      </c>
      <c r="AF24" s="14" t="s">
        <v>68</v>
      </c>
      <c r="AG24" s="14" t="s">
        <v>68</v>
      </c>
      <c r="AH24" s="14" t="s">
        <v>68</v>
      </c>
      <c r="AI24" s="14" t="s">
        <v>68</v>
      </c>
      <c r="AJ24" s="44" t="str">
        <f t="shared" si="35"/>
        <v>-</v>
      </c>
      <c r="AK24" s="13" t="s">
        <v>68</v>
      </c>
      <c r="AL24" s="13" t="s">
        <v>68</v>
      </c>
      <c r="AM24" s="13" t="s">
        <v>68</v>
      </c>
      <c r="AN24" s="13" t="s">
        <v>68</v>
      </c>
      <c r="AO24" s="13" t="s">
        <v>68</v>
      </c>
      <c r="AP24" s="13" t="s">
        <v>68</v>
      </c>
      <c r="AQ24" s="13" t="str">
        <f t="shared" si="36"/>
        <v>-</v>
      </c>
      <c r="AR24" s="14" t="s">
        <v>68</v>
      </c>
      <c r="AS24" s="14" t="s">
        <v>68</v>
      </c>
      <c r="AT24" s="14" t="s">
        <v>68</v>
      </c>
      <c r="AU24" s="14" t="s">
        <v>68</v>
      </c>
      <c r="AV24" s="14" t="s">
        <v>68</v>
      </c>
      <c r="AW24" s="14" t="s">
        <v>68</v>
      </c>
      <c r="AX24" s="14" t="str">
        <f t="shared" si="37"/>
        <v>-</v>
      </c>
      <c r="AY24" s="13" t="s">
        <v>68</v>
      </c>
      <c r="AZ24" s="13" t="s">
        <v>68</v>
      </c>
      <c r="BA24" s="13" t="s">
        <v>68</v>
      </c>
      <c r="BB24" s="13" t="s">
        <v>68</v>
      </c>
      <c r="BC24" s="13" t="s">
        <v>68</v>
      </c>
      <c r="BD24" s="13" t="s">
        <v>68</v>
      </c>
      <c r="BE24" s="13" t="str">
        <f t="shared" si="38"/>
        <v>-</v>
      </c>
      <c r="BF24" s="14" t="s">
        <v>68</v>
      </c>
      <c r="BG24" s="14" t="s">
        <v>68</v>
      </c>
      <c r="BH24" s="14" t="s">
        <v>68</v>
      </c>
      <c r="BI24" s="14" t="s">
        <v>68</v>
      </c>
      <c r="BJ24" s="14" t="s">
        <v>68</v>
      </c>
      <c r="BK24" s="14" t="s">
        <v>68</v>
      </c>
      <c r="BL24" s="14" t="str">
        <f t="shared" si="39"/>
        <v>-</v>
      </c>
      <c r="BM24" s="13" t="s">
        <v>68</v>
      </c>
      <c r="BN24" s="13" t="s">
        <v>68</v>
      </c>
      <c r="BO24" s="13" t="s">
        <v>68</v>
      </c>
      <c r="BP24" s="13" t="s">
        <v>68</v>
      </c>
      <c r="BQ24" s="13" t="s">
        <v>68</v>
      </c>
      <c r="BR24" s="13" t="s">
        <v>68</v>
      </c>
      <c r="BS24" s="13" t="str">
        <f t="shared" si="40"/>
        <v>-</v>
      </c>
      <c r="BT24" s="14" t="s">
        <v>68</v>
      </c>
      <c r="BU24" s="14" t="s">
        <v>68</v>
      </c>
      <c r="BV24" s="14" t="s">
        <v>68</v>
      </c>
      <c r="BW24" s="14" t="s">
        <v>68</v>
      </c>
      <c r="BX24" s="14" t="s">
        <v>68</v>
      </c>
      <c r="BY24" s="14" t="s">
        <v>68</v>
      </c>
      <c r="BZ24" s="14" t="str">
        <f t="shared" si="41"/>
        <v>-</v>
      </c>
      <c r="CA24" s="13" t="s">
        <v>68</v>
      </c>
      <c r="CB24" s="13" t="s">
        <v>68</v>
      </c>
      <c r="CC24" s="13" t="s">
        <v>68</v>
      </c>
      <c r="CD24" s="13" t="s">
        <v>68</v>
      </c>
      <c r="CE24" s="13" t="s">
        <v>68</v>
      </c>
      <c r="CF24" s="13" t="s">
        <v>68</v>
      </c>
      <c r="CG24" s="44" t="str">
        <f t="shared" si="79"/>
        <v>-</v>
      </c>
      <c r="CH24" s="14" t="s">
        <v>68</v>
      </c>
      <c r="CI24" s="14" t="s">
        <v>68</v>
      </c>
      <c r="CJ24" s="14" t="s">
        <v>68</v>
      </c>
      <c r="CK24" s="14" t="s">
        <v>68</v>
      </c>
      <c r="CL24" s="14" t="s">
        <v>68</v>
      </c>
      <c r="CM24" s="14" t="s">
        <v>68</v>
      </c>
      <c r="CN24" s="44" t="str">
        <f t="shared" si="42"/>
        <v>-</v>
      </c>
      <c r="CO24" s="13" t="s">
        <v>68</v>
      </c>
      <c r="CP24" s="13" t="s">
        <v>68</v>
      </c>
      <c r="CQ24" s="13" t="s">
        <v>68</v>
      </c>
      <c r="CR24" s="13" t="s">
        <v>68</v>
      </c>
      <c r="CS24" s="13" t="s">
        <v>68</v>
      </c>
      <c r="CT24" s="13" t="s">
        <v>68</v>
      </c>
      <c r="CU24" s="13" t="str">
        <f t="shared" si="76"/>
        <v>-</v>
      </c>
      <c r="CV24" s="14" t="s">
        <v>68</v>
      </c>
      <c r="CW24" s="14" t="s">
        <v>68</v>
      </c>
      <c r="CX24" s="14" t="s">
        <v>68</v>
      </c>
      <c r="CY24" s="14" t="s">
        <v>68</v>
      </c>
      <c r="CZ24" s="14" t="s">
        <v>68</v>
      </c>
      <c r="DA24" s="14" t="s">
        <v>68</v>
      </c>
      <c r="DB24" s="14" t="str">
        <f t="shared" si="13"/>
        <v>-</v>
      </c>
      <c r="DC24" s="13" t="s">
        <v>68</v>
      </c>
      <c r="DD24" s="13" t="s">
        <v>68</v>
      </c>
      <c r="DE24" s="13" t="s">
        <v>68</v>
      </c>
      <c r="DF24" s="13" t="s">
        <v>68</v>
      </c>
      <c r="DG24" s="13" t="s">
        <v>68</v>
      </c>
      <c r="DH24" s="13" t="s">
        <v>68</v>
      </c>
      <c r="DI24" s="13" t="str">
        <f t="shared" si="77"/>
        <v>-</v>
      </c>
      <c r="DJ24" s="14" t="s">
        <v>68</v>
      </c>
      <c r="DK24" s="14" t="s">
        <v>68</v>
      </c>
      <c r="DL24" s="14" t="s">
        <v>68</v>
      </c>
      <c r="DM24" s="14" t="s">
        <v>68</v>
      </c>
      <c r="DN24" s="14" t="s">
        <v>68</v>
      </c>
      <c r="DO24" s="14" t="s">
        <v>68</v>
      </c>
      <c r="DP24" s="44" t="str">
        <f t="shared" si="15"/>
        <v>-</v>
      </c>
      <c r="DQ24" s="13" t="s">
        <v>68</v>
      </c>
      <c r="DR24" s="13" t="s">
        <v>68</v>
      </c>
      <c r="DS24" s="13" t="s">
        <v>68</v>
      </c>
      <c r="DT24" s="13" t="s">
        <v>68</v>
      </c>
      <c r="DU24" s="13" t="s">
        <v>68</v>
      </c>
      <c r="DV24" s="13" t="s">
        <v>68</v>
      </c>
      <c r="DW24" s="13" t="str">
        <f t="shared" si="16"/>
        <v>-</v>
      </c>
      <c r="DX24" s="14" t="s">
        <v>68</v>
      </c>
      <c r="DY24" s="14" t="s">
        <v>68</v>
      </c>
      <c r="DZ24" s="14" t="s">
        <v>68</v>
      </c>
      <c r="EA24" s="14" t="s">
        <v>68</v>
      </c>
      <c r="EB24" s="14" t="s">
        <v>68</v>
      </c>
      <c r="EC24" s="14" t="s">
        <v>68</v>
      </c>
      <c r="ED24" s="14" t="str">
        <f t="shared" si="17"/>
        <v>-</v>
      </c>
      <c r="EE24" s="13" t="s">
        <v>68</v>
      </c>
      <c r="EF24" s="13" t="s">
        <v>68</v>
      </c>
      <c r="EG24" s="13" t="s">
        <v>68</v>
      </c>
      <c r="EH24" s="13" t="s">
        <v>68</v>
      </c>
      <c r="EI24" s="13" t="s">
        <v>68</v>
      </c>
      <c r="EJ24" s="13" t="s">
        <v>68</v>
      </c>
      <c r="EK24" s="13" t="str">
        <f t="shared" si="18"/>
        <v>-</v>
      </c>
      <c r="EL24" s="14" t="s">
        <v>68</v>
      </c>
      <c r="EM24" s="14" t="s">
        <v>68</v>
      </c>
      <c r="EN24" s="14" t="s">
        <v>68</v>
      </c>
      <c r="EO24" s="14" t="s">
        <v>68</v>
      </c>
      <c r="EP24" s="14" t="s">
        <v>68</v>
      </c>
      <c r="EQ24" s="14" t="s">
        <v>68</v>
      </c>
      <c r="ER24" s="44" t="s">
        <v>68</v>
      </c>
      <c r="ES24" s="13" t="s">
        <v>68</v>
      </c>
      <c r="ET24" s="13" t="s">
        <v>68</v>
      </c>
      <c r="EU24" s="13" t="s">
        <v>68</v>
      </c>
      <c r="EV24" s="13" t="s">
        <v>68</v>
      </c>
      <c r="EW24" s="13" t="s">
        <v>68</v>
      </c>
      <c r="EX24" s="13" t="s">
        <v>68</v>
      </c>
      <c r="EY24" s="44" t="s">
        <v>68</v>
      </c>
      <c r="EZ24" s="14" t="s">
        <v>68</v>
      </c>
      <c r="FA24" s="14" t="s">
        <v>68</v>
      </c>
      <c r="FB24" s="14" t="s">
        <v>68</v>
      </c>
      <c r="FC24" s="14" t="s">
        <v>68</v>
      </c>
      <c r="FD24" s="14" t="s">
        <v>68</v>
      </c>
      <c r="FE24" s="14" t="s">
        <v>68</v>
      </c>
      <c r="FF24" s="44" t="str">
        <f t="shared" si="73"/>
        <v>-</v>
      </c>
      <c r="FG24" s="13" t="s">
        <v>68</v>
      </c>
      <c r="FH24" s="13" t="s">
        <v>68</v>
      </c>
      <c r="FI24" s="13" t="s">
        <v>68</v>
      </c>
      <c r="FJ24" s="13" t="s">
        <v>68</v>
      </c>
      <c r="FK24" s="13" t="s">
        <v>68</v>
      </c>
      <c r="FL24" s="13" t="s">
        <v>68</v>
      </c>
      <c r="FM24" s="13" t="s">
        <v>68</v>
      </c>
      <c r="FN24" s="14" t="s">
        <v>68</v>
      </c>
      <c r="FO24" s="14" t="s">
        <v>69</v>
      </c>
      <c r="FP24" s="14" t="s">
        <v>68</v>
      </c>
      <c r="FQ24" s="14" t="s">
        <v>68</v>
      </c>
      <c r="FR24" s="14" t="s">
        <v>69</v>
      </c>
      <c r="FS24" s="14" t="s">
        <v>68</v>
      </c>
      <c r="FT24" s="44" t="str">
        <f t="shared" si="58"/>
        <v>2 fois par semaine</v>
      </c>
      <c r="FU24" s="13" t="s">
        <v>68</v>
      </c>
      <c r="FV24" s="13" t="s">
        <v>69</v>
      </c>
      <c r="FW24" s="13" t="s">
        <v>68</v>
      </c>
      <c r="FX24" s="13" t="s">
        <v>68</v>
      </c>
      <c r="FY24" s="13" t="s">
        <v>68</v>
      </c>
      <c r="FZ24" s="13" t="s">
        <v>68</v>
      </c>
      <c r="GA24" s="44" t="str">
        <f t="shared" si="74"/>
        <v>1 fois par semaine</v>
      </c>
      <c r="GB24" s="14" t="s">
        <v>68</v>
      </c>
      <c r="GC24" s="14" t="s">
        <v>69</v>
      </c>
      <c r="GD24" s="14" t="s">
        <v>68</v>
      </c>
      <c r="GE24" s="14" t="s">
        <v>68</v>
      </c>
      <c r="GF24" s="14" t="s">
        <v>68</v>
      </c>
      <c r="GG24" s="14" t="s">
        <v>68</v>
      </c>
      <c r="GH24" s="14" t="str">
        <f t="shared" si="50"/>
        <v>1 fois par semaine</v>
      </c>
      <c r="GI24" s="13" t="s">
        <v>68</v>
      </c>
      <c r="GJ24" s="13" t="s">
        <v>68</v>
      </c>
      <c r="GK24" s="13" t="s">
        <v>68</v>
      </c>
      <c r="GL24" s="13" t="s">
        <v>68</v>
      </c>
      <c r="GM24" s="13" t="s">
        <v>68</v>
      </c>
      <c r="GN24" s="13" t="s">
        <v>68</v>
      </c>
      <c r="GO24" s="13" t="str">
        <f t="shared" si="63"/>
        <v>-</v>
      </c>
      <c r="GP24" s="14" t="s">
        <v>68</v>
      </c>
      <c r="GQ24" s="14" t="s">
        <v>68</v>
      </c>
      <c r="GR24" s="14" t="s">
        <v>68</v>
      </c>
      <c r="GS24" s="14" t="s">
        <v>68</v>
      </c>
      <c r="GT24" s="14" t="s">
        <v>68</v>
      </c>
      <c r="GU24" s="14" t="s">
        <v>68</v>
      </c>
      <c r="GV24" s="14" t="str">
        <f t="shared" si="64"/>
        <v>-</v>
      </c>
      <c r="GW24" s="13" t="s">
        <v>68</v>
      </c>
      <c r="GX24" s="13" t="s">
        <v>68</v>
      </c>
      <c r="GY24" s="13" t="s">
        <v>68</v>
      </c>
      <c r="GZ24" s="13" t="s">
        <v>68</v>
      </c>
      <c r="HA24" s="13" t="s">
        <v>68</v>
      </c>
      <c r="HB24" s="13" t="s">
        <v>68</v>
      </c>
      <c r="HC24" s="44" t="str">
        <f t="shared" si="70"/>
        <v>-</v>
      </c>
      <c r="HD24" s="14" t="s">
        <v>68</v>
      </c>
      <c r="HE24" s="14" t="s">
        <v>68</v>
      </c>
      <c r="HF24" s="14" t="s">
        <v>68</v>
      </c>
      <c r="HG24" s="14" t="s">
        <v>68</v>
      </c>
      <c r="HH24" s="14" t="s">
        <v>68</v>
      </c>
      <c r="HI24" s="14" t="s">
        <v>68</v>
      </c>
      <c r="HJ24" s="44" t="str">
        <f t="shared" si="29"/>
        <v>-</v>
      </c>
      <c r="HK24" s="13" t="s">
        <v>68</v>
      </c>
      <c r="HL24" s="13" t="s">
        <v>68</v>
      </c>
      <c r="HM24" s="13" t="s">
        <v>68</v>
      </c>
      <c r="HN24" s="13" t="s">
        <v>68</v>
      </c>
      <c r="HO24" s="13" t="s">
        <v>68</v>
      </c>
      <c r="HP24" s="13" t="s">
        <v>68</v>
      </c>
      <c r="HQ24" s="44" t="str">
        <f t="shared" si="65"/>
        <v>-</v>
      </c>
      <c r="HR24" s="14" t="s">
        <v>68</v>
      </c>
      <c r="HS24" s="14" t="s">
        <v>68</v>
      </c>
      <c r="HT24" s="14" t="s">
        <v>68</v>
      </c>
      <c r="HU24" s="14" t="s">
        <v>68</v>
      </c>
      <c r="HV24" s="14" t="s">
        <v>68</v>
      </c>
      <c r="HW24" s="14" t="s">
        <v>68</v>
      </c>
      <c r="HX24" s="14" t="str">
        <f t="shared" si="78"/>
        <v>-</v>
      </c>
    </row>
    <row r="25" spans="1:232" ht="27.95" customHeight="1" x14ac:dyDescent="0.2">
      <c r="A25" s="8">
        <v>8171</v>
      </c>
      <c r="B25" s="24" t="s">
        <v>74</v>
      </c>
      <c r="C25" s="10" t="s">
        <v>1918</v>
      </c>
      <c r="D25" s="11" t="s">
        <v>96</v>
      </c>
      <c r="E25" s="11" t="s">
        <v>261</v>
      </c>
      <c r="F25" s="11">
        <v>75013</v>
      </c>
      <c r="G25" s="11" t="s">
        <v>29</v>
      </c>
      <c r="H25" s="12">
        <v>9</v>
      </c>
      <c r="I25" s="13" t="s">
        <v>68</v>
      </c>
      <c r="J25" s="13" t="s">
        <v>69</v>
      </c>
      <c r="K25" s="13" t="s">
        <v>68</v>
      </c>
      <c r="L25" s="13" t="s">
        <v>68</v>
      </c>
      <c r="M25" s="13" t="s">
        <v>69</v>
      </c>
      <c r="N25" s="13" t="s">
        <v>68</v>
      </c>
      <c r="O25" s="13" t="str">
        <f t="shared" si="32"/>
        <v>2 fois par semaine</v>
      </c>
      <c r="P25" s="14" t="s">
        <v>68</v>
      </c>
      <c r="Q25" s="14" t="s">
        <v>69</v>
      </c>
      <c r="R25" s="14" t="s">
        <v>68</v>
      </c>
      <c r="S25" s="14" t="s">
        <v>68</v>
      </c>
      <c r="T25" s="14" t="s">
        <v>69</v>
      </c>
      <c r="U25" s="14" t="s">
        <v>68</v>
      </c>
      <c r="V25" s="44" t="str">
        <f t="shared" si="33"/>
        <v>2 fois par semaine</v>
      </c>
      <c r="W25" s="13" t="s">
        <v>68</v>
      </c>
      <c r="X25" s="13" t="s">
        <v>69</v>
      </c>
      <c r="Y25" s="13" t="s">
        <v>68</v>
      </c>
      <c r="Z25" s="13" t="s">
        <v>68</v>
      </c>
      <c r="AA25" s="13" t="s">
        <v>69</v>
      </c>
      <c r="AB25" s="13" t="s">
        <v>68</v>
      </c>
      <c r="AC25" s="13" t="str">
        <f t="shared" si="34"/>
        <v>2 fois par semaine</v>
      </c>
      <c r="AD25" s="14" t="s">
        <v>68</v>
      </c>
      <c r="AE25" s="14" t="s">
        <v>69</v>
      </c>
      <c r="AF25" s="14" t="s">
        <v>68</v>
      </c>
      <c r="AG25" s="14" t="s">
        <v>68</v>
      </c>
      <c r="AH25" s="14" t="s">
        <v>69</v>
      </c>
      <c r="AI25" s="14" t="s">
        <v>68</v>
      </c>
      <c r="AJ25" s="44" t="str">
        <f t="shared" si="35"/>
        <v>2 fois par semaine</v>
      </c>
      <c r="AK25" s="13" t="s">
        <v>68</v>
      </c>
      <c r="AL25" s="13" t="s">
        <v>69</v>
      </c>
      <c r="AM25" s="13" t="s">
        <v>68</v>
      </c>
      <c r="AN25" s="13" t="s">
        <v>68</v>
      </c>
      <c r="AO25" s="13" t="s">
        <v>69</v>
      </c>
      <c r="AP25" s="13" t="s">
        <v>68</v>
      </c>
      <c r="AQ25" s="13" t="str">
        <f t="shared" si="36"/>
        <v>2 fois par semaine</v>
      </c>
      <c r="AR25" s="14" t="s">
        <v>68</v>
      </c>
      <c r="AS25" s="14" t="s">
        <v>69</v>
      </c>
      <c r="AT25" s="14" t="s">
        <v>68</v>
      </c>
      <c r="AU25" s="14" t="s">
        <v>68</v>
      </c>
      <c r="AV25" s="14" t="s">
        <v>69</v>
      </c>
      <c r="AW25" s="14" t="s">
        <v>68</v>
      </c>
      <c r="AX25" s="14" t="str">
        <f t="shared" si="37"/>
        <v>2 fois par semaine</v>
      </c>
      <c r="AY25" s="13" t="s">
        <v>68</v>
      </c>
      <c r="AZ25" s="13" t="s">
        <v>69</v>
      </c>
      <c r="BA25" s="13" t="s">
        <v>68</v>
      </c>
      <c r="BB25" s="13" t="s">
        <v>68</v>
      </c>
      <c r="BC25" s="13" t="s">
        <v>69</v>
      </c>
      <c r="BD25" s="13" t="s">
        <v>68</v>
      </c>
      <c r="BE25" s="13" t="str">
        <f t="shared" si="38"/>
        <v>2 fois par semaine</v>
      </c>
      <c r="BF25" s="14" t="s">
        <v>68</v>
      </c>
      <c r="BG25" s="14" t="s">
        <v>69</v>
      </c>
      <c r="BH25" s="14" t="s">
        <v>68</v>
      </c>
      <c r="BI25" s="14" t="s">
        <v>68</v>
      </c>
      <c r="BJ25" s="14" t="s">
        <v>69</v>
      </c>
      <c r="BK25" s="14" t="s">
        <v>68</v>
      </c>
      <c r="BL25" s="14" t="str">
        <f t="shared" si="39"/>
        <v>2 fois par semaine</v>
      </c>
      <c r="BM25" s="13" t="s">
        <v>68</v>
      </c>
      <c r="BN25" s="13" t="s">
        <v>69</v>
      </c>
      <c r="BO25" s="13" t="s">
        <v>68</v>
      </c>
      <c r="BP25" s="13" t="s">
        <v>68</v>
      </c>
      <c r="BQ25" s="13" t="s">
        <v>69</v>
      </c>
      <c r="BR25" s="13" t="s">
        <v>68</v>
      </c>
      <c r="BS25" s="13" t="str">
        <f t="shared" si="40"/>
        <v>2 fois par semaine</v>
      </c>
      <c r="BT25" s="14" t="s">
        <v>68</v>
      </c>
      <c r="BU25" s="14" t="s">
        <v>68</v>
      </c>
      <c r="BV25" s="14" t="s">
        <v>68</v>
      </c>
      <c r="BW25" s="14" t="s">
        <v>68</v>
      </c>
      <c r="BX25" s="14" t="s">
        <v>68</v>
      </c>
      <c r="BY25" s="14" t="s">
        <v>68</v>
      </c>
      <c r="BZ25" s="14" t="str">
        <f t="shared" si="41"/>
        <v>-</v>
      </c>
      <c r="CA25" s="13" t="s">
        <v>68</v>
      </c>
      <c r="CB25" s="13" t="s">
        <v>69</v>
      </c>
      <c r="CC25" s="13" t="s">
        <v>68</v>
      </c>
      <c r="CD25" s="13" t="s">
        <v>68</v>
      </c>
      <c r="CE25" s="13" t="s">
        <v>68</v>
      </c>
      <c r="CF25" s="13" t="s">
        <v>68</v>
      </c>
      <c r="CG25" s="44" t="str">
        <f>IF(COUNTIF(CA25:CF25,"X")&gt;0,COUNTIF(CA25:CF25,"X")&amp;" fois par mois","-")</f>
        <v>1 fois par mois</v>
      </c>
      <c r="CH25" s="14" t="s">
        <v>68</v>
      </c>
      <c r="CI25" s="14" t="s">
        <v>69</v>
      </c>
      <c r="CJ25" s="14" t="s">
        <v>68</v>
      </c>
      <c r="CK25" s="14" t="s">
        <v>68</v>
      </c>
      <c r="CL25" s="14" t="s">
        <v>68</v>
      </c>
      <c r="CM25" s="14" t="s">
        <v>68</v>
      </c>
      <c r="CN25" s="44" t="str">
        <f t="shared" si="42"/>
        <v>1 fois par semaine</v>
      </c>
      <c r="CO25" s="13" t="s">
        <v>68</v>
      </c>
      <c r="CP25" s="13" t="s">
        <v>69</v>
      </c>
      <c r="CQ25" s="13" t="s">
        <v>68</v>
      </c>
      <c r="CR25" s="13" t="s">
        <v>68</v>
      </c>
      <c r="CS25" s="13" t="s">
        <v>68</v>
      </c>
      <c r="CT25" s="13" t="s">
        <v>68</v>
      </c>
      <c r="CU25" s="13" t="str">
        <f t="shared" si="76"/>
        <v>1 fois par semaine</v>
      </c>
      <c r="CV25" s="14" t="s">
        <v>68</v>
      </c>
      <c r="CW25" s="14" t="s">
        <v>69</v>
      </c>
      <c r="CX25" s="14" t="s">
        <v>68</v>
      </c>
      <c r="CY25" s="14" t="s">
        <v>68</v>
      </c>
      <c r="CZ25" s="14" t="s">
        <v>68</v>
      </c>
      <c r="DA25" s="14" t="s">
        <v>68</v>
      </c>
      <c r="DB25" s="14" t="str">
        <f t="shared" si="13"/>
        <v>1 fois par semaine</v>
      </c>
      <c r="DC25" s="13" t="s">
        <v>68</v>
      </c>
      <c r="DD25" s="13" t="s">
        <v>69</v>
      </c>
      <c r="DE25" s="13" t="s">
        <v>68</v>
      </c>
      <c r="DF25" s="13" t="s">
        <v>68</v>
      </c>
      <c r="DG25" s="13" t="s">
        <v>68</v>
      </c>
      <c r="DH25" s="13" t="s">
        <v>68</v>
      </c>
      <c r="DI25" s="13" t="str">
        <f t="shared" si="77"/>
        <v>1 fois par semaine</v>
      </c>
      <c r="DJ25" s="14" t="s">
        <v>68</v>
      </c>
      <c r="DK25" s="14" t="s">
        <v>68</v>
      </c>
      <c r="DL25" s="14" t="s">
        <v>68</v>
      </c>
      <c r="DM25" s="14" t="s">
        <v>68</v>
      </c>
      <c r="DN25" s="14" t="s">
        <v>68</v>
      </c>
      <c r="DO25" s="14" t="s">
        <v>68</v>
      </c>
      <c r="DP25" s="44" t="str">
        <f t="shared" si="15"/>
        <v>-</v>
      </c>
      <c r="DQ25" s="13" t="s">
        <v>68</v>
      </c>
      <c r="DR25" s="13" t="s">
        <v>68</v>
      </c>
      <c r="DS25" s="13" t="s">
        <v>68</v>
      </c>
      <c r="DT25" s="13" t="s">
        <v>68</v>
      </c>
      <c r="DU25" s="13" t="s">
        <v>68</v>
      </c>
      <c r="DV25" s="13" t="s">
        <v>68</v>
      </c>
      <c r="DW25" s="13" t="str">
        <f t="shared" si="16"/>
        <v>-</v>
      </c>
      <c r="DX25" s="14" t="s">
        <v>68</v>
      </c>
      <c r="DY25" s="14" t="s">
        <v>68</v>
      </c>
      <c r="DZ25" s="14" t="s">
        <v>68</v>
      </c>
      <c r="EA25" s="14" t="s">
        <v>68</v>
      </c>
      <c r="EB25" s="14" t="s">
        <v>68</v>
      </c>
      <c r="EC25" s="14" t="s">
        <v>68</v>
      </c>
      <c r="ED25" s="14" t="str">
        <f t="shared" si="17"/>
        <v>-</v>
      </c>
      <c r="EE25" s="13" t="s">
        <v>68</v>
      </c>
      <c r="EF25" s="13" t="s">
        <v>68</v>
      </c>
      <c r="EG25" s="13" t="s">
        <v>68</v>
      </c>
      <c r="EH25" s="13" t="s">
        <v>68</v>
      </c>
      <c r="EI25" s="13" t="s">
        <v>68</v>
      </c>
      <c r="EJ25" s="13" t="s">
        <v>68</v>
      </c>
      <c r="EK25" s="13" t="str">
        <f t="shared" si="18"/>
        <v>-</v>
      </c>
      <c r="EL25" s="14" t="s">
        <v>68</v>
      </c>
      <c r="EM25" s="14" t="s">
        <v>69</v>
      </c>
      <c r="EN25" s="14" t="s">
        <v>68</v>
      </c>
      <c r="EO25" s="14" t="s">
        <v>68</v>
      </c>
      <c r="EP25" s="14" t="s">
        <v>68</v>
      </c>
      <c r="EQ25" s="14" t="s">
        <v>68</v>
      </c>
      <c r="ER25" s="44" t="str">
        <f t="shared" ref="ER25:ER26" si="81">IF(COUNTIF(EL25:EQ25,"X")&gt;0,COUNTIF(EL25:EQ25,"X")&amp;" fois par mois","-")</f>
        <v>1 fois par mois</v>
      </c>
      <c r="ES25" s="13" t="s">
        <v>68</v>
      </c>
      <c r="ET25" s="13" t="s">
        <v>68</v>
      </c>
      <c r="EU25" s="13" t="s">
        <v>68</v>
      </c>
      <c r="EV25" s="13" t="s">
        <v>68</v>
      </c>
      <c r="EW25" s="13" t="s">
        <v>68</v>
      </c>
      <c r="EX25" s="13" t="s">
        <v>68</v>
      </c>
      <c r="EY25" s="44" t="s">
        <v>68</v>
      </c>
      <c r="EZ25" s="14" t="s">
        <v>68</v>
      </c>
      <c r="FA25" s="14" t="s">
        <v>69</v>
      </c>
      <c r="FB25" s="14" t="s">
        <v>68</v>
      </c>
      <c r="FC25" s="14" t="s">
        <v>68</v>
      </c>
      <c r="FD25" s="14" t="s">
        <v>69</v>
      </c>
      <c r="FE25" s="14" t="s">
        <v>68</v>
      </c>
      <c r="FF25" s="44" t="str">
        <f t="shared" si="73"/>
        <v>2 fois par semaine</v>
      </c>
      <c r="FG25" s="13" t="s">
        <v>68</v>
      </c>
      <c r="FH25" s="13" t="s">
        <v>69</v>
      </c>
      <c r="FI25" s="13" t="s">
        <v>68</v>
      </c>
      <c r="FJ25" s="13" t="s">
        <v>68</v>
      </c>
      <c r="FK25" s="13" t="s">
        <v>68</v>
      </c>
      <c r="FL25" s="13" t="s">
        <v>68</v>
      </c>
      <c r="FM25" s="13" t="str">
        <f t="shared" ref="FM25" si="82">IF(COUNTIF(FG25:FL25,"X")&gt;0,COUNTIF(FG25:FL25,"X")&amp;" fois par mois","-")</f>
        <v>1 fois par mois</v>
      </c>
      <c r="FN25" s="14" t="s">
        <v>68</v>
      </c>
      <c r="FO25" s="14" t="s">
        <v>69</v>
      </c>
      <c r="FP25" s="14" t="s">
        <v>68</v>
      </c>
      <c r="FQ25" s="14" t="s">
        <v>68</v>
      </c>
      <c r="FR25" s="14" t="s">
        <v>69</v>
      </c>
      <c r="FS25" s="14" t="s">
        <v>68</v>
      </c>
      <c r="FT25" s="44" t="str">
        <f t="shared" si="58"/>
        <v>2 fois par semaine</v>
      </c>
      <c r="FU25" s="13" t="s">
        <v>68</v>
      </c>
      <c r="FV25" s="13" t="s">
        <v>69</v>
      </c>
      <c r="FW25" s="13" t="s">
        <v>68</v>
      </c>
      <c r="FX25" s="13" t="s">
        <v>68</v>
      </c>
      <c r="FY25" s="13" t="s">
        <v>68</v>
      </c>
      <c r="FZ25" s="13" t="s">
        <v>68</v>
      </c>
      <c r="GA25" s="44" t="str">
        <f t="shared" si="74"/>
        <v>1 fois par semaine</v>
      </c>
      <c r="GB25" s="14" t="s">
        <v>68</v>
      </c>
      <c r="GC25" s="14" t="s">
        <v>69</v>
      </c>
      <c r="GD25" s="14" t="s">
        <v>68</v>
      </c>
      <c r="GE25" s="14" t="s">
        <v>68</v>
      </c>
      <c r="GF25" s="14" t="s">
        <v>68</v>
      </c>
      <c r="GG25" s="14" t="s">
        <v>68</v>
      </c>
      <c r="GH25" s="14" t="str">
        <f t="shared" si="50"/>
        <v>1 fois par semaine</v>
      </c>
      <c r="GI25" s="13" t="s">
        <v>68</v>
      </c>
      <c r="GJ25" s="13" t="s">
        <v>68</v>
      </c>
      <c r="GK25" s="13" t="s">
        <v>68</v>
      </c>
      <c r="GL25" s="13" t="s">
        <v>68</v>
      </c>
      <c r="GM25" s="13" t="s">
        <v>68</v>
      </c>
      <c r="GN25" s="13" t="s">
        <v>68</v>
      </c>
      <c r="GO25" s="13" t="str">
        <f t="shared" si="63"/>
        <v>-</v>
      </c>
      <c r="GP25" s="14" t="s">
        <v>68</v>
      </c>
      <c r="GQ25" s="14" t="s">
        <v>68</v>
      </c>
      <c r="GR25" s="14" t="s">
        <v>68</v>
      </c>
      <c r="GS25" s="14" t="s">
        <v>68</v>
      </c>
      <c r="GT25" s="14" t="s">
        <v>68</v>
      </c>
      <c r="GU25" s="14" t="s">
        <v>68</v>
      </c>
      <c r="GV25" s="14" t="str">
        <f t="shared" si="64"/>
        <v>-</v>
      </c>
      <c r="GW25" s="13" t="s">
        <v>68</v>
      </c>
      <c r="GX25" s="13" t="s">
        <v>68</v>
      </c>
      <c r="GY25" s="13" t="s">
        <v>68</v>
      </c>
      <c r="GZ25" s="13" t="s">
        <v>68</v>
      </c>
      <c r="HA25" s="13" t="s">
        <v>68</v>
      </c>
      <c r="HB25" s="13" t="s">
        <v>68</v>
      </c>
      <c r="HC25" s="44" t="str">
        <f t="shared" si="70"/>
        <v>-</v>
      </c>
      <c r="HD25" s="14" t="s">
        <v>68</v>
      </c>
      <c r="HE25" s="14" t="s">
        <v>68</v>
      </c>
      <c r="HF25" s="14" t="s">
        <v>68</v>
      </c>
      <c r="HG25" s="14" t="s">
        <v>68</v>
      </c>
      <c r="HH25" s="14" t="s">
        <v>68</v>
      </c>
      <c r="HI25" s="14" t="s">
        <v>68</v>
      </c>
      <c r="HJ25" s="44" t="str">
        <f t="shared" si="29"/>
        <v>-</v>
      </c>
      <c r="HK25" s="13" t="s">
        <v>68</v>
      </c>
      <c r="HL25" s="13" t="s">
        <v>68</v>
      </c>
      <c r="HM25" s="13" t="s">
        <v>68</v>
      </c>
      <c r="HN25" s="13" t="s">
        <v>68</v>
      </c>
      <c r="HO25" s="13" t="s">
        <v>68</v>
      </c>
      <c r="HP25" s="13" t="s">
        <v>68</v>
      </c>
      <c r="HQ25" s="44" t="str">
        <f t="shared" si="65"/>
        <v>-</v>
      </c>
      <c r="HR25" s="14" t="s">
        <v>68</v>
      </c>
      <c r="HS25" s="14" t="s">
        <v>68</v>
      </c>
      <c r="HT25" s="14" t="s">
        <v>68</v>
      </c>
      <c r="HU25" s="14" t="s">
        <v>68</v>
      </c>
      <c r="HV25" s="14" t="s">
        <v>68</v>
      </c>
      <c r="HW25" s="14" t="s">
        <v>68</v>
      </c>
      <c r="HX25" s="14" t="str">
        <f t="shared" si="78"/>
        <v>-</v>
      </c>
    </row>
    <row r="26" spans="1:232" ht="27.95" customHeight="1" x14ac:dyDescent="0.2">
      <c r="A26" s="8">
        <v>8175</v>
      </c>
      <c r="B26" s="9" t="s">
        <v>161</v>
      </c>
      <c r="C26" s="10" t="s">
        <v>1917</v>
      </c>
      <c r="D26" s="11" t="s">
        <v>96</v>
      </c>
      <c r="E26" s="11" t="s">
        <v>264</v>
      </c>
      <c r="F26" s="11">
        <v>75011</v>
      </c>
      <c r="G26" s="11" t="s">
        <v>29</v>
      </c>
      <c r="H26" s="12">
        <v>3</v>
      </c>
      <c r="I26" s="13" t="s">
        <v>68</v>
      </c>
      <c r="J26" s="13" t="s">
        <v>69</v>
      </c>
      <c r="K26" s="13" t="s">
        <v>68</v>
      </c>
      <c r="L26" s="13" t="s">
        <v>68</v>
      </c>
      <c r="M26" s="13" t="s">
        <v>69</v>
      </c>
      <c r="N26" s="13" t="s">
        <v>68</v>
      </c>
      <c r="O26" s="13" t="str">
        <f t="shared" si="32"/>
        <v>2 fois par semaine</v>
      </c>
      <c r="P26" s="14" t="s">
        <v>68</v>
      </c>
      <c r="Q26" s="14" t="s">
        <v>69</v>
      </c>
      <c r="R26" s="14" t="s">
        <v>68</v>
      </c>
      <c r="S26" s="14" t="s">
        <v>68</v>
      </c>
      <c r="T26" s="14" t="s">
        <v>69</v>
      </c>
      <c r="U26" s="14" t="s">
        <v>68</v>
      </c>
      <c r="V26" s="44" t="str">
        <f t="shared" si="33"/>
        <v>2 fois par semaine</v>
      </c>
      <c r="W26" s="13" t="s">
        <v>68</v>
      </c>
      <c r="X26" s="13" t="s">
        <v>69</v>
      </c>
      <c r="Y26" s="13" t="s">
        <v>68</v>
      </c>
      <c r="Z26" s="13" t="s">
        <v>68</v>
      </c>
      <c r="AA26" s="13" t="s">
        <v>69</v>
      </c>
      <c r="AB26" s="13" t="s">
        <v>68</v>
      </c>
      <c r="AC26" s="13" t="str">
        <f t="shared" si="34"/>
        <v>2 fois par semaine</v>
      </c>
      <c r="AD26" s="14" t="s">
        <v>68</v>
      </c>
      <c r="AE26" s="14" t="s">
        <v>69</v>
      </c>
      <c r="AF26" s="14" t="s">
        <v>68</v>
      </c>
      <c r="AG26" s="14" t="s">
        <v>68</v>
      </c>
      <c r="AH26" s="14" t="s">
        <v>69</v>
      </c>
      <c r="AI26" s="14" t="s">
        <v>68</v>
      </c>
      <c r="AJ26" s="44" t="str">
        <f t="shared" si="35"/>
        <v>2 fois par semaine</v>
      </c>
      <c r="AK26" s="13" t="s">
        <v>68</v>
      </c>
      <c r="AL26" s="13" t="s">
        <v>69</v>
      </c>
      <c r="AM26" s="13" t="s">
        <v>68</v>
      </c>
      <c r="AN26" s="13" t="s">
        <v>68</v>
      </c>
      <c r="AO26" s="13" t="s">
        <v>69</v>
      </c>
      <c r="AP26" s="13" t="s">
        <v>68</v>
      </c>
      <c r="AQ26" s="13" t="str">
        <f t="shared" si="36"/>
        <v>2 fois par semaine</v>
      </c>
      <c r="AR26" s="14" t="s">
        <v>68</v>
      </c>
      <c r="AS26" s="14" t="s">
        <v>69</v>
      </c>
      <c r="AT26" s="14" t="s">
        <v>68</v>
      </c>
      <c r="AU26" s="14" t="s">
        <v>68</v>
      </c>
      <c r="AV26" s="14" t="s">
        <v>69</v>
      </c>
      <c r="AW26" s="14" t="s">
        <v>68</v>
      </c>
      <c r="AX26" s="14" t="str">
        <f t="shared" si="37"/>
        <v>2 fois par semaine</v>
      </c>
      <c r="AY26" s="13" t="s">
        <v>68</v>
      </c>
      <c r="AZ26" s="13" t="s">
        <v>69</v>
      </c>
      <c r="BA26" s="13" t="s">
        <v>68</v>
      </c>
      <c r="BB26" s="13" t="s">
        <v>68</v>
      </c>
      <c r="BC26" s="13" t="s">
        <v>69</v>
      </c>
      <c r="BD26" s="13" t="s">
        <v>68</v>
      </c>
      <c r="BE26" s="13" t="str">
        <f t="shared" si="38"/>
        <v>2 fois par semaine</v>
      </c>
      <c r="BF26" s="14" t="s">
        <v>68</v>
      </c>
      <c r="BG26" s="14" t="s">
        <v>69</v>
      </c>
      <c r="BH26" s="14" t="s">
        <v>68</v>
      </c>
      <c r="BI26" s="14" t="s">
        <v>68</v>
      </c>
      <c r="BJ26" s="14" t="s">
        <v>69</v>
      </c>
      <c r="BK26" s="14" t="s">
        <v>68</v>
      </c>
      <c r="BL26" s="14" t="str">
        <f t="shared" si="39"/>
        <v>2 fois par semaine</v>
      </c>
      <c r="BM26" s="13" t="s">
        <v>68</v>
      </c>
      <c r="BN26" s="13" t="s">
        <v>69</v>
      </c>
      <c r="BO26" s="13" t="s">
        <v>68</v>
      </c>
      <c r="BP26" s="13" t="s">
        <v>68</v>
      </c>
      <c r="BQ26" s="13" t="s">
        <v>69</v>
      </c>
      <c r="BR26" s="13" t="s">
        <v>68</v>
      </c>
      <c r="BS26" s="13" t="str">
        <f t="shared" si="40"/>
        <v>2 fois par semaine</v>
      </c>
      <c r="BT26" s="14" t="s">
        <v>68</v>
      </c>
      <c r="BU26" s="14" t="s">
        <v>68</v>
      </c>
      <c r="BV26" s="14" t="s">
        <v>68</v>
      </c>
      <c r="BW26" s="14" t="s">
        <v>68</v>
      </c>
      <c r="BX26" s="14" t="s">
        <v>68</v>
      </c>
      <c r="BY26" s="14" t="s">
        <v>68</v>
      </c>
      <c r="BZ26" s="14" t="str">
        <f t="shared" si="41"/>
        <v>-</v>
      </c>
      <c r="CA26" s="13" t="s">
        <v>68</v>
      </c>
      <c r="CB26" s="13" t="s">
        <v>69</v>
      </c>
      <c r="CC26" s="13" t="s">
        <v>68</v>
      </c>
      <c r="CD26" s="13" t="s">
        <v>68</v>
      </c>
      <c r="CE26" s="13" t="s">
        <v>69</v>
      </c>
      <c r="CF26" s="13" t="s">
        <v>68</v>
      </c>
      <c r="CG26" s="44" t="str">
        <f t="shared" ref="CG26" si="83">IF(COUNTIF(CA26:CF26,"X")&gt;0,COUNTIF(CA26:CF26,"X")&amp;" fois par semaine","-")</f>
        <v>2 fois par semaine</v>
      </c>
      <c r="CH26" s="14" t="s">
        <v>68</v>
      </c>
      <c r="CI26" s="14" t="s">
        <v>69</v>
      </c>
      <c r="CJ26" s="14" t="s">
        <v>68</v>
      </c>
      <c r="CK26" s="14" t="s">
        <v>68</v>
      </c>
      <c r="CL26" s="14" t="s">
        <v>69</v>
      </c>
      <c r="CM26" s="14" t="s">
        <v>68</v>
      </c>
      <c r="CN26" s="44" t="str">
        <f t="shared" si="42"/>
        <v>2 fois par semaine</v>
      </c>
      <c r="CO26" s="13" t="s">
        <v>68</v>
      </c>
      <c r="CP26" s="13" t="s">
        <v>69</v>
      </c>
      <c r="CQ26" s="13" t="s">
        <v>68</v>
      </c>
      <c r="CR26" s="13" t="s">
        <v>68</v>
      </c>
      <c r="CS26" s="13" t="s">
        <v>69</v>
      </c>
      <c r="CT26" s="13" t="s">
        <v>68</v>
      </c>
      <c r="CU26" s="13" t="str">
        <f t="shared" si="76"/>
        <v>2 fois par semaine</v>
      </c>
      <c r="CV26" s="14" t="s">
        <v>68</v>
      </c>
      <c r="CW26" s="14" t="s">
        <v>69</v>
      </c>
      <c r="CX26" s="14" t="s">
        <v>68</v>
      </c>
      <c r="CY26" s="14" t="s">
        <v>68</v>
      </c>
      <c r="CZ26" s="14" t="s">
        <v>69</v>
      </c>
      <c r="DA26" s="14" t="s">
        <v>68</v>
      </c>
      <c r="DB26" s="14" t="str">
        <f t="shared" si="13"/>
        <v>2 fois par semaine</v>
      </c>
      <c r="DC26" s="13" t="s">
        <v>68</v>
      </c>
      <c r="DD26" s="13" t="s">
        <v>69</v>
      </c>
      <c r="DE26" s="13" t="s">
        <v>68</v>
      </c>
      <c r="DF26" s="13" t="s">
        <v>68</v>
      </c>
      <c r="DG26" s="13" t="s">
        <v>69</v>
      </c>
      <c r="DH26" s="13" t="s">
        <v>68</v>
      </c>
      <c r="DI26" s="13" t="str">
        <f t="shared" si="77"/>
        <v>2 fois par semaine</v>
      </c>
      <c r="DJ26" s="14" t="s">
        <v>68</v>
      </c>
      <c r="DK26" s="14" t="s">
        <v>68</v>
      </c>
      <c r="DL26" s="14" t="s">
        <v>68</v>
      </c>
      <c r="DM26" s="14" t="s">
        <v>68</v>
      </c>
      <c r="DN26" s="14" t="s">
        <v>68</v>
      </c>
      <c r="DO26" s="14" t="s">
        <v>68</v>
      </c>
      <c r="DP26" s="44" t="str">
        <f t="shared" si="15"/>
        <v>-</v>
      </c>
      <c r="DQ26" s="13" t="s">
        <v>68</v>
      </c>
      <c r="DR26" s="13" t="s">
        <v>68</v>
      </c>
      <c r="DS26" s="13" t="s">
        <v>68</v>
      </c>
      <c r="DT26" s="13" t="s">
        <v>68</v>
      </c>
      <c r="DU26" s="13" t="s">
        <v>68</v>
      </c>
      <c r="DV26" s="13" t="s">
        <v>68</v>
      </c>
      <c r="DW26" s="13" t="str">
        <f t="shared" si="16"/>
        <v>-</v>
      </c>
      <c r="DX26" s="14" t="s">
        <v>68</v>
      </c>
      <c r="DY26" s="14" t="s">
        <v>68</v>
      </c>
      <c r="DZ26" s="14" t="s">
        <v>68</v>
      </c>
      <c r="EA26" s="14" t="s">
        <v>68</v>
      </c>
      <c r="EB26" s="14" t="s">
        <v>68</v>
      </c>
      <c r="EC26" s="14" t="s">
        <v>68</v>
      </c>
      <c r="ED26" s="14" t="str">
        <f t="shared" si="17"/>
        <v>-</v>
      </c>
      <c r="EE26" s="13" t="s">
        <v>68</v>
      </c>
      <c r="EF26" s="13" t="s">
        <v>68</v>
      </c>
      <c r="EG26" s="13" t="s">
        <v>68</v>
      </c>
      <c r="EH26" s="13" t="s">
        <v>68</v>
      </c>
      <c r="EI26" s="13" t="s">
        <v>68</v>
      </c>
      <c r="EJ26" s="13" t="s">
        <v>68</v>
      </c>
      <c r="EK26" s="13" t="str">
        <f t="shared" si="18"/>
        <v>-</v>
      </c>
      <c r="EL26" s="14" t="s">
        <v>68</v>
      </c>
      <c r="EM26" s="14" t="s">
        <v>69</v>
      </c>
      <c r="EN26" s="14" t="s">
        <v>68</v>
      </c>
      <c r="EO26" s="14" t="s">
        <v>68</v>
      </c>
      <c r="EP26" s="14" t="s">
        <v>68</v>
      </c>
      <c r="EQ26" s="14" t="s">
        <v>68</v>
      </c>
      <c r="ER26" s="44" t="str">
        <f t="shared" si="81"/>
        <v>1 fois par mois</v>
      </c>
      <c r="ES26" s="13" t="s">
        <v>68</v>
      </c>
      <c r="ET26" s="13" t="s">
        <v>68</v>
      </c>
      <c r="EU26" s="13" t="s">
        <v>68</v>
      </c>
      <c r="EV26" s="13" t="s">
        <v>68</v>
      </c>
      <c r="EW26" s="13" t="s">
        <v>68</v>
      </c>
      <c r="EX26" s="13" t="s">
        <v>68</v>
      </c>
      <c r="EY26" s="44" t="s">
        <v>68</v>
      </c>
      <c r="EZ26" s="14" t="s">
        <v>68</v>
      </c>
      <c r="FA26" s="14" t="s">
        <v>68</v>
      </c>
      <c r="FB26" s="14" t="s">
        <v>68</v>
      </c>
      <c r="FC26" s="14" t="s">
        <v>68</v>
      </c>
      <c r="FD26" s="14" t="s">
        <v>68</v>
      </c>
      <c r="FE26" s="14" t="s">
        <v>68</v>
      </c>
      <c r="FF26" s="44" t="str">
        <f t="shared" si="73"/>
        <v>-</v>
      </c>
      <c r="FG26" s="13" t="s">
        <v>68</v>
      </c>
      <c r="FH26" s="13" t="s">
        <v>68</v>
      </c>
      <c r="FI26" s="13" t="s">
        <v>68</v>
      </c>
      <c r="FJ26" s="13" t="s">
        <v>68</v>
      </c>
      <c r="FK26" s="13" t="s">
        <v>68</v>
      </c>
      <c r="FL26" s="13" t="s">
        <v>68</v>
      </c>
      <c r="FM26" s="13" t="s">
        <v>68</v>
      </c>
      <c r="FN26" s="14" t="s">
        <v>69</v>
      </c>
      <c r="FO26" s="14" t="s">
        <v>69</v>
      </c>
      <c r="FP26" s="14" t="s">
        <v>68</v>
      </c>
      <c r="FQ26" s="14" t="s">
        <v>68</v>
      </c>
      <c r="FR26" s="14" t="s">
        <v>69</v>
      </c>
      <c r="FS26" s="14" t="s">
        <v>68</v>
      </c>
      <c r="FT26" s="44" t="str">
        <f t="shared" si="58"/>
        <v>3 fois par semaine</v>
      </c>
      <c r="FU26" s="13" t="s">
        <v>68</v>
      </c>
      <c r="FV26" s="13" t="s">
        <v>69</v>
      </c>
      <c r="FW26" s="13" t="s">
        <v>68</v>
      </c>
      <c r="FX26" s="13" t="s">
        <v>68</v>
      </c>
      <c r="FY26" s="13" t="s">
        <v>68</v>
      </c>
      <c r="FZ26" s="13" t="s">
        <v>68</v>
      </c>
      <c r="GA26" s="44" t="str">
        <f t="shared" si="74"/>
        <v>1 fois par semaine</v>
      </c>
      <c r="GB26" s="14" t="s">
        <v>68</v>
      </c>
      <c r="GC26" s="14" t="s">
        <v>69</v>
      </c>
      <c r="GD26" s="14" t="s">
        <v>68</v>
      </c>
      <c r="GE26" s="14" t="s">
        <v>68</v>
      </c>
      <c r="GF26" s="14" t="s">
        <v>68</v>
      </c>
      <c r="GG26" s="14" t="s">
        <v>68</v>
      </c>
      <c r="GH26" s="14" t="str">
        <f t="shared" si="50"/>
        <v>1 fois par semaine</v>
      </c>
      <c r="GI26" s="13" t="s">
        <v>68</v>
      </c>
      <c r="GJ26" s="13" t="s">
        <v>68</v>
      </c>
      <c r="GK26" s="13" t="s">
        <v>68</v>
      </c>
      <c r="GL26" s="13" t="s">
        <v>68</v>
      </c>
      <c r="GM26" s="13" t="s">
        <v>68</v>
      </c>
      <c r="GN26" s="13" t="s">
        <v>68</v>
      </c>
      <c r="GO26" s="13" t="str">
        <f t="shared" si="63"/>
        <v>-</v>
      </c>
      <c r="GP26" s="14" t="s">
        <v>68</v>
      </c>
      <c r="GQ26" s="14" t="s">
        <v>68</v>
      </c>
      <c r="GR26" s="14" t="s">
        <v>68</v>
      </c>
      <c r="GS26" s="14" t="s">
        <v>68</v>
      </c>
      <c r="GT26" s="14" t="s">
        <v>68</v>
      </c>
      <c r="GU26" s="14" t="s">
        <v>68</v>
      </c>
      <c r="GV26" s="14" t="str">
        <f t="shared" si="64"/>
        <v>-</v>
      </c>
      <c r="GW26" s="13" t="s">
        <v>68</v>
      </c>
      <c r="GX26" s="13" t="s">
        <v>68</v>
      </c>
      <c r="GY26" s="13" t="s">
        <v>68</v>
      </c>
      <c r="GZ26" s="13" t="s">
        <v>68</v>
      </c>
      <c r="HA26" s="13" t="s">
        <v>68</v>
      </c>
      <c r="HB26" s="13" t="s">
        <v>68</v>
      </c>
      <c r="HC26" s="44" t="str">
        <f t="shared" si="70"/>
        <v>-</v>
      </c>
      <c r="HD26" s="14" t="s">
        <v>68</v>
      </c>
      <c r="HE26" s="14" t="s">
        <v>68</v>
      </c>
      <c r="HF26" s="14" t="s">
        <v>68</v>
      </c>
      <c r="HG26" s="14" t="s">
        <v>68</v>
      </c>
      <c r="HH26" s="14" t="s">
        <v>68</v>
      </c>
      <c r="HI26" s="14" t="s">
        <v>68</v>
      </c>
      <c r="HJ26" s="44" t="str">
        <f t="shared" si="29"/>
        <v>-</v>
      </c>
      <c r="HK26" s="13" t="s">
        <v>68</v>
      </c>
      <c r="HL26" s="13" t="s">
        <v>68</v>
      </c>
      <c r="HM26" s="13" t="s">
        <v>68</v>
      </c>
      <c r="HN26" s="13" t="s">
        <v>68</v>
      </c>
      <c r="HO26" s="13" t="s">
        <v>68</v>
      </c>
      <c r="HP26" s="13" t="s">
        <v>68</v>
      </c>
      <c r="HQ26" s="44" t="str">
        <f t="shared" si="65"/>
        <v>-</v>
      </c>
      <c r="HR26" s="14" t="s">
        <v>68</v>
      </c>
      <c r="HS26" s="14" t="s">
        <v>68</v>
      </c>
      <c r="HT26" s="14" t="s">
        <v>68</v>
      </c>
      <c r="HU26" s="14" t="s">
        <v>68</v>
      </c>
      <c r="HV26" s="14" t="s">
        <v>68</v>
      </c>
      <c r="HW26" s="14" t="s">
        <v>68</v>
      </c>
      <c r="HX26" s="14" t="str">
        <f t="shared" si="78"/>
        <v>-</v>
      </c>
    </row>
    <row r="27" spans="1:232" ht="27.95" customHeight="1" x14ac:dyDescent="0.2">
      <c r="A27" s="8">
        <v>8182</v>
      </c>
      <c r="B27" s="17" t="s">
        <v>80</v>
      </c>
      <c r="C27" s="10" t="s">
        <v>1910</v>
      </c>
      <c r="D27" s="11" t="s">
        <v>96</v>
      </c>
      <c r="E27" s="11" t="s">
        <v>270</v>
      </c>
      <c r="F27" s="11">
        <v>75020</v>
      </c>
      <c r="G27" s="11" t="s">
        <v>29</v>
      </c>
      <c r="H27" s="12">
        <v>19</v>
      </c>
      <c r="I27" s="13" t="s">
        <v>68</v>
      </c>
      <c r="J27" s="13" t="s">
        <v>68</v>
      </c>
      <c r="K27" s="13" t="s">
        <v>68</v>
      </c>
      <c r="L27" s="13" t="s">
        <v>68</v>
      </c>
      <c r="M27" s="13" t="s">
        <v>68</v>
      </c>
      <c r="N27" s="13" t="s">
        <v>68</v>
      </c>
      <c r="O27" s="13" t="str">
        <f t="shared" si="32"/>
        <v>-</v>
      </c>
      <c r="P27" s="14" t="s">
        <v>68</v>
      </c>
      <c r="Q27" s="14" t="s">
        <v>68</v>
      </c>
      <c r="R27" s="14" t="s">
        <v>68</v>
      </c>
      <c r="S27" s="14" t="s">
        <v>68</v>
      </c>
      <c r="T27" s="14" t="s">
        <v>68</v>
      </c>
      <c r="U27" s="14" t="s">
        <v>68</v>
      </c>
      <c r="V27" s="44" t="str">
        <f t="shared" si="33"/>
        <v>-</v>
      </c>
      <c r="W27" s="13" t="s">
        <v>68</v>
      </c>
      <c r="X27" s="13" t="s">
        <v>68</v>
      </c>
      <c r="Y27" s="13" t="s">
        <v>68</v>
      </c>
      <c r="Z27" s="13" t="s">
        <v>68</v>
      </c>
      <c r="AA27" s="13" t="s">
        <v>68</v>
      </c>
      <c r="AB27" s="13" t="s">
        <v>68</v>
      </c>
      <c r="AC27" s="13" t="str">
        <f t="shared" si="34"/>
        <v>-</v>
      </c>
      <c r="AD27" s="14" t="s">
        <v>68</v>
      </c>
      <c r="AE27" s="14" t="s">
        <v>68</v>
      </c>
      <c r="AF27" s="14" t="s">
        <v>68</v>
      </c>
      <c r="AG27" s="14" t="s">
        <v>68</v>
      </c>
      <c r="AH27" s="14" t="s">
        <v>68</v>
      </c>
      <c r="AI27" s="14" t="s">
        <v>68</v>
      </c>
      <c r="AJ27" s="44" t="str">
        <f t="shared" si="35"/>
        <v>-</v>
      </c>
      <c r="AK27" s="13" t="s">
        <v>68</v>
      </c>
      <c r="AL27" s="13" t="s">
        <v>68</v>
      </c>
      <c r="AM27" s="13" t="s">
        <v>68</v>
      </c>
      <c r="AN27" s="13" t="s">
        <v>68</v>
      </c>
      <c r="AO27" s="13" t="s">
        <v>68</v>
      </c>
      <c r="AP27" s="13" t="s">
        <v>68</v>
      </c>
      <c r="AQ27" s="13" t="str">
        <f t="shared" si="36"/>
        <v>-</v>
      </c>
      <c r="AR27" s="14" t="s">
        <v>68</v>
      </c>
      <c r="AS27" s="14" t="s">
        <v>68</v>
      </c>
      <c r="AT27" s="14" t="s">
        <v>68</v>
      </c>
      <c r="AU27" s="14" t="s">
        <v>68</v>
      </c>
      <c r="AV27" s="14" t="s">
        <v>68</v>
      </c>
      <c r="AW27" s="14" t="s">
        <v>68</v>
      </c>
      <c r="AX27" s="14" t="str">
        <f t="shared" si="37"/>
        <v>-</v>
      </c>
      <c r="AY27" s="13" t="s">
        <v>68</v>
      </c>
      <c r="AZ27" s="13" t="s">
        <v>68</v>
      </c>
      <c r="BA27" s="13" t="s">
        <v>68</v>
      </c>
      <c r="BB27" s="13" t="s">
        <v>68</v>
      </c>
      <c r="BC27" s="13" t="s">
        <v>68</v>
      </c>
      <c r="BD27" s="13" t="s">
        <v>68</v>
      </c>
      <c r="BE27" s="13" t="str">
        <f t="shared" si="38"/>
        <v>-</v>
      </c>
      <c r="BF27" s="14" t="s">
        <v>68</v>
      </c>
      <c r="BG27" s="14" t="s">
        <v>68</v>
      </c>
      <c r="BH27" s="14" t="s">
        <v>68</v>
      </c>
      <c r="BI27" s="14" t="s">
        <v>68</v>
      </c>
      <c r="BJ27" s="14" t="s">
        <v>68</v>
      </c>
      <c r="BK27" s="14" t="s">
        <v>68</v>
      </c>
      <c r="BL27" s="14" t="str">
        <f t="shared" si="39"/>
        <v>-</v>
      </c>
      <c r="BM27" s="13" t="s">
        <v>68</v>
      </c>
      <c r="BN27" s="13" t="s">
        <v>68</v>
      </c>
      <c r="BO27" s="13" t="s">
        <v>68</v>
      </c>
      <c r="BP27" s="13" t="s">
        <v>68</v>
      </c>
      <c r="BQ27" s="13" t="s">
        <v>68</v>
      </c>
      <c r="BR27" s="13" t="s">
        <v>68</v>
      </c>
      <c r="BS27" s="13" t="str">
        <f t="shared" si="40"/>
        <v>-</v>
      </c>
      <c r="BT27" s="14" t="s">
        <v>68</v>
      </c>
      <c r="BU27" s="14" t="s">
        <v>68</v>
      </c>
      <c r="BV27" s="14" t="s">
        <v>68</v>
      </c>
      <c r="BW27" s="14" t="s">
        <v>68</v>
      </c>
      <c r="BX27" s="14" t="s">
        <v>68</v>
      </c>
      <c r="BY27" s="14" t="s">
        <v>68</v>
      </c>
      <c r="BZ27" s="14" t="str">
        <f t="shared" si="41"/>
        <v>-</v>
      </c>
      <c r="CA27" s="13" t="s">
        <v>68</v>
      </c>
      <c r="CB27" s="13" t="s">
        <v>68</v>
      </c>
      <c r="CC27" s="13" t="s">
        <v>68</v>
      </c>
      <c r="CD27" s="13" t="s">
        <v>68</v>
      </c>
      <c r="CE27" s="13" t="s">
        <v>68</v>
      </c>
      <c r="CF27" s="13" t="s">
        <v>68</v>
      </c>
      <c r="CG27" s="44" t="str">
        <f t="shared" ref="CG27" si="84">IF(COUNTIF(CA27:CF27,"X")&gt;0,COUNTIF(CA27:CF27,"X")&amp;" fois par semaine","-")</f>
        <v>-</v>
      </c>
      <c r="CH27" s="14" t="s">
        <v>68</v>
      </c>
      <c r="CI27" s="14" t="s">
        <v>68</v>
      </c>
      <c r="CJ27" s="14" t="s">
        <v>68</v>
      </c>
      <c r="CK27" s="14" t="s">
        <v>68</v>
      </c>
      <c r="CL27" s="14" t="s">
        <v>68</v>
      </c>
      <c r="CM27" s="14" t="s">
        <v>68</v>
      </c>
      <c r="CN27" s="44" t="str">
        <f t="shared" si="42"/>
        <v>-</v>
      </c>
      <c r="CO27" s="13" t="s">
        <v>68</v>
      </c>
      <c r="CP27" s="13" t="s">
        <v>68</v>
      </c>
      <c r="CQ27" s="13" t="s">
        <v>68</v>
      </c>
      <c r="CR27" s="13" t="s">
        <v>68</v>
      </c>
      <c r="CS27" s="13" t="s">
        <v>68</v>
      </c>
      <c r="CT27" s="13" t="s">
        <v>68</v>
      </c>
      <c r="CU27" s="13" t="str">
        <f t="shared" si="76"/>
        <v>-</v>
      </c>
      <c r="CV27" s="14" t="s">
        <v>68</v>
      </c>
      <c r="CW27" s="14" t="s">
        <v>68</v>
      </c>
      <c r="CX27" s="14" t="s">
        <v>68</v>
      </c>
      <c r="CY27" s="14" t="s">
        <v>68</v>
      </c>
      <c r="CZ27" s="14" t="s">
        <v>68</v>
      </c>
      <c r="DA27" s="14" t="s">
        <v>68</v>
      </c>
      <c r="DB27" s="14" t="str">
        <f t="shared" si="13"/>
        <v>-</v>
      </c>
      <c r="DC27" s="13" t="s">
        <v>68</v>
      </c>
      <c r="DD27" s="13" t="s">
        <v>68</v>
      </c>
      <c r="DE27" s="13" t="s">
        <v>68</v>
      </c>
      <c r="DF27" s="13" t="s">
        <v>68</v>
      </c>
      <c r="DG27" s="13" t="s">
        <v>68</v>
      </c>
      <c r="DH27" s="13" t="s">
        <v>68</v>
      </c>
      <c r="DI27" s="13" t="str">
        <f t="shared" si="77"/>
        <v>-</v>
      </c>
      <c r="DJ27" s="14" t="s">
        <v>68</v>
      </c>
      <c r="DK27" s="14" t="s">
        <v>68</v>
      </c>
      <c r="DL27" s="14" t="s">
        <v>68</v>
      </c>
      <c r="DM27" s="14" t="s">
        <v>68</v>
      </c>
      <c r="DN27" s="14" t="s">
        <v>68</v>
      </c>
      <c r="DO27" s="14" t="s">
        <v>68</v>
      </c>
      <c r="DP27" s="44" t="str">
        <f t="shared" si="15"/>
        <v>-</v>
      </c>
      <c r="DQ27" s="13" t="s">
        <v>68</v>
      </c>
      <c r="DR27" s="13" t="s">
        <v>68</v>
      </c>
      <c r="DS27" s="13" t="s">
        <v>68</v>
      </c>
      <c r="DT27" s="13" t="s">
        <v>68</v>
      </c>
      <c r="DU27" s="13" t="s">
        <v>68</v>
      </c>
      <c r="DV27" s="13" t="s">
        <v>68</v>
      </c>
      <c r="DW27" s="13" t="str">
        <f t="shared" si="16"/>
        <v>-</v>
      </c>
      <c r="DX27" s="14" t="s">
        <v>68</v>
      </c>
      <c r="DY27" s="14" t="s">
        <v>68</v>
      </c>
      <c r="DZ27" s="14" t="s">
        <v>68</v>
      </c>
      <c r="EA27" s="14" t="s">
        <v>68</v>
      </c>
      <c r="EB27" s="14" t="s">
        <v>68</v>
      </c>
      <c r="EC27" s="14" t="s">
        <v>68</v>
      </c>
      <c r="ED27" s="14" t="str">
        <f t="shared" si="17"/>
        <v>-</v>
      </c>
      <c r="EE27" s="13" t="s">
        <v>68</v>
      </c>
      <c r="EF27" s="13" t="s">
        <v>68</v>
      </c>
      <c r="EG27" s="13" t="s">
        <v>68</v>
      </c>
      <c r="EH27" s="13" t="s">
        <v>68</v>
      </c>
      <c r="EI27" s="13" t="s">
        <v>68</v>
      </c>
      <c r="EJ27" s="13" t="s">
        <v>68</v>
      </c>
      <c r="EK27" s="13" t="str">
        <f t="shared" si="18"/>
        <v>-</v>
      </c>
      <c r="EL27" s="14" t="s">
        <v>68</v>
      </c>
      <c r="EM27" s="14" t="s">
        <v>68</v>
      </c>
      <c r="EN27" s="14" t="s">
        <v>68</v>
      </c>
      <c r="EO27" s="14" t="s">
        <v>68</v>
      </c>
      <c r="EP27" s="14" t="s">
        <v>68</v>
      </c>
      <c r="EQ27" s="14" t="s">
        <v>68</v>
      </c>
      <c r="ER27" s="44" t="s">
        <v>68</v>
      </c>
      <c r="ES27" s="13" t="s">
        <v>68</v>
      </c>
      <c r="ET27" s="13" t="s">
        <v>68</v>
      </c>
      <c r="EU27" s="13" t="s">
        <v>68</v>
      </c>
      <c r="EV27" s="13" t="s">
        <v>68</v>
      </c>
      <c r="EW27" s="13" t="s">
        <v>68</v>
      </c>
      <c r="EX27" s="13" t="s">
        <v>68</v>
      </c>
      <c r="EY27" s="44" t="s">
        <v>68</v>
      </c>
      <c r="EZ27" s="14" t="s">
        <v>68</v>
      </c>
      <c r="FA27" s="14" t="s">
        <v>68</v>
      </c>
      <c r="FB27" s="14" t="s">
        <v>68</v>
      </c>
      <c r="FC27" s="14" t="s">
        <v>68</v>
      </c>
      <c r="FD27" s="14" t="s">
        <v>68</v>
      </c>
      <c r="FE27" s="14" t="s">
        <v>68</v>
      </c>
      <c r="FF27" s="44" t="str">
        <f t="shared" si="73"/>
        <v>-</v>
      </c>
      <c r="FG27" s="13" t="s">
        <v>68</v>
      </c>
      <c r="FH27" s="13" t="s">
        <v>68</v>
      </c>
      <c r="FI27" s="13" t="s">
        <v>68</v>
      </c>
      <c r="FJ27" s="13" t="s">
        <v>68</v>
      </c>
      <c r="FK27" s="13" t="s">
        <v>68</v>
      </c>
      <c r="FL27" s="13" t="s">
        <v>68</v>
      </c>
      <c r="FM27" s="13" t="s">
        <v>68</v>
      </c>
      <c r="FN27" s="14" t="s">
        <v>69</v>
      </c>
      <c r="FO27" s="14" t="s">
        <v>68</v>
      </c>
      <c r="FP27" s="14" t="s">
        <v>69</v>
      </c>
      <c r="FQ27" s="14" t="s">
        <v>68</v>
      </c>
      <c r="FR27" s="14" t="s">
        <v>69</v>
      </c>
      <c r="FS27" s="14" t="s">
        <v>68</v>
      </c>
      <c r="FT27" s="44" t="str">
        <f t="shared" si="58"/>
        <v>3 fois par semaine</v>
      </c>
      <c r="FU27" s="13" t="s">
        <v>69</v>
      </c>
      <c r="FV27" s="13" t="s">
        <v>68</v>
      </c>
      <c r="FW27" s="13" t="s">
        <v>68</v>
      </c>
      <c r="FX27" s="13" t="s">
        <v>68</v>
      </c>
      <c r="FY27" s="13" t="s">
        <v>68</v>
      </c>
      <c r="FZ27" s="13" t="s">
        <v>68</v>
      </c>
      <c r="GA27" s="44" t="str">
        <f t="shared" si="74"/>
        <v>1 fois par semaine</v>
      </c>
      <c r="GB27" s="14" t="s">
        <v>69</v>
      </c>
      <c r="GC27" s="14" t="s">
        <v>68</v>
      </c>
      <c r="GD27" s="14" t="s">
        <v>68</v>
      </c>
      <c r="GE27" s="14" t="s">
        <v>68</v>
      </c>
      <c r="GF27" s="14" t="s">
        <v>68</v>
      </c>
      <c r="GG27" s="14" t="s">
        <v>68</v>
      </c>
      <c r="GH27" s="14" t="str">
        <f t="shared" si="50"/>
        <v>1 fois par semaine</v>
      </c>
      <c r="GI27" s="13" t="s">
        <v>68</v>
      </c>
      <c r="GJ27" s="13" t="s">
        <v>68</v>
      </c>
      <c r="GK27" s="13" t="s">
        <v>68</v>
      </c>
      <c r="GL27" s="13" t="s">
        <v>68</v>
      </c>
      <c r="GM27" s="13" t="s">
        <v>68</v>
      </c>
      <c r="GN27" s="13" t="s">
        <v>68</v>
      </c>
      <c r="GO27" s="13" t="str">
        <f t="shared" si="63"/>
        <v>-</v>
      </c>
      <c r="GP27" s="14" t="s">
        <v>68</v>
      </c>
      <c r="GQ27" s="14" t="s">
        <v>68</v>
      </c>
      <c r="GR27" s="14" t="s">
        <v>68</v>
      </c>
      <c r="GS27" s="14" t="s">
        <v>68</v>
      </c>
      <c r="GT27" s="14" t="s">
        <v>68</v>
      </c>
      <c r="GU27" s="14" t="s">
        <v>68</v>
      </c>
      <c r="GV27" s="14" t="str">
        <f t="shared" si="64"/>
        <v>-</v>
      </c>
      <c r="GW27" s="13" t="s">
        <v>69</v>
      </c>
      <c r="GX27" s="13" t="s">
        <v>68</v>
      </c>
      <c r="GY27" s="13" t="s">
        <v>68</v>
      </c>
      <c r="GZ27" s="13" t="s">
        <v>68</v>
      </c>
      <c r="HA27" s="13" t="s">
        <v>68</v>
      </c>
      <c r="HB27" s="13" t="s">
        <v>68</v>
      </c>
      <c r="HC27" s="44" t="s">
        <v>84</v>
      </c>
      <c r="HD27" s="14" t="s">
        <v>69</v>
      </c>
      <c r="HE27" s="14" t="s">
        <v>68</v>
      </c>
      <c r="HF27" s="14" t="s">
        <v>68</v>
      </c>
      <c r="HG27" s="14" t="s">
        <v>68</v>
      </c>
      <c r="HH27" s="14" t="s">
        <v>68</v>
      </c>
      <c r="HI27" s="14" t="s">
        <v>68</v>
      </c>
      <c r="HJ27" s="44" t="str">
        <f t="shared" ref="HJ27:HJ42" si="85">IF(COUNTIF(HD27:HI27,"X")&gt;0,COUNTIF(HD27:HI27,"X")&amp;" fois par semestre","-")</f>
        <v>1 fois par semestre</v>
      </c>
      <c r="HK27" s="13" t="s">
        <v>68</v>
      </c>
      <c r="HL27" s="13" t="s">
        <v>68</v>
      </c>
      <c r="HM27" s="13" t="s">
        <v>68</v>
      </c>
      <c r="HN27" s="13" t="s">
        <v>68</v>
      </c>
      <c r="HO27" s="13" t="s">
        <v>68</v>
      </c>
      <c r="HP27" s="13" t="s">
        <v>68</v>
      </c>
      <c r="HQ27" s="44" t="str">
        <f t="shared" si="65"/>
        <v>-</v>
      </c>
      <c r="HR27" s="14" t="s">
        <v>68</v>
      </c>
      <c r="HS27" s="14" t="s">
        <v>68</v>
      </c>
      <c r="HT27" s="14" t="s">
        <v>68</v>
      </c>
      <c r="HU27" s="14" t="s">
        <v>68</v>
      </c>
      <c r="HV27" s="14" t="s">
        <v>68</v>
      </c>
      <c r="HW27" s="14" t="s">
        <v>68</v>
      </c>
      <c r="HX27" s="14" t="str">
        <f t="shared" si="78"/>
        <v>-</v>
      </c>
    </row>
    <row r="28" spans="1:232" ht="27.95" customHeight="1" x14ac:dyDescent="0.2">
      <c r="A28" s="8">
        <v>8187</v>
      </c>
      <c r="B28" s="24" t="s">
        <v>76</v>
      </c>
      <c r="C28" s="10" t="s">
        <v>1913</v>
      </c>
      <c r="D28" s="11" t="s">
        <v>96</v>
      </c>
      <c r="E28" s="11" t="s">
        <v>274</v>
      </c>
      <c r="F28" s="11">
        <v>75019</v>
      </c>
      <c r="G28" s="11" t="s">
        <v>29</v>
      </c>
      <c r="H28" s="12">
        <v>3</v>
      </c>
      <c r="I28" s="13" t="s">
        <v>68</v>
      </c>
      <c r="J28" s="13" t="s">
        <v>68</v>
      </c>
      <c r="K28" s="13" t="s">
        <v>68</v>
      </c>
      <c r="L28" s="13" t="s">
        <v>68</v>
      </c>
      <c r="M28" s="13" t="s">
        <v>68</v>
      </c>
      <c r="N28" s="13" t="s">
        <v>68</v>
      </c>
      <c r="O28" s="13" t="str">
        <f t="shared" si="32"/>
        <v>-</v>
      </c>
      <c r="P28" s="14" t="s">
        <v>68</v>
      </c>
      <c r="Q28" s="14" t="s">
        <v>68</v>
      </c>
      <c r="R28" s="14" t="s">
        <v>68</v>
      </c>
      <c r="S28" s="14" t="s">
        <v>68</v>
      </c>
      <c r="T28" s="14" t="s">
        <v>68</v>
      </c>
      <c r="U28" s="14" t="s">
        <v>68</v>
      </c>
      <c r="V28" s="44" t="str">
        <f t="shared" si="33"/>
        <v>-</v>
      </c>
      <c r="W28" s="13" t="s">
        <v>68</v>
      </c>
      <c r="X28" s="13" t="s">
        <v>68</v>
      </c>
      <c r="Y28" s="13" t="s">
        <v>68</v>
      </c>
      <c r="Z28" s="13" t="s">
        <v>68</v>
      </c>
      <c r="AA28" s="13" t="s">
        <v>68</v>
      </c>
      <c r="AB28" s="13" t="s">
        <v>68</v>
      </c>
      <c r="AC28" s="13" t="str">
        <f t="shared" si="34"/>
        <v>-</v>
      </c>
      <c r="AD28" s="14" t="s">
        <v>68</v>
      </c>
      <c r="AE28" s="14" t="s">
        <v>68</v>
      </c>
      <c r="AF28" s="14" t="s">
        <v>68</v>
      </c>
      <c r="AG28" s="14" t="s">
        <v>68</v>
      </c>
      <c r="AH28" s="14" t="s">
        <v>68</v>
      </c>
      <c r="AI28" s="14" t="s">
        <v>68</v>
      </c>
      <c r="AJ28" s="44" t="str">
        <f t="shared" si="35"/>
        <v>-</v>
      </c>
      <c r="AK28" s="13" t="s">
        <v>68</v>
      </c>
      <c r="AL28" s="13" t="s">
        <v>68</v>
      </c>
      <c r="AM28" s="13" t="s">
        <v>68</v>
      </c>
      <c r="AN28" s="13" t="s">
        <v>68</v>
      </c>
      <c r="AO28" s="13" t="s">
        <v>68</v>
      </c>
      <c r="AP28" s="13" t="s">
        <v>68</v>
      </c>
      <c r="AQ28" s="13" t="str">
        <f t="shared" si="36"/>
        <v>-</v>
      </c>
      <c r="AR28" s="14" t="s">
        <v>68</v>
      </c>
      <c r="AS28" s="14" t="s">
        <v>68</v>
      </c>
      <c r="AT28" s="14" t="s">
        <v>68</v>
      </c>
      <c r="AU28" s="14" t="s">
        <v>68</v>
      </c>
      <c r="AV28" s="14" t="s">
        <v>68</v>
      </c>
      <c r="AW28" s="14" t="s">
        <v>68</v>
      </c>
      <c r="AX28" s="14" t="str">
        <f t="shared" si="37"/>
        <v>-</v>
      </c>
      <c r="AY28" s="13" t="s">
        <v>68</v>
      </c>
      <c r="AZ28" s="13" t="s">
        <v>68</v>
      </c>
      <c r="BA28" s="13" t="s">
        <v>68</v>
      </c>
      <c r="BB28" s="13" t="s">
        <v>68</v>
      </c>
      <c r="BC28" s="13" t="s">
        <v>68</v>
      </c>
      <c r="BD28" s="13" t="s">
        <v>68</v>
      </c>
      <c r="BE28" s="13" t="str">
        <f t="shared" si="38"/>
        <v>-</v>
      </c>
      <c r="BF28" s="14" t="s">
        <v>68</v>
      </c>
      <c r="BG28" s="14" t="s">
        <v>68</v>
      </c>
      <c r="BH28" s="14" t="s">
        <v>68</v>
      </c>
      <c r="BI28" s="14" t="s">
        <v>68</v>
      </c>
      <c r="BJ28" s="14" t="s">
        <v>68</v>
      </c>
      <c r="BK28" s="14" t="s">
        <v>68</v>
      </c>
      <c r="BL28" s="14" t="str">
        <f t="shared" si="39"/>
        <v>-</v>
      </c>
      <c r="BM28" s="13" t="s">
        <v>68</v>
      </c>
      <c r="BN28" s="13" t="s">
        <v>68</v>
      </c>
      <c r="BO28" s="13" t="s">
        <v>68</v>
      </c>
      <c r="BP28" s="13" t="s">
        <v>68</v>
      </c>
      <c r="BQ28" s="13" t="s">
        <v>68</v>
      </c>
      <c r="BR28" s="13" t="s">
        <v>68</v>
      </c>
      <c r="BS28" s="13" t="str">
        <f t="shared" si="40"/>
        <v>-</v>
      </c>
      <c r="BT28" s="14" t="s">
        <v>68</v>
      </c>
      <c r="BU28" s="14" t="s">
        <v>68</v>
      </c>
      <c r="BV28" s="14" t="s">
        <v>68</v>
      </c>
      <c r="BW28" s="14" t="s">
        <v>68</v>
      </c>
      <c r="BX28" s="14" t="s">
        <v>68</v>
      </c>
      <c r="BY28" s="14" t="s">
        <v>68</v>
      </c>
      <c r="BZ28" s="14" t="str">
        <f t="shared" si="41"/>
        <v>-</v>
      </c>
      <c r="CA28" s="13" t="s">
        <v>68</v>
      </c>
      <c r="CB28" s="13" t="s">
        <v>68</v>
      </c>
      <c r="CC28" s="13" t="s">
        <v>68</v>
      </c>
      <c r="CD28" s="13" t="s">
        <v>68</v>
      </c>
      <c r="CE28" s="13" t="s">
        <v>68</v>
      </c>
      <c r="CF28" s="13" t="s">
        <v>68</v>
      </c>
      <c r="CG28" s="44" t="str">
        <f t="shared" ref="CG28" si="86">IF(COUNTIF(CA28:CF28,"X")&gt;0,COUNTIF(CA28:CF28,"X")&amp;" fois par semaine","-")</f>
        <v>-</v>
      </c>
      <c r="CH28" s="14" t="s">
        <v>68</v>
      </c>
      <c r="CI28" s="14" t="s">
        <v>68</v>
      </c>
      <c r="CJ28" s="14" t="s">
        <v>68</v>
      </c>
      <c r="CK28" s="14" t="s">
        <v>68</v>
      </c>
      <c r="CL28" s="14" t="s">
        <v>68</v>
      </c>
      <c r="CM28" s="14" t="s">
        <v>68</v>
      </c>
      <c r="CN28" s="44" t="str">
        <f t="shared" si="42"/>
        <v>-</v>
      </c>
      <c r="CO28" s="13" t="s">
        <v>68</v>
      </c>
      <c r="CP28" s="13" t="s">
        <v>68</v>
      </c>
      <c r="CQ28" s="13" t="s">
        <v>68</v>
      </c>
      <c r="CR28" s="13" t="s">
        <v>68</v>
      </c>
      <c r="CS28" s="13" t="s">
        <v>68</v>
      </c>
      <c r="CT28" s="13" t="s">
        <v>68</v>
      </c>
      <c r="CU28" s="13" t="str">
        <f t="shared" si="76"/>
        <v>-</v>
      </c>
      <c r="CV28" s="14" t="s">
        <v>68</v>
      </c>
      <c r="CW28" s="14" t="s">
        <v>68</v>
      </c>
      <c r="CX28" s="14" t="s">
        <v>68</v>
      </c>
      <c r="CY28" s="14" t="s">
        <v>68</v>
      </c>
      <c r="CZ28" s="14" t="s">
        <v>68</v>
      </c>
      <c r="DA28" s="14" t="s">
        <v>68</v>
      </c>
      <c r="DB28" s="14" t="str">
        <f t="shared" si="13"/>
        <v>-</v>
      </c>
      <c r="DC28" s="13" t="s">
        <v>68</v>
      </c>
      <c r="DD28" s="13" t="s">
        <v>68</v>
      </c>
      <c r="DE28" s="13" t="s">
        <v>68</v>
      </c>
      <c r="DF28" s="13" t="s">
        <v>68</v>
      </c>
      <c r="DG28" s="13" t="s">
        <v>68</v>
      </c>
      <c r="DH28" s="13" t="s">
        <v>68</v>
      </c>
      <c r="DI28" s="13" t="str">
        <f t="shared" si="77"/>
        <v>-</v>
      </c>
      <c r="DJ28" s="14" t="s">
        <v>68</v>
      </c>
      <c r="DK28" s="14" t="s">
        <v>68</v>
      </c>
      <c r="DL28" s="14" t="s">
        <v>68</v>
      </c>
      <c r="DM28" s="14" t="s">
        <v>68</v>
      </c>
      <c r="DN28" s="14" t="s">
        <v>68</v>
      </c>
      <c r="DO28" s="14" t="s">
        <v>68</v>
      </c>
      <c r="DP28" s="44" t="str">
        <f t="shared" si="15"/>
        <v>-</v>
      </c>
      <c r="DQ28" s="13" t="s">
        <v>68</v>
      </c>
      <c r="DR28" s="13" t="s">
        <v>68</v>
      </c>
      <c r="DS28" s="13" t="s">
        <v>68</v>
      </c>
      <c r="DT28" s="13" t="s">
        <v>68</v>
      </c>
      <c r="DU28" s="13" t="s">
        <v>68</v>
      </c>
      <c r="DV28" s="13" t="s">
        <v>68</v>
      </c>
      <c r="DW28" s="13" t="str">
        <f t="shared" si="16"/>
        <v>-</v>
      </c>
      <c r="DX28" s="14" t="s">
        <v>68</v>
      </c>
      <c r="DY28" s="14" t="s">
        <v>68</v>
      </c>
      <c r="DZ28" s="14" t="s">
        <v>68</v>
      </c>
      <c r="EA28" s="14" t="s">
        <v>68</v>
      </c>
      <c r="EB28" s="14" t="s">
        <v>68</v>
      </c>
      <c r="EC28" s="14" t="s">
        <v>68</v>
      </c>
      <c r="ED28" s="14" t="str">
        <f t="shared" si="17"/>
        <v>-</v>
      </c>
      <c r="EE28" s="13" t="s">
        <v>68</v>
      </c>
      <c r="EF28" s="13" t="s">
        <v>68</v>
      </c>
      <c r="EG28" s="13" t="s">
        <v>68</v>
      </c>
      <c r="EH28" s="13" t="s">
        <v>68</v>
      </c>
      <c r="EI28" s="13" t="s">
        <v>68</v>
      </c>
      <c r="EJ28" s="13" t="s">
        <v>68</v>
      </c>
      <c r="EK28" s="13" t="str">
        <f t="shared" si="18"/>
        <v>-</v>
      </c>
      <c r="EL28" s="14" t="s">
        <v>68</v>
      </c>
      <c r="EM28" s="14" t="s">
        <v>68</v>
      </c>
      <c r="EN28" s="14" t="s">
        <v>68</v>
      </c>
      <c r="EO28" s="14" t="s">
        <v>68</v>
      </c>
      <c r="EP28" s="14" t="s">
        <v>68</v>
      </c>
      <c r="EQ28" s="14" t="s">
        <v>68</v>
      </c>
      <c r="ER28" s="44" t="s">
        <v>68</v>
      </c>
      <c r="ES28" s="13" t="s">
        <v>68</v>
      </c>
      <c r="ET28" s="13" t="s">
        <v>68</v>
      </c>
      <c r="EU28" s="13" t="s">
        <v>68</v>
      </c>
      <c r="EV28" s="13" t="s">
        <v>68</v>
      </c>
      <c r="EW28" s="13" t="s">
        <v>68</v>
      </c>
      <c r="EX28" s="13" t="s">
        <v>68</v>
      </c>
      <c r="EY28" s="44" t="s">
        <v>68</v>
      </c>
      <c r="EZ28" s="14" t="s">
        <v>68</v>
      </c>
      <c r="FA28" s="14" t="s">
        <v>68</v>
      </c>
      <c r="FB28" s="14" t="s">
        <v>68</v>
      </c>
      <c r="FC28" s="14" t="s">
        <v>68</v>
      </c>
      <c r="FD28" s="14" t="s">
        <v>68</v>
      </c>
      <c r="FE28" s="14" t="s">
        <v>68</v>
      </c>
      <c r="FF28" s="44" t="str">
        <f t="shared" si="73"/>
        <v>-</v>
      </c>
      <c r="FG28" s="13" t="s">
        <v>68</v>
      </c>
      <c r="FH28" s="13" t="s">
        <v>68</v>
      </c>
      <c r="FI28" s="13" t="s">
        <v>68</v>
      </c>
      <c r="FJ28" s="13" t="s">
        <v>68</v>
      </c>
      <c r="FK28" s="13" t="s">
        <v>68</v>
      </c>
      <c r="FL28" s="13" t="s">
        <v>68</v>
      </c>
      <c r="FM28" s="13" t="s">
        <v>68</v>
      </c>
      <c r="FN28" s="14" t="s">
        <v>68</v>
      </c>
      <c r="FO28" s="14" t="s">
        <v>69</v>
      </c>
      <c r="FP28" s="14" t="s">
        <v>68</v>
      </c>
      <c r="FQ28" s="14" t="s">
        <v>68</v>
      </c>
      <c r="FR28" s="14" t="s">
        <v>69</v>
      </c>
      <c r="FS28" s="14" t="s">
        <v>68</v>
      </c>
      <c r="FT28" s="44" t="str">
        <f t="shared" si="58"/>
        <v>2 fois par semaine</v>
      </c>
      <c r="FU28" s="13" t="s">
        <v>68</v>
      </c>
      <c r="FV28" s="13" t="s">
        <v>69</v>
      </c>
      <c r="FW28" s="13" t="s">
        <v>68</v>
      </c>
      <c r="FX28" s="13" t="s">
        <v>68</v>
      </c>
      <c r="FY28" s="13" t="s">
        <v>68</v>
      </c>
      <c r="FZ28" s="13" t="s">
        <v>68</v>
      </c>
      <c r="GA28" s="44" t="str">
        <f t="shared" si="74"/>
        <v>1 fois par semaine</v>
      </c>
      <c r="GB28" s="14" t="s">
        <v>68</v>
      </c>
      <c r="GC28" s="14" t="s">
        <v>69</v>
      </c>
      <c r="GD28" s="14" t="s">
        <v>68</v>
      </c>
      <c r="GE28" s="14" t="s">
        <v>68</v>
      </c>
      <c r="GF28" s="14" t="s">
        <v>68</v>
      </c>
      <c r="GG28" s="14" t="s">
        <v>68</v>
      </c>
      <c r="GH28" s="14" t="str">
        <f t="shared" si="50"/>
        <v>1 fois par semaine</v>
      </c>
      <c r="GI28" s="13" t="s">
        <v>68</v>
      </c>
      <c r="GJ28" s="13" t="s">
        <v>68</v>
      </c>
      <c r="GK28" s="13" t="s">
        <v>68</v>
      </c>
      <c r="GL28" s="13" t="s">
        <v>68</v>
      </c>
      <c r="GM28" s="13" t="s">
        <v>68</v>
      </c>
      <c r="GN28" s="13" t="s">
        <v>68</v>
      </c>
      <c r="GO28" s="13" t="str">
        <f t="shared" si="63"/>
        <v>-</v>
      </c>
      <c r="GP28" s="14" t="s">
        <v>68</v>
      </c>
      <c r="GQ28" s="14" t="s">
        <v>68</v>
      </c>
      <c r="GR28" s="14" t="s">
        <v>68</v>
      </c>
      <c r="GS28" s="14" t="s">
        <v>68</v>
      </c>
      <c r="GT28" s="14" t="s">
        <v>68</v>
      </c>
      <c r="GU28" s="14" t="s">
        <v>68</v>
      </c>
      <c r="GV28" s="14" t="str">
        <f t="shared" si="64"/>
        <v>-</v>
      </c>
      <c r="GW28" s="13" t="s">
        <v>68</v>
      </c>
      <c r="GX28" s="13" t="s">
        <v>68</v>
      </c>
      <c r="GY28" s="13" t="s">
        <v>68</v>
      </c>
      <c r="GZ28" s="13" t="s">
        <v>68</v>
      </c>
      <c r="HA28" s="13" t="s">
        <v>68</v>
      </c>
      <c r="HB28" s="13" t="s">
        <v>68</v>
      </c>
      <c r="HC28" s="44" t="str">
        <f t="shared" ref="HC28" si="87">IF(COUNTIF(GW28:HB28,"X")&gt;0,COUNTIF(GW28:HB28,"X")&amp;" fois par semaine","-")</f>
        <v>-</v>
      </c>
      <c r="HD28" s="14" t="s">
        <v>68</v>
      </c>
      <c r="HE28" s="14" t="s">
        <v>68</v>
      </c>
      <c r="HF28" s="14" t="s">
        <v>68</v>
      </c>
      <c r="HG28" s="14" t="s">
        <v>68</v>
      </c>
      <c r="HH28" s="14" t="s">
        <v>68</v>
      </c>
      <c r="HI28" s="14" t="s">
        <v>68</v>
      </c>
      <c r="HJ28" s="44" t="str">
        <f t="shared" si="85"/>
        <v>-</v>
      </c>
      <c r="HK28" s="13" t="s">
        <v>68</v>
      </c>
      <c r="HL28" s="13" t="s">
        <v>68</v>
      </c>
      <c r="HM28" s="13" t="s">
        <v>68</v>
      </c>
      <c r="HN28" s="13" t="s">
        <v>68</v>
      </c>
      <c r="HO28" s="13" t="s">
        <v>68</v>
      </c>
      <c r="HP28" s="13" t="s">
        <v>68</v>
      </c>
      <c r="HQ28" s="44" t="str">
        <f t="shared" si="65"/>
        <v>-</v>
      </c>
      <c r="HR28" s="14" t="s">
        <v>68</v>
      </c>
      <c r="HS28" s="14" t="s">
        <v>68</v>
      </c>
      <c r="HT28" s="14" t="s">
        <v>68</v>
      </c>
      <c r="HU28" s="14" t="s">
        <v>68</v>
      </c>
      <c r="HV28" s="14" t="s">
        <v>68</v>
      </c>
      <c r="HW28" s="14" t="s">
        <v>68</v>
      </c>
      <c r="HX28" s="14" t="str">
        <f t="shared" si="78"/>
        <v>-</v>
      </c>
    </row>
    <row r="29" spans="1:232" ht="27.95" customHeight="1" x14ac:dyDescent="0.2">
      <c r="A29" s="8">
        <v>8202</v>
      </c>
      <c r="B29" s="9" t="s">
        <v>161</v>
      </c>
      <c r="C29" s="10" t="s">
        <v>1917</v>
      </c>
      <c r="D29" s="11" t="s">
        <v>96</v>
      </c>
      <c r="E29" s="11" t="s">
        <v>278</v>
      </c>
      <c r="F29" s="11">
        <v>75011</v>
      </c>
      <c r="G29" s="11" t="s">
        <v>29</v>
      </c>
      <c r="H29" s="12">
        <v>10</v>
      </c>
      <c r="I29" s="13" t="s">
        <v>68</v>
      </c>
      <c r="J29" s="13" t="s">
        <v>69</v>
      </c>
      <c r="K29" s="13" t="s">
        <v>68</v>
      </c>
      <c r="L29" s="13" t="s">
        <v>68</v>
      </c>
      <c r="M29" s="13" t="s">
        <v>69</v>
      </c>
      <c r="N29" s="13" t="s">
        <v>68</v>
      </c>
      <c r="O29" s="13" t="str">
        <f t="shared" si="32"/>
        <v>2 fois par semaine</v>
      </c>
      <c r="P29" s="14" t="s">
        <v>68</v>
      </c>
      <c r="Q29" s="14" t="s">
        <v>69</v>
      </c>
      <c r="R29" s="14" t="s">
        <v>68</v>
      </c>
      <c r="S29" s="14" t="s">
        <v>68</v>
      </c>
      <c r="T29" s="14" t="s">
        <v>69</v>
      </c>
      <c r="U29" s="14" t="s">
        <v>68</v>
      </c>
      <c r="V29" s="44" t="str">
        <f t="shared" si="33"/>
        <v>2 fois par semaine</v>
      </c>
      <c r="W29" s="13" t="s">
        <v>68</v>
      </c>
      <c r="X29" s="13" t="s">
        <v>69</v>
      </c>
      <c r="Y29" s="13" t="s">
        <v>68</v>
      </c>
      <c r="Z29" s="13" t="s">
        <v>68</v>
      </c>
      <c r="AA29" s="13" t="s">
        <v>69</v>
      </c>
      <c r="AB29" s="13" t="s">
        <v>68</v>
      </c>
      <c r="AC29" s="13" t="str">
        <f t="shared" si="34"/>
        <v>2 fois par semaine</v>
      </c>
      <c r="AD29" s="14" t="s">
        <v>68</v>
      </c>
      <c r="AE29" s="14" t="s">
        <v>69</v>
      </c>
      <c r="AF29" s="14" t="s">
        <v>68</v>
      </c>
      <c r="AG29" s="14" t="s">
        <v>68</v>
      </c>
      <c r="AH29" s="14" t="s">
        <v>69</v>
      </c>
      <c r="AI29" s="14" t="s">
        <v>68</v>
      </c>
      <c r="AJ29" s="44" t="str">
        <f t="shared" si="35"/>
        <v>2 fois par semaine</v>
      </c>
      <c r="AK29" s="13" t="s">
        <v>68</v>
      </c>
      <c r="AL29" s="13" t="s">
        <v>69</v>
      </c>
      <c r="AM29" s="13" t="s">
        <v>68</v>
      </c>
      <c r="AN29" s="13" t="s">
        <v>68</v>
      </c>
      <c r="AO29" s="13" t="s">
        <v>69</v>
      </c>
      <c r="AP29" s="13" t="s">
        <v>68</v>
      </c>
      <c r="AQ29" s="13" t="str">
        <f t="shared" si="36"/>
        <v>2 fois par semaine</v>
      </c>
      <c r="AR29" s="14" t="s">
        <v>68</v>
      </c>
      <c r="AS29" s="14" t="s">
        <v>69</v>
      </c>
      <c r="AT29" s="14" t="s">
        <v>68</v>
      </c>
      <c r="AU29" s="14" t="s">
        <v>68</v>
      </c>
      <c r="AV29" s="14" t="s">
        <v>69</v>
      </c>
      <c r="AW29" s="14" t="s">
        <v>68</v>
      </c>
      <c r="AX29" s="14" t="str">
        <f t="shared" si="37"/>
        <v>2 fois par semaine</v>
      </c>
      <c r="AY29" s="13" t="s">
        <v>68</v>
      </c>
      <c r="AZ29" s="13" t="s">
        <v>69</v>
      </c>
      <c r="BA29" s="13" t="s">
        <v>68</v>
      </c>
      <c r="BB29" s="13" t="s">
        <v>68</v>
      </c>
      <c r="BC29" s="13" t="s">
        <v>69</v>
      </c>
      <c r="BD29" s="13" t="s">
        <v>68</v>
      </c>
      <c r="BE29" s="13" t="str">
        <f t="shared" si="38"/>
        <v>2 fois par semaine</v>
      </c>
      <c r="BF29" s="14" t="s">
        <v>68</v>
      </c>
      <c r="BG29" s="14" t="s">
        <v>69</v>
      </c>
      <c r="BH29" s="14" t="s">
        <v>68</v>
      </c>
      <c r="BI29" s="14" t="s">
        <v>68</v>
      </c>
      <c r="BJ29" s="14" t="s">
        <v>69</v>
      </c>
      <c r="BK29" s="14" t="s">
        <v>68</v>
      </c>
      <c r="BL29" s="14" t="str">
        <f t="shared" si="39"/>
        <v>2 fois par semaine</v>
      </c>
      <c r="BM29" s="13" t="s">
        <v>68</v>
      </c>
      <c r="BN29" s="13" t="s">
        <v>69</v>
      </c>
      <c r="BO29" s="13" t="s">
        <v>68</v>
      </c>
      <c r="BP29" s="13" t="s">
        <v>68</v>
      </c>
      <c r="BQ29" s="13" t="s">
        <v>69</v>
      </c>
      <c r="BR29" s="13" t="s">
        <v>68</v>
      </c>
      <c r="BS29" s="13" t="str">
        <f t="shared" si="40"/>
        <v>2 fois par semaine</v>
      </c>
      <c r="BT29" s="14" t="s">
        <v>68</v>
      </c>
      <c r="BU29" s="14" t="s">
        <v>68</v>
      </c>
      <c r="BV29" s="14" t="s">
        <v>68</v>
      </c>
      <c r="BW29" s="14" t="s">
        <v>68</v>
      </c>
      <c r="BX29" s="14" t="s">
        <v>68</v>
      </c>
      <c r="BY29" s="14" t="s">
        <v>68</v>
      </c>
      <c r="BZ29" s="14" t="str">
        <f t="shared" si="41"/>
        <v>-</v>
      </c>
      <c r="CA29" s="13" t="s">
        <v>68</v>
      </c>
      <c r="CB29" s="13" t="s">
        <v>69</v>
      </c>
      <c r="CC29" s="13" t="s">
        <v>68</v>
      </c>
      <c r="CD29" s="13" t="s">
        <v>68</v>
      </c>
      <c r="CE29" s="13" t="s">
        <v>69</v>
      </c>
      <c r="CF29" s="13" t="s">
        <v>68</v>
      </c>
      <c r="CG29" s="44" t="str">
        <f t="shared" ref="CG29:CG31" si="88">IF(COUNTIF(CA29:CF29,"X")&gt;0,COUNTIF(CA29:CF29,"X")&amp;" fois par semaine","-")</f>
        <v>2 fois par semaine</v>
      </c>
      <c r="CH29" s="14" t="s">
        <v>68</v>
      </c>
      <c r="CI29" s="14" t="s">
        <v>69</v>
      </c>
      <c r="CJ29" s="14" t="s">
        <v>68</v>
      </c>
      <c r="CK29" s="14" t="s">
        <v>68</v>
      </c>
      <c r="CL29" s="14" t="s">
        <v>69</v>
      </c>
      <c r="CM29" s="14" t="s">
        <v>68</v>
      </c>
      <c r="CN29" s="44" t="str">
        <f t="shared" si="42"/>
        <v>2 fois par semaine</v>
      </c>
      <c r="CO29" s="13" t="s">
        <v>68</v>
      </c>
      <c r="CP29" s="13" t="s">
        <v>69</v>
      </c>
      <c r="CQ29" s="13" t="s">
        <v>68</v>
      </c>
      <c r="CR29" s="13" t="s">
        <v>68</v>
      </c>
      <c r="CS29" s="13" t="s">
        <v>69</v>
      </c>
      <c r="CT29" s="13" t="s">
        <v>68</v>
      </c>
      <c r="CU29" s="13" t="str">
        <f t="shared" si="76"/>
        <v>2 fois par semaine</v>
      </c>
      <c r="CV29" s="14" t="s">
        <v>68</v>
      </c>
      <c r="CW29" s="14" t="s">
        <v>69</v>
      </c>
      <c r="CX29" s="14" t="s">
        <v>68</v>
      </c>
      <c r="CY29" s="14" t="s">
        <v>68</v>
      </c>
      <c r="CZ29" s="14" t="s">
        <v>69</v>
      </c>
      <c r="DA29" s="14" t="s">
        <v>68</v>
      </c>
      <c r="DB29" s="14" t="str">
        <f t="shared" si="13"/>
        <v>2 fois par semaine</v>
      </c>
      <c r="DC29" s="13" t="s">
        <v>68</v>
      </c>
      <c r="DD29" s="13" t="s">
        <v>69</v>
      </c>
      <c r="DE29" s="13" t="s">
        <v>68</v>
      </c>
      <c r="DF29" s="13" t="s">
        <v>68</v>
      </c>
      <c r="DG29" s="13" t="s">
        <v>69</v>
      </c>
      <c r="DH29" s="13" t="s">
        <v>68</v>
      </c>
      <c r="DI29" s="13" t="str">
        <f t="shared" si="77"/>
        <v>2 fois par semaine</v>
      </c>
      <c r="DJ29" s="14" t="s">
        <v>68</v>
      </c>
      <c r="DK29" s="14" t="s">
        <v>69</v>
      </c>
      <c r="DL29" s="14" t="s">
        <v>68</v>
      </c>
      <c r="DM29" s="14" t="s">
        <v>68</v>
      </c>
      <c r="DN29" s="14" t="s">
        <v>69</v>
      </c>
      <c r="DO29" s="14" t="s">
        <v>68</v>
      </c>
      <c r="DP29" s="44" t="str">
        <f t="shared" si="15"/>
        <v>2 fois par semaine</v>
      </c>
      <c r="DQ29" s="13" t="s">
        <v>68</v>
      </c>
      <c r="DR29" s="13" t="s">
        <v>69</v>
      </c>
      <c r="DS29" s="13" t="s">
        <v>68</v>
      </c>
      <c r="DT29" s="13" t="s">
        <v>68</v>
      </c>
      <c r="DU29" s="13" t="s">
        <v>69</v>
      </c>
      <c r="DV29" s="13" t="s">
        <v>68</v>
      </c>
      <c r="DW29" s="13" t="str">
        <f t="shared" si="16"/>
        <v>2 fois par semaine</v>
      </c>
      <c r="DX29" s="14" t="s">
        <v>68</v>
      </c>
      <c r="DY29" s="14" t="s">
        <v>69</v>
      </c>
      <c r="DZ29" s="14" t="s">
        <v>68</v>
      </c>
      <c r="EA29" s="14" t="s">
        <v>68</v>
      </c>
      <c r="EB29" s="14" t="s">
        <v>69</v>
      </c>
      <c r="EC29" s="14" t="s">
        <v>68</v>
      </c>
      <c r="ED29" s="14" t="str">
        <f t="shared" si="17"/>
        <v>2 fois par semaine</v>
      </c>
      <c r="EE29" s="13" t="s">
        <v>68</v>
      </c>
      <c r="EF29" s="13" t="s">
        <v>69</v>
      </c>
      <c r="EG29" s="13" t="s">
        <v>68</v>
      </c>
      <c r="EH29" s="13" t="s">
        <v>68</v>
      </c>
      <c r="EI29" s="13" t="s">
        <v>69</v>
      </c>
      <c r="EJ29" s="13" t="s">
        <v>68</v>
      </c>
      <c r="EK29" s="13" t="str">
        <f t="shared" si="18"/>
        <v>2 fois par semaine</v>
      </c>
      <c r="EL29" s="14" t="s">
        <v>68</v>
      </c>
      <c r="EM29" s="14" t="s">
        <v>69</v>
      </c>
      <c r="EN29" s="14" t="s">
        <v>68</v>
      </c>
      <c r="EO29" s="14" t="s">
        <v>68</v>
      </c>
      <c r="EP29" s="14" t="s">
        <v>68</v>
      </c>
      <c r="EQ29" s="14" t="s">
        <v>68</v>
      </c>
      <c r="ER29" s="44" t="str">
        <f t="shared" ref="ER29:ER34" si="89">IF(COUNTIF(EL29:EQ29,"X")&gt;0,COUNTIF(EL29:EQ29,"X")&amp;" fois par mois","-")</f>
        <v>1 fois par mois</v>
      </c>
      <c r="ES29" s="13" t="s">
        <v>68</v>
      </c>
      <c r="ET29" s="13" t="s">
        <v>69</v>
      </c>
      <c r="EU29" s="13" t="s">
        <v>68</v>
      </c>
      <c r="EV29" s="13" t="s">
        <v>68</v>
      </c>
      <c r="EW29" s="13" t="s">
        <v>68</v>
      </c>
      <c r="EX29" s="13" t="s">
        <v>68</v>
      </c>
      <c r="EY29" s="44" t="str">
        <f t="shared" ref="EY29" si="90">IF(COUNTIF(ES29:EX29,"X")&gt;0,COUNTIF(ES29:EX29,"X")&amp;" fois par mois","-")</f>
        <v>1 fois par mois</v>
      </c>
      <c r="EZ29" s="14" t="s">
        <v>68</v>
      </c>
      <c r="FA29" s="14" t="s">
        <v>68</v>
      </c>
      <c r="FB29" s="14" t="s">
        <v>68</v>
      </c>
      <c r="FC29" s="14" t="s">
        <v>68</v>
      </c>
      <c r="FD29" s="14" t="s">
        <v>68</v>
      </c>
      <c r="FE29" s="14" t="s">
        <v>68</v>
      </c>
      <c r="FF29" s="44" t="str">
        <f t="shared" si="73"/>
        <v>-</v>
      </c>
      <c r="FG29" s="13" t="s">
        <v>68</v>
      </c>
      <c r="FH29" s="13" t="s">
        <v>68</v>
      </c>
      <c r="FI29" s="13" t="s">
        <v>68</v>
      </c>
      <c r="FJ29" s="13" t="s">
        <v>68</v>
      </c>
      <c r="FK29" s="13" t="s">
        <v>68</v>
      </c>
      <c r="FL29" s="13" t="s">
        <v>68</v>
      </c>
      <c r="FM29" s="13" t="s">
        <v>68</v>
      </c>
      <c r="FN29" s="14" t="s">
        <v>69</v>
      </c>
      <c r="FO29" s="14" t="s">
        <v>69</v>
      </c>
      <c r="FP29" s="14" t="s">
        <v>68</v>
      </c>
      <c r="FQ29" s="14" t="s">
        <v>68</v>
      </c>
      <c r="FR29" s="14" t="s">
        <v>69</v>
      </c>
      <c r="FS29" s="14" t="s">
        <v>68</v>
      </c>
      <c r="FT29" s="44" t="str">
        <f t="shared" ref="FT29:FT44" si="91">IF(COUNTIF(FN29:FS29,"X")&gt;0,COUNTIF(FN29:FS29,"X")&amp;" fois par semaine","-")</f>
        <v>3 fois par semaine</v>
      </c>
      <c r="FU29" s="13" t="s">
        <v>68</v>
      </c>
      <c r="FV29" s="13" t="s">
        <v>69</v>
      </c>
      <c r="FW29" s="13" t="s">
        <v>68</v>
      </c>
      <c r="FX29" s="13" t="s">
        <v>68</v>
      </c>
      <c r="FY29" s="13" t="s">
        <v>68</v>
      </c>
      <c r="FZ29" s="13" t="s">
        <v>68</v>
      </c>
      <c r="GA29" s="44" t="str">
        <f t="shared" ref="GA29:GA44" si="92">IF(COUNTIF(FU29:FZ29,"X")&gt;0,COUNTIF(FU29:FZ29,"X")&amp;" fois par semaine","-")</f>
        <v>1 fois par semaine</v>
      </c>
      <c r="GB29" s="14" t="s">
        <v>68</v>
      </c>
      <c r="GC29" s="14" t="s">
        <v>69</v>
      </c>
      <c r="GD29" s="14" t="s">
        <v>68</v>
      </c>
      <c r="GE29" s="14" t="s">
        <v>68</v>
      </c>
      <c r="GF29" s="14" t="s">
        <v>68</v>
      </c>
      <c r="GG29" s="14" t="s">
        <v>68</v>
      </c>
      <c r="GH29" s="14" t="str">
        <f t="shared" ref="GH29:GH44" si="93">IF(COUNTIF(GB29:GG29,"X")&gt;0,COUNTIF(GB29:GG29,"X")&amp;" fois par semaine","-")</f>
        <v>1 fois par semaine</v>
      </c>
      <c r="GI29" s="13" t="s">
        <v>68</v>
      </c>
      <c r="GJ29" s="13" t="s">
        <v>68</v>
      </c>
      <c r="GK29" s="13" t="s">
        <v>68</v>
      </c>
      <c r="GL29" s="13" t="s">
        <v>68</v>
      </c>
      <c r="GM29" s="13" t="s">
        <v>68</v>
      </c>
      <c r="GN29" s="13" t="s">
        <v>68</v>
      </c>
      <c r="GO29" s="13" t="str">
        <f t="shared" si="63"/>
        <v>-</v>
      </c>
      <c r="GP29" s="14" t="s">
        <v>68</v>
      </c>
      <c r="GQ29" s="14" t="s">
        <v>68</v>
      </c>
      <c r="GR29" s="14" t="s">
        <v>68</v>
      </c>
      <c r="GS29" s="14" t="s">
        <v>68</v>
      </c>
      <c r="GT29" s="14" t="s">
        <v>68</v>
      </c>
      <c r="GU29" s="14" t="s">
        <v>68</v>
      </c>
      <c r="GV29" s="14" t="str">
        <f t="shared" si="64"/>
        <v>-</v>
      </c>
      <c r="GW29" s="13" t="s">
        <v>68</v>
      </c>
      <c r="GX29" s="13" t="s">
        <v>68</v>
      </c>
      <c r="GY29" s="13" t="s">
        <v>68</v>
      </c>
      <c r="GZ29" s="13" t="s">
        <v>68</v>
      </c>
      <c r="HA29" s="13" t="s">
        <v>68</v>
      </c>
      <c r="HB29" s="13" t="s">
        <v>68</v>
      </c>
      <c r="HC29" s="44" t="str">
        <f t="shared" ref="HC29:HC39" si="94">IF(COUNTIF(GW29:HB29,"X")&gt;0,COUNTIF(GW29:HB29,"X")&amp;" fois par semaine","-")</f>
        <v>-</v>
      </c>
      <c r="HD29" s="14" t="s">
        <v>68</v>
      </c>
      <c r="HE29" s="14" t="s">
        <v>68</v>
      </c>
      <c r="HF29" s="14" t="s">
        <v>68</v>
      </c>
      <c r="HG29" s="14" t="s">
        <v>68</v>
      </c>
      <c r="HH29" s="14" t="s">
        <v>68</v>
      </c>
      <c r="HI29" s="14" t="s">
        <v>68</v>
      </c>
      <c r="HJ29" s="44" t="str">
        <f t="shared" si="85"/>
        <v>-</v>
      </c>
      <c r="HK29" s="13" t="s">
        <v>68</v>
      </c>
      <c r="HL29" s="13" t="s">
        <v>68</v>
      </c>
      <c r="HM29" s="13" t="s">
        <v>68</v>
      </c>
      <c r="HN29" s="13" t="s">
        <v>68</v>
      </c>
      <c r="HO29" s="13" t="s">
        <v>68</v>
      </c>
      <c r="HP29" s="13" t="s">
        <v>68</v>
      </c>
      <c r="HQ29" s="44" t="str">
        <f t="shared" si="65"/>
        <v>-</v>
      </c>
      <c r="HR29" s="14" t="s">
        <v>68</v>
      </c>
      <c r="HS29" s="14" t="s">
        <v>68</v>
      </c>
      <c r="HT29" s="14" t="s">
        <v>68</v>
      </c>
      <c r="HU29" s="14" t="s">
        <v>68</v>
      </c>
      <c r="HV29" s="14" t="s">
        <v>68</v>
      </c>
      <c r="HW29" s="14" t="s">
        <v>68</v>
      </c>
      <c r="HX29" s="14" t="str">
        <f t="shared" si="78"/>
        <v>-</v>
      </c>
    </row>
    <row r="30" spans="1:232" ht="27.95" customHeight="1" x14ac:dyDescent="0.2">
      <c r="A30" s="8">
        <v>8203</v>
      </c>
      <c r="B30" s="9" t="s">
        <v>161</v>
      </c>
      <c r="C30" s="10" t="s">
        <v>1917</v>
      </c>
      <c r="D30" s="11" t="s">
        <v>96</v>
      </c>
      <c r="E30" s="11" t="s">
        <v>279</v>
      </c>
      <c r="F30" s="11">
        <v>75011</v>
      </c>
      <c r="G30" s="11" t="s">
        <v>29</v>
      </c>
      <c r="H30" s="12">
        <v>8</v>
      </c>
      <c r="I30" s="13" t="s">
        <v>68</v>
      </c>
      <c r="J30" s="13" t="s">
        <v>69</v>
      </c>
      <c r="K30" s="13" t="s">
        <v>68</v>
      </c>
      <c r="L30" s="13" t="s">
        <v>68</v>
      </c>
      <c r="M30" s="13" t="s">
        <v>69</v>
      </c>
      <c r="N30" s="13" t="s">
        <v>68</v>
      </c>
      <c r="O30" s="13" t="str">
        <f t="shared" ref="O30:O45" si="95">IF(COUNTIF(I30:N30,"X")&gt;0,COUNTIF(I30:N30,"X")&amp;" fois par semaine","-")</f>
        <v>2 fois par semaine</v>
      </c>
      <c r="P30" s="14" t="s">
        <v>68</v>
      </c>
      <c r="Q30" s="14" t="s">
        <v>69</v>
      </c>
      <c r="R30" s="14" t="s">
        <v>68</v>
      </c>
      <c r="S30" s="14" t="s">
        <v>68</v>
      </c>
      <c r="T30" s="14" t="s">
        <v>69</v>
      </c>
      <c r="U30" s="14" t="s">
        <v>68</v>
      </c>
      <c r="V30" s="44" t="str">
        <f t="shared" ref="V30:V45" si="96">IF(COUNTIF(P30:U30,"X")&gt;0,COUNTIF(P30:U30,"X")&amp;" fois par semaine","-")</f>
        <v>2 fois par semaine</v>
      </c>
      <c r="W30" s="13" t="s">
        <v>68</v>
      </c>
      <c r="X30" s="13" t="s">
        <v>69</v>
      </c>
      <c r="Y30" s="13" t="s">
        <v>68</v>
      </c>
      <c r="Z30" s="13" t="s">
        <v>68</v>
      </c>
      <c r="AA30" s="13" t="s">
        <v>69</v>
      </c>
      <c r="AB30" s="13" t="s">
        <v>68</v>
      </c>
      <c r="AC30" s="13" t="str">
        <f t="shared" ref="AC30:AC45" si="97">IF(COUNTIF(W30:AB30,"X")&gt;0,COUNTIF(W30:AB30,"X")&amp;" fois par semaine","-")</f>
        <v>2 fois par semaine</v>
      </c>
      <c r="AD30" s="14" t="s">
        <v>68</v>
      </c>
      <c r="AE30" s="14" t="s">
        <v>69</v>
      </c>
      <c r="AF30" s="14" t="s">
        <v>68</v>
      </c>
      <c r="AG30" s="14" t="s">
        <v>68</v>
      </c>
      <c r="AH30" s="14" t="s">
        <v>69</v>
      </c>
      <c r="AI30" s="14" t="s">
        <v>68</v>
      </c>
      <c r="AJ30" s="44" t="str">
        <f t="shared" ref="AJ30:AJ45" si="98">IF(COUNTIF(AD30:AI30,"X")&gt;0,COUNTIF(AD30:AI30,"X")&amp;" fois par semaine","-")</f>
        <v>2 fois par semaine</v>
      </c>
      <c r="AK30" s="13" t="s">
        <v>68</v>
      </c>
      <c r="AL30" s="13" t="s">
        <v>69</v>
      </c>
      <c r="AM30" s="13" t="s">
        <v>68</v>
      </c>
      <c r="AN30" s="13" t="s">
        <v>68</v>
      </c>
      <c r="AO30" s="13" t="s">
        <v>69</v>
      </c>
      <c r="AP30" s="13" t="s">
        <v>68</v>
      </c>
      <c r="AQ30" s="13" t="str">
        <f t="shared" ref="AQ30:AQ45" si="99">IF(COUNTIF(AK30:AP30,"X")&gt;0,COUNTIF(AK30:AP30,"X")&amp;" fois par semaine","-")</f>
        <v>2 fois par semaine</v>
      </c>
      <c r="AR30" s="14" t="s">
        <v>68</v>
      </c>
      <c r="AS30" s="14" t="s">
        <v>69</v>
      </c>
      <c r="AT30" s="14" t="s">
        <v>68</v>
      </c>
      <c r="AU30" s="14" t="s">
        <v>68</v>
      </c>
      <c r="AV30" s="14" t="s">
        <v>69</v>
      </c>
      <c r="AW30" s="14" t="s">
        <v>68</v>
      </c>
      <c r="AX30" s="14" t="str">
        <f t="shared" ref="AX30:AX45" si="100">IF(COUNTIF(AR30:AW30,"X")&gt;0,COUNTIF(AR30:AW30,"X")&amp;" fois par semaine","-")</f>
        <v>2 fois par semaine</v>
      </c>
      <c r="AY30" s="13" t="s">
        <v>68</v>
      </c>
      <c r="AZ30" s="13" t="s">
        <v>69</v>
      </c>
      <c r="BA30" s="13" t="s">
        <v>68</v>
      </c>
      <c r="BB30" s="13" t="s">
        <v>68</v>
      </c>
      <c r="BC30" s="13" t="s">
        <v>69</v>
      </c>
      <c r="BD30" s="13" t="s">
        <v>68</v>
      </c>
      <c r="BE30" s="13" t="str">
        <f t="shared" ref="BE30:BE45" si="101">IF(COUNTIF(AY30:BD30,"X")&gt;0,COUNTIF(AY30:BD30,"X")&amp;" fois par semaine","-")</f>
        <v>2 fois par semaine</v>
      </c>
      <c r="BF30" s="14" t="s">
        <v>68</v>
      </c>
      <c r="BG30" s="14" t="s">
        <v>69</v>
      </c>
      <c r="BH30" s="14" t="s">
        <v>68</v>
      </c>
      <c r="BI30" s="14" t="s">
        <v>68</v>
      </c>
      <c r="BJ30" s="14" t="s">
        <v>69</v>
      </c>
      <c r="BK30" s="14" t="s">
        <v>68</v>
      </c>
      <c r="BL30" s="14" t="str">
        <f t="shared" ref="BL30:BL45" si="102">IF(COUNTIF(BF30:BK30,"X")&gt;0,COUNTIF(BF30:BK30,"X")&amp;" fois par semaine","-")</f>
        <v>2 fois par semaine</v>
      </c>
      <c r="BM30" s="13" t="s">
        <v>68</v>
      </c>
      <c r="BN30" s="13" t="s">
        <v>69</v>
      </c>
      <c r="BO30" s="13" t="s">
        <v>68</v>
      </c>
      <c r="BP30" s="13" t="s">
        <v>68</v>
      </c>
      <c r="BQ30" s="13" t="s">
        <v>69</v>
      </c>
      <c r="BR30" s="13" t="s">
        <v>68</v>
      </c>
      <c r="BS30" s="13" t="str">
        <f t="shared" ref="BS30:BS45" si="103">IF(COUNTIF(BM30:BR30,"X")&gt;0,COUNTIF(BM30:BR30,"X")&amp;" fois par semaine","-")</f>
        <v>2 fois par semaine</v>
      </c>
      <c r="BT30" s="14" t="s">
        <v>68</v>
      </c>
      <c r="BU30" s="14" t="s">
        <v>68</v>
      </c>
      <c r="BV30" s="14" t="s">
        <v>68</v>
      </c>
      <c r="BW30" s="14" t="s">
        <v>68</v>
      </c>
      <c r="BX30" s="14" t="s">
        <v>68</v>
      </c>
      <c r="BY30" s="14" t="s">
        <v>68</v>
      </c>
      <c r="BZ30" s="14" t="str">
        <f t="shared" ref="BZ30:BZ45" si="104">IF(COUNTIF(BT30:BY30,"X")&gt;0,COUNTIF(BT30:BY30,"X")&amp;" fois par semaine","-")</f>
        <v>-</v>
      </c>
      <c r="CA30" s="13" t="s">
        <v>68</v>
      </c>
      <c r="CB30" s="13" t="s">
        <v>69</v>
      </c>
      <c r="CC30" s="13" t="s">
        <v>68</v>
      </c>
      <c r="CD30" s="13" t="s">
        <v>68</v>
      </c>
      <c r="CE30" s="13" t="s">
        <v>69</v>
      </c>
      <c r="CF30" s="13" t="s">
        <v>68</v>
      </c>
      <c r="CG30" s="44" t="str">
        <f t="shared" si="88"/>
        <v>2 fois par semaine</v>
      </c>
      <c r="CH30" s="14" t="s">
        <v>68</v>
      </c>
      <c r="CI30" s="14" t="s">
        <v>69</v>
      </c>
      <c r="CJ30" s="14" t="s">
        <v>68</v>
      </c>
      <c r="CK30" s="14" t="s">
        <v>68</v>
      </c>
      <c r="CL30" s="14" t="s">
        <v>69</v>
      </c>
      <c r="CM30" s="14" t="s">
        <v>68</v>
      </c>
      <c r="CN30" s="44" t="str">
        <f t="shared" ref="CN30:CN45" si="105">IF(COUNTIF(CH30:CM30,"X")&gt;0,COUNTIF(CH30:CM30,"X")&amp;" fois par semaine","-")</f>
        <v>2 fois par semaine</v>
      </c>
      <c r="CO30" s="13" t="s">
        <v>68</v>
      </c>
      <c r="CP30" s="13" t="s">
        <v>69</v>
      </c>
      <c r="CQ30" s="13" t="s">
        <v>68</v>
      </c>
      <c r="CR30" s="13" t="s">
        <v>68</v>
      </c>
      <c r="CS30" s="13" t="s">
        <v>69</v>
      </c>
      <c r="CT30" s="13" t="s">
        <v>68</v>
      </c>
      <c r="CU30" s="13" t="str">
        <f t="shared" si="76"/>
        <v>2 fois par semaine</v>
      </c>
      <c r="CV30" s="14" t="s">
        <v>68</v>
      </c>
      <c r="CW30" s="14" t="s">
        <v>69</v>
      </c>
      <c r="CX30" s="14" t="s">
        <v>68</v>
      </c>
      <c r="CY30" s="14" t="s">
        <v>68</v>
      </c>
      <c r="CZ30" s="14" t="s">
        <v>69</v>
      </c>
      <c r="DA30" s="14" t="s">
        <v>68</v>
      </c>
      <c r="DB30" s="14" t="str">
        <f t="shared" si="13"/>
        <v>2 fois par semaine</v>
      </c>
      <c r="DC30" s="13" t="s">
        <v>68</v>
      </c>
      <c r="DD30" s="13" t="s">
        <v>69</v>
      </c>
      <c r="DE30" s="13" t="s">
        <v>68</v>
      </c>
      <c r="DF30" s="13" t="s">
        <v>68</v>
      </c>
      <c r="DG30" s="13" t="s">
        <v>69</v>
      </c>
      <c r="DH30" s="13" t="s">
        <v>68</v>
      </c>
      <c r="DI30" s="13" t="str">
        <f t="shared" si="77"/>
        <v>2 fois par semaine</v>
      </c>
      <c r="DJ30" s="14" t="s">
        <v>68</v>
      </c>
      <c r="DK30" s="14" t="s">
        <v>68</v>
      </c>
      <c r="DL30" s="14" t="s">
        <v>68</v>
      </c>
      <c r="DM30" s="14" t="s">
        <v>68</v>
      </c>
      <c r="DN30" s="14" t="s">
        <v>68</v>
      </c>
      <c r="DO30" s="14" t="s">
        <v>68</v>
      </c>
      <c r="DP30" s="44" t="str">
        <f t="shared" si="15"/>
        <v>-</v>
      </c>
      <c r="DQ30" s="13" t="s">
        <v>68</v>
      </c>
      <c r="DR30" s="13" t="s">
        <v>68</v>
      </c>
      <c r="DS30" s="13" t="s">
        <v>68</v>
      </c>
      <c r="DT30" s="13" t="s">
        <v>68</v>
      </c>
      <c r="DU30" s="13" t="s">
        <v>68</v>
      </c>
      <c r="DV30" s="13" t="s">
        <v>68</v>
      </c>
      <c r="DW30" s="13" t="str">
        <f t="shared" si="16"/>
        <v>-</v>
      </c>
      <c r="DX30" s="14" t="s">
        <v>68</v>
      </c>
      <c r="DY30" s="14" t="s">
        <v>68</v>
      </c>
      <c r="DZ30" s="14" t="s">
        <v>68</v>
      </c>
      <c r="EA30" s="14" t="s">
        <v>68</v>
      </c>
      <c r="EB30" s="14" t="s">
        <v>68</v>
      </c>
      <c r="EC30" s="14" t="s">
        <v>68</v>
      </c>
      <c r="ED30" s="14" t="str">
        <f t="shared" si="17"/>
        <v>-</v>
      </c>
      <c r="EE30" s="13" t="s">
        <v>68</v>
      </c>
      <c r="EF30" s="13" t="s">
        <v>68</v>
      </c>
      <c r="EG30" s="13" t="s">
        <v>68</v>
      </c>
      <c r="EH30" s="13" t="s">
        <v>68</v>
      </c>
      <c r="EI30" s="13" t="s">
        <v>68</v>
      </c>
      <c r="EJ30" s="13" t="s">
        <v>68</v>
      </c>
      <c r="EK30" s="13" t="str">
        <f t="shared" si="18"/>
        <v>-</v>
      </c>
      <c r="EL30" s="14" t="s">
        <v>68</v>
      </c>
      <c r="EM30" s="14" t="s">
        <v>69</v>
      </c>
      <c r="EN30" s="14" t="s">
        <v>68</v>
      </c>
      <c r="EO30" s="14" t="s">
        <v>68</v>
      </c>
      <c r="EP30" s="14" t="s">
        <v>68</v>
      </c>
      <c r="EQ30" s="14" t="s">
        <v>68</v>
      </c>
      <c r="ER30" s="44" t="str">
        <f t="shared" si="89"/>
        <v>1 fois par mois</v>
      </c>
      <c r="ES30" s="13" t="s">
        <v>68</v>
      </c>
      <c r="ET30" s="13" t="s">
        <v>68</v>
      </c>
      <c r="EU30" s="13" t="s">
        <v>68</v>
      </c>
      <c r="EV30" s="13" t="s">
        <v>68</v>
      </c>
      <c r="EW30" s="13" t="s">
        <v>68</v>
      </c>
      <c r="EX30" s="13" t="s">
        <v>68</v>
      </c>
      <c r="EY30" s="44" t="s">
        <v>68</v>
      </c>
      <c r="EZ30" s="14" t="s">
        <v>68</v>
      </c>
      <c r="FA30" s="14" t="s">
        <v>68</v>
      </c>
      <c r="FB30" s="14" t="s">
        <v>68</v>
      </c>
      <c r="FC30" s="14" t="s">
        <v>68</v>
      </c>
      <c r="FD30" s="14" t="s">
        <v>68</v>
      </c>
      <c r="FE30" s="14" t="s">
        <v>68</v>
      </c>
      <c r="FF30" s="44" t="str">
        <f t="shared" si="73"/>
        <v>-</v>
      </c>
      <c r="FG30" s="13" t="s">
        <v>68</v>
      </c>
      <c r="FH30" s="13" t="s">
        <v>68</v>
      </c>
      <c r="FI30" s="13" t="s">
        <v>68</v>
      </c>
      <c r="FJ30" s="13" t="s">
        <v>68</v>
      </c>
      <c r="FK30" s="13" t="s">
        <v>68</v>
      </c>
      <c r="FL30" s="13" t="s">
        <v>68</v>
      </c>
      <c r="FM30" s="13" t="s">
        <v>68</v>
      </c>
      <c r="FN30" s="14" t="s">
        <v>69</v>
      </c>
      <c r="FO30" s="14" t="s">
        <v>69</v>
      </c>
      <c r="FP30" s="14" t="s">
        <v>68</v>
      </c>
      <c r="FQ30" s="14" t="s">
        <v>68</v>
      </c>
      <c r="FR30" s="14" t="s">
        <v>69</v>
      </c>
      <c r="FS30" s="14" t="s">
        <v>68</v>
      </c>
      <c r="FT30" s="44" t="str">
        <f t="shared" si="91"/>
        <v>3 fois par semaine</v>
      </c>
      <c r="FU30" s="13" t="s">
        <v>68</v>
      </c>
      <c r="FV30" s="13" t="s">
        <v>69</v>
      </c>
      <c r="FW30" s="13" t="s">
        <v>68</v>
      </c>
      <c r="FX30" s="13" t="s">
        <v>68</v>
      </c>
      <c r="FY30" s="13" t="s">
        <v>68</v>
      </c>
      <c r="FZ30" s="13" t="s">
        <v>68</v>
      </c>
      <c r="GA30" s="44" t="str">
        <f t="shared" si="92"/>
        <v>1 fois par semaine</v>
      </c>
      <c r="GB30" s="14" t="s">
        <v>68</v>
      </c>
      <c r="GC30" s="14" t="s">
        <v>69</v>
      </c>
      <c r="GD30" s="14" t="s">
        <v>68</v>
      </c>
      <c r="GE30" s="14" t="s">
        <v>68</v>
      </c>
      <c r="GF30" s="14" t="s">
        <v>68</v>
      </c>
      <c r="GG30" s="14" t="s">
        <v>68</v>
      </c>
      <c r="GH30" s="14" t="str">
        <f t="shared" si="93"/>
        <v>1 fois par semaine</v>
      </c>
      <c r="GI30" s="13" t="s">
        <v>68</v>
      </c>
      <c r="GJ30" s="13" t="s">
        <v>68</v>
      </c>
      <c r="GK30" s="13" t="s">
        <v>68</v>
      </c>
      <c r="GL30" s="13" t="s">
        <v>68</v>
      </c>
      <c r="GM30" s="13" t="s">
        <v>68</v>
      </c>
      <c r="GN30" s="13" t="s">
        <v>68</v>
      </c>
      <c r="GO30" s="13" t="str">
        <f t="shared" si="63"/>
        <v>-</v>
      </c>
      <c r="GP30" s="14" t="s">
        <v>68</v>
      </c>
      <c r="GQ30" s="14" t="s">
        <v>68</v>
      </c>
      <c r="GR30" s="14" t="s">
        <v>68</v>
      </c>
      <c r="GS30" s="14" t="s">
        <v>68</v>
      </c>
      <c r="GT30" s="14" t="s">
        <v>68</v>
      </c>
      <c r="GU30" s="14" t="s">
        <v>68</v>
      </c>
      <c r="GV30" s="14" t="str">
        <f t="shared" si="64"/>
        <v>-</v>
      </c>
      <c r="GW30" s="13" t="s">
        <v>68</v>
      </c>
      <c r="GX30" s="13" t="s">
        <v>68</v>
      </c>
      <c r="GY30" s="13" t="s">
        <v>68</v>
      </c>
      <c r="GZ30" s="13" t="s">
        <v>68</v>
      </c>
      <c r="HA30" s="13" t="s">
        <v>68</v>
      </c>
      <c r="HB30" s="13" t="s">
        <v>68</v>
      </c>
      <c r="HC30" s="44" t="str">
        <f t="shared" si="94"/>
        <v>-</v>
      </c>
      <c r="HD30" s="14" t="s">
        <v>68</v>
      </c>
      <c r="HE30" s="14" t="s">
        <v>68</v>
      </c>
      <c r="HF30" s="14" t="s">
        <v>68</v>
      </c>
      <c r="HG30" s="14" t="s">
        <v>68</v>
      </c>
      <c r="HH30" s="14" t="s">
        <v>68</v>
      </c>
      <c r="HI30" s="14" t="s">
        <v>68</v>
      </c>
      <c r="HJ30" s="44" t="str">
        <f t="shared" si="85"/>
        <v>-</v>
      </c>
      <c r="HK30" s="13" t="s">
        <v>68</v>
      </c>
      <c r="HL30" s="13" t="s">
        <v>68</v>
      </c>
      <c r="HM30" s="13" t="s">
        <v>68</v>
      </c>
      <c r="HN30" s="13" t="s">
        <v>68</v>
      </c>
      <c r="HO30" s="13" t="s">
        <v>68</v>
      </c>
      <c r="HP30" s="13" t="s">
        <v>68</v>
      </c>
      <c r="HQ30" s="44" t="str">
        <f t="shared" si="65"/>
        <v>-</v>
      </c>
      <c r="HR30" s="14" t="s">
        <v>68</v>
      </c>
      <c r="HS30" s="14" t="s">
        <v>68</v>
      </c>
      <c r="HT30" s="14" t="s">
        <v>68</v>
      </c>
      <c r="HU30" s="14" t="s">
        <v>68</v>
      </c>
      <c r="HV30" s="14" t="s">
        <v>68</v>
      </c>
      <c r="HW30" s="14" t="s">
        <v>68</v>
      </c>
      <c r="HX30" s="14" t="str">
        <f t="shared" si="78"/>
        <v>-</v>
      </c>
    </row>
    <row r="31" spans="1:232" ht="27.95" customHeight="1" x14ac:dyDescent="0.2">
      <c r="A31" s="8">
        <v>8204</v>
      </c>
      <c r="B31" s="9" t="s">
        <v>161</v>
      </c>
      <c r="C31" s="10" t="s">
        <v>1917</v>
      </c>
      <c r="D31" s="11" t="s">
        <v>96</v>
      </c>
      <c r="E31" s="11" t="s">
        <v>280</v>
      </c>
      <c r="F31" s="11">
        <v>75011</v>
      </c>
      <c r="G31" s="11" t="s">
        <v>29</v>
      </c>
      <c r="H31" s="12">
        <v>9</v>
      </c>
      <c r="I31" s="13" t="s">
        <v>68</v>
      </c>
      <c r="J31" s="13" t="s">
        <v>69</v>
      </c>
      <c r="K31" s="13" t="s">
        <v>68</v>
      </c>
      <c r="L31" s="13" t="s">
        <v>68</v>
      </c>
      <c r="M31" s="13" t="s">
        <v>69</v>
      </c>
      <c r="N31" s="13" t="s">
        <v>68</v>
      </c>
      <c r="O31" s="13" t="str">
        <f t="shared" si="95"/>
        <v>2 fois par semaine</v>
      </c>
      <c r="P31" s="14" t="s">
        <v>68</v>
      </c>
      <c r="Q31" s="14" t="s">
        <v>69</v>
      </c>
      <c r="R31" s="14" t="s">
        <v>68</v>
      </c>
      <c r="S31" s="14" t="s">
        <v>68</v>
      </c>
      <c r="T31" s="14" t="s">
        <v>69</v>
      </c>
      <c r="U31" s="14" t="s">
        <v>68</v>
      </c>
      <c r="V31" s="44" t="str">
        <f t="shared" si="96"/>
        <v>2 fois par semaine</v>
      </c>
      <c r="W31" s="13" t="s">
        <v>68</v>
      </c>
      <c r="X31" s="13" t="s">
        <v>69</v>
      </c>
      <c r="Y31" s="13" t="s">
        <v>68</v>
      </c>
      <c r="Z31" s="13" t="s">
        <v>68</v>
      </c>
      <c r="AA31" s="13" t="s">
        <v>69</v>
      </c>
      <c r="AB31" s="13" t="s">
        <v>68</v>
      </c>
      <c r="AC31" s="13" t="str">
        <f t="shared" si="97"/>
        <v>2 fois par semaine</v>
      </c>
      <c r="AD31" s="14" t="s">
        <v>68</v>
      </c>
      <c r="AE31" s="14" t="s">
        <v>69</v>
      </c>
      <c r="AF31" s="14" t="s">
        <v>68</v>
      </c>
      <c r="AG31" s="14" t="s">
        <v>68</v>
      </c>
      <c r="AH31" s="14" t="s">
        <v>69</v>
      </c>
      <c r="AI31" s="14" t="s">
        <v>68</v>
      </c>
      <c r="AJ31" s="44" t="str">
        <f t="shared" si="98"/>
        <v>2 fois par semaine</v>
      </c>
      <c r="AK31" s="13" t="s">
        <v>68</v>
      </c>
      <c r="AL31" s="13" t="s">
        <v>69</v>
      </c>
      <c r="AM31" s="13" t="s">
        <v>68</v>
      </c>
      <c r="AN31" s="13" t="s">
        <v>68</v>
      </c>
      <c r="AO31" s="13" t="s">
        <v>69</v>
      </c>
      <c r="AP31" s="13" t="s">
        <v>68</v>
      </c>
      <c r="AQ31" s="13" t="str">
        <f t="shared" si="99"/>
        <v>2 fois par semaine</v>
      </c>
      <c r="AR31" s="14" t="s">
        <v>68</v>
      </c>
      <c r="AS31" s="14" t="s">
        <v>69</v>
      </c>
      <c r="AT31" s="14" t="s">
        <v>68</v>
      </c>
      <c r="AU31" s="14" t="s">
        <v>68</v>
      </c>
      <c r="AV31" s="14" t="s">
        <v>69</v>
      </c>
      <c r="AW31" s="14" t="s">
        <v>68</v>
      </c>
      <c r="AX31" s="14" t="str">
        <f t="shared" si="100"/>
        <v>2 fois par semaine</v>
      </c>
      <c r="AY31" s="13" t="s">
        <v>68</v>
      </c>
      <c r="AZ31" s="13" t="s">
        <v>69</v>
      </c>
      <c r="BA31" s="13" t="s">
        <v>68</v>
      </c>
      <c r="BB31" s="13" t="s">
        <v>68</v>
      </c>
      <c r="BC31" s="13" t="s">
        <v>69</v>
      </c>
      <c r="BD31" s="13" t="s">
        <v>68</v>
      </c>
      <c r="BE31" s="13" t="str">
        <f t="shared" si="101"/>
        <v>2 fois par semaine</v>
      </c>
      <c r="BF31" s="14" t="s">
        <v>68</v>
      </c>
      <c r="BG31" s="14" t="s">
        <v>69</v>
      </c>
      <c r="BH31" s="14" t="s">
        <v>68</v>
      </c>
      <c r="BI31" s="14" t="s">
        <v>68</v>
      </c>
      <c r="BJ31" s="14" t="s">
        <v>69</v>
      </c>
      <c r="BK31" s="14" t="s">
        <v>68</v>
      </c>
      <c r="BL31" s="14" t="str">
        <f t="shared" si="102"/>
        <v>2 fois par semaine</v>
      </c>
      <c r="BM31" s="13" t="s">
        <v>68</v>
      </c>
      <c r="BN31" s="13" t="s">
        <v>69</v>
      </c>
      <c r="BO31" s="13" t="s">
        <v>68</v>
      </c>
      <c r="BP31" s="13" t="s">
        <v>68</v>
      </c>
      <c r="BQ31" s="13" t="s">
        <v>69</v>
      </c>
      <c r="BR31" s="13" t="s">
        <v>68</v>
      </c>
      <c r="BS31" s="13" t="str">
        <f t="shared" si="103"/>
        <v>2 fois par semaine</v>
      </c>
      <c r="BT31" s="14" t="s">
        <v>68</v>
      </c>
      <c r="BU31" s="14" t="s">
        <v>68</v>
      </c>
      <c r="BV31" s="14" t="s">
        <v>68</v>
      </c>
      <c r="BW31" s="14" t="s">
        <v>68</v>
      </c>
      <c r="BX31" s="14" t="s">
        <v>68</v>
      </c>
      <c r="BY31" s="14" t="s">
        <v>68</v>
      </c>
      <c r="BZ31" s="14" t="str">
        <f t="shared" si="104"/>
        <v>-</v>
      </c>
      <c r="CA31" s="13" t="s">
        <v>68</v>
      </c>
      <c r="CB31" s="13" t="s">
        <v>69</v>
      </c>
      <c r="CC31" s="13" t="s">
        <v>68</v>
      </c>
      <c r="CD31" s="13" t="s">
        <v>68</v>
      </c>
      <c r="CE31" s="13" t="s">
        <v>69</v>
      </c>
      <c r="CF31" s="13" t="s">
        <v>68</v>
      </c>
      <c r="CG31" s="44" t="str">
        <f t="shared" si="88"/>
        <v>2 fois par semaine</v>
      </c>
      <c r="CH31" s="14" t="s">
        <v>68</v>
      </c>
      <c r="CI31" s="14" t="s">
        <v>69</v>
      </c>
      <c r="CJ31" s="14" t="s">
        <v>68</v>
      </c>
      <c r="CK31" s="14" t="s">
        <v>68</v>
      </c>
      <c r="CL31" s="14" t="s">
        <v>69</v>
      </c>
      <c r="CM31" s="14" t="s">
        <v>68</v>
      </c>
      <c r="CN31" s="44" t="str">
        <f t="shared" si="105"/>
        <v>2 fois par semaine</v>
      </c>
      <c r="CO31" s="13" t="s">
        <v>68</v>
      </c>
      <c r="CP31" s="13" t="s">
        <v>69</v>
      </c>
      <c r="CQ31" s="13" t="s">
        <v>68</v>
      </c>
      <c r="CR31" s="13" t="s">
        <v>68</v>
      </c>
      <c r="CS31" s="13" t="s">
        <v>69</v>
      </c>
      <c r="CT31" s="13" t="s">
        <v>68</v>
      </c>
      <c r="CU31" s="13" t="str">
        <f t="shared" si="76"/>
        <v>2 fois par semaine</v>
      </c>
      <c r="CV31" s="14" t="s">
        <v>68</v>
      </c>
      <c r="CW31" s="14" t="s">
        <v>69</v>
      </c>
      <c r="CX31" s="14" t="s">
        <v>68</v>
      </c>
      <c r="CY31" s="14" t="s">
        <v>68</v>
      </c>
      <c r="CZ31" s="14" t="s">
        <v>69</v>
      </c>
      <c r="DA31" s="14" t="s">
        <v>68</v>
      </c>
      <c r="DB31" s="14" t="str">
        <f t="shared" ref="DB31:DB45" si="106">IF(COUNTIF(CV31:DA31,"X")&gt;0,COUNTIF(CV31:DA31,"X")&amp;" fois par semaine","-")</f>
        <v>2 fois par semaine</v>
      </c>
      <c r="DC31" s="13" t="s">
        <v>68</v>
      </c>
      <c r="DD31" s="13" t="s">
        <v>69</v>
      </c>
      <c r="DE31" s="13" t="s">
        <v>68</v>
      </c>
      <c r="DF31" s="13" t="s">
        <v>68</v>
      </c>
      <c r="DG31" s="13" t="s">
        <v>69</v>
      </c>
      <c r="DH31" s="13" t="s">
        <v>68</v>
      </c>
      <c r="DI31" s="13" t="str">
        <f t="shared" si="77"/>
        <v>2 fois par semaine</v>
      </c>
      <c r="DJ31" s="14" t="s">
        <v>68</v>
      </c>
      <c r="DK31" s="14" t="s">
        <v>69</v>
      </c>
      <c r="DL31" s="14" t="s">
        <v>68</v>
      </c>
      <c r="DM31" s="14" t="s">
        <v>68</v>
      </c>
      <c r="DN31" s="14" t="s">
        <v>69</v>
      </c>
      <c r="DO31" s="14" t="s">
        <v>68</v>
      </c>
      <c r="DP31" s="44" t="str">
        <f t="shared" ref="DP31:DP45" si="107">IF(COUNTIF(DJ31:DO31,"X")&gt;0,COUNTIF(DJ31:DO31,"X")&amp;" fois par semaine","-")</f>
        <v>2 fois par semaine</v>
      </c>
      <c r="DQ31" s="13" t="s">
        <v>68</v>
      </c>
      <c r="DR31" s="13" t="s">
        <v>69</v>
      </c>
      <c r="DS31" s="13" t="s">
        <v>68</v>
      </c>
      <c r="DT31" s="13" t="s">
        <v>68</v>
      </c>
      <c r="DU31" s="13" t="s">
        <v>69</v>
      </c>
      <c r="DV31" s="13" t="s">
        <v>68</v>
      </c>
      <c r="DW31" s="13" t="str">
        <f t="shared" ref="DW31:DW45" si="108">IF(COUNTIF(DQ31:DV31,"X")&gt;0,COUNTIF(DQ31:DV31,"X")&amp;" fois par semaine","-")</f>
        <v>2 fois par semaine</v>
      </c>
      <c r="DX31" s="14" t="s">
        <v>68</v>
      </c>
      <c r="DY31" s="14" t="s">
        <v>69</v>
      </c>
      <c r="DZ31" s="14" t="s">
        <v>68</v>
      </c>
      <c r="EA31" s="14" t="s">
        <v>68</v>
      </c>
      <c r="EB31" s="14" t="s">
        <v>69</v>
      </c>
      <c r="EC31" s="14" t="s">
        <v>68</v>
      </c>
      <c r="ED31" s="14" t="str">
        <f t="shared" ref="ED31:ED45" si="109">IF(COUNTIF(DX31:EC31,"X")&gt;0,COUNTIF(DX31:EC31,"X")&amp;" fois par semaine","-")</f>
        <v>2 fois par semaine</v>
      </c>
      <c r="EE31" s="13" t="s">
        <v>68</v>
      </c>
      <c r="EF31" s="13" t="s">
        <v>69</v>
      </c>
      <c r="EG31" s="13" t="s">
        <v>68</v>
      </c>
      <c r="EH31" s="13" t="s">
        <v>68</v>
      </c>
      <c r="EI31" s="13" t="s">
        <v>69</v>
      </c>
      <c r="EJ31" s="13" t="s">
        <v>68</v>
      </c>
      <c r="EK31" s="13" t="str">
        <f t="shared" ref="EK31:EK45" si="110">IF(COUNTIF(EE31:EJ31,"X")&gt;0,COUNTIF(EE31:EJ31,"X")&amp;" fois par semaine","-")</f>
        <v>2 fois par semaine</v>
      </c>
      <c r="EL31" s="14" t="s">
        <v>68</v>
      </c>
      <c r="EM31" s="14" t="s">
        <v>69</v>
      </c>
      <c r="EN31" s="14" t="s">
        <v>68</v>
      </c>
      <c r="EO31" s="14" t="s">
        <v>68</v>
      </c>
      <c r="EP31" s="14" t="s">
        <v>68</v>
      </c>
      <c r="EQ31" s="14" t="s">
        <v>68</v>
      </c>
      <c r="ER31" s="44" t="str">
        <f t="shared" si="89"/>
        <v>1 fois par mois</v>
      </c>
      <c r="ES31" s="13" t="s">
        <v>68</v>
      </c>
      <c r="ET31" s="13" t="s">
        <v>69</v>
      </c>
      <c r="EU31" s="13" t="s">
        <v>68</v>
      </c>
      <c r="EV31" s="13" t="s">
        <v>68</v>
      </c>
      <c r="EW31" s="13" t="s">
        <v>68</v>
      </c>
      <c r="EX31" s="13" t="s">
        <v>68</v>
      </c>
      <c r="EY31" s="44" t="str">
        <f t="shared" ref="EY31:EY34" si="111">IF(COUNTIF(ES31:EX31,"X")&gt;0,COUNTIF(ES31:EX31,"X")&amp;" fois par mois","-")</f>
        <v>1 fois par mois</v>
      </c>
      <c r="EZ31" s="14" t="s">
        <v>68</v>
      </c>
      <c r="FA31" s="14" t="s">
        <v>69</v>
      </c>
      <c r="FB31" s="14" t="s">
        <v>68</v>
      </c>
      <c r="FC31" s="14" t="s">
        <v>68</v>
      </c>
      <c r="FD31" s="14" t="s">
        <v>68</v>
      </c>
      <c r="FE31" s="14" t="s">
        <v>68</v>
      </c>
      <c r="FF31" s="44" t="str">
        <f t="shared" si="73"/>
        <v>1 fois par semaine</v>
      </c>
      <c r="FG31" s="13" t="s">
        <v>68</v>
      </c>
      <c r="FH31" s="13" t="s">
        <v>69</v>
      </c>
      <c r="FI31" s="13" t="s">
        <v>68</v>
      </c>
      <c r="FJ31" s="13" t="s">
        <v>68</v>
      </c>
      <c r="FK31" s="13" t="s">
        <v>68</v>
      </c>
      <c r="FL31" s="13" t="s">
        <v>68</v>
      </c>
      <c r="FM31" s="13" t="str">
        <f t="shared" ref="FM31:FM33" si="112">IF(COUNTIF(FG31:FL31,"X")&gt;0,COUNTIF(FG31:FL31,"X")&amp;" fois par mois","-")</f>
        <v>1 fois par mois</v>
      </c>
      <c r="FN31" s="14" t="s">
        <v>69</v>
      </c>
      <c r="FO31" s="14" t="s">
        <v>69</v>
      </c>
      <c r="FP31" s="14" t="s">
        <v>68</v>
      </c>
      <c r="FQ31" s="14" t="s">
        <v>68</v>
      </c>
      <c r="FR31" s="14" t="s">
        <v>69</v>
      </c>
      <c r="FS31" s="14" t="s">
        <v>68</v>
      </c>
      <c r="FT31" s="44" t="str">
        <f t="shared" si="91"/>
        <v>3 fois par semaine</v>
      </c>
      <c r="FU31" s="13" t="s">
        <v>68</v>
      </c>
      <c r="FV31" s="13" t="s">
        <v>69</v>
      </c>
      <c r="FW31" s="13" t="s">
        <v>68</v>
      </c>
      <c r="FX31" s="13" t="s">
        <v>68</v>
      </c>
      <c r="FY31" s="13" t="s">
        <v>68</v>
      </c>
      <c r="FZ31" s="13" t="s">
        <v>68</v>
      </c>
      <c r="GA31" s="44" t="str">
        <f t="shared" si="92"/>
        <v>1 fois par semaine</v>
      </c>
      <c r="GB31" s="14" t="s">
        <v>68</v>
      </c>
      <c r="GC31" s="14" t="s">
        <v>69</v>
      </c>
      <c r="GD31" s="14" t="s">
        <v>68</v>
      </c>
      <c r="GE31" s="14" t="s">
        <v>68</v>
      </c>
      <c r="GF31" s="14" t="s">
        <v>68</v>
      </c>
      <c r="GG31" s="14" t="s">
        <v>68</v>
      </c>
      <c r="GH31" s="14" t="str">
        <f t="shared" si="93"/>
        <v>1 fois par semaine</v>
      </c>
      <c r="GI31" s="13" t="s">
        <v>68</v>
      </c>
      <c r="GJ31" s="13" t="s">
        <v>68</v>
      </c>
      <c r="GK31" s="13" t="s">
        <v>68</v>
      </c>
      <c r="GL31" s="13" t="s">
        <v>68</v>
      </c>
      <c r="GM31" s="13" t="s">
        <v>68</v>
      </c>
      <c r="GN31" s="13" t="s">
        <v>68</v>
      </c>
      <c r="GO31" s="13" t="str">
        <f t="shared" si="63"/>
        <v>-</v>
      </c>
      <c r="GP31" s="14" t="s">
        <v>68</v>
      </c>
      <c r="GQ31" s="14" t="s">
        <v>68</v>
      </c>
      <c r="GR31" s="14" t="s">
        <v>68</v>
      </c>
      <c r="GS31" s="14" t="s">
        <v>68</v>
      </c>
      <c r="GT31" s="14" t="s">
        <v>68</v>
      </c>
      <c r="GU31" s="14" t="s">
        <v>68</v>
      </c>
      <c r="GV31" s="14" t="str">
        <f t="shared" si="64"/>
        <v>-</v>
      </c>
      <c r="GW31" s="13" t="s">
        <v>68</v>
      </c>
      <c r="GX31" s="13" t="s">
        <v>68</v>
      </c>
      <c r="GY31" s="13" t="s">
        <v>68</v>
      </c>
      <c r="GZ31" s="13" t="s">
        <v>68</v>
      </c>
      <c r="HA31" s="13" t="s">
        <v>68</v>
      </c>
      <c r="HB31" s="13" t="s">
        <v>68</v>
      </c>
      <c r="HC31" s="44" t="str">
        <f t="shared" si="94"/>
        <v>-</v>
      </c>
      <c r="HD31" s="14" t="s">
        <v>68</v>
      </c>
      <c r="HE31" s="14" t="s">
        <v>68</v>
      </c>
      <c r="HF31" s="14" t="s">
        <v>68</v>
      </c>
      <c r="HG31" s="14" t="s">
        <v>68</v>
      </c>
      <c r="HH31" s="14" t="s">
        <v>68</v>
      </c>
      <c r="HI31" s="14" t="s">
        <v>68</v>
      </c>
      <c r="HJ31" s="44" t="str">
        <f t="shared" si="85"/>
        <v>-</v>
      </c>
      <c r="HK31" s="13" t="s">
        <v>68</v>
      </c>
      <c r="HL31" s="13" t="s">
        <v>68</v>
      </c>
      <c r="HM31" s="13" t="s">
        <v>68</v>
      </c>
      <c r="HN31" s="13" t="s">
        <v>68</v>
      </c>
      <c r="HO31" s="13" t="s">
        <v>68</v>
      </c>
      <c r="HP31" s="13" t="s">
        <v>68</v>
      </c>
      <c r="HQ31" s="44" t="str">
        <f t="shared" si="65"/>
        <v>-</v>
      </c>
      <c r="HR31" s="14" t="s">
        <v>68</v>
      </c>
      <c r="HS31" s="14" t="s">
        <v>68</v>
      </c>
      <c r="HT31" s="14" t="s">
        <v>68</v>
      </c>
      <c r="HU31" s="14" t="s">
        <v>68</v>
      </c>
      <c r="HV31" s="14" t="s">
        <v>68</v>
      </c>
      <c r="HW31" s="14" t="s">
        <v>68</v>
      </c>
      <c r="HX31" s="14" t="str">
        <f t="shared" si="78"/>
        <v>-</v>
      </c>
    </row>
    <row r="32" spans="1:232" ht="27.95" customHeight="1" x14ac:dyDescent="0.2">
      <c r="A32" s="8">
        <v>8215</v>
      </c>
      <c r="B32" s="17" t="s">
        <v>80</v>
      </c>
      <c r="C32" s="10" t="s">
        <v>1910</v>
      </c>
      <c r="D32" s="11" t="s">
        <v>96</v>
      </c>
      <c r="E32" s="11" t="s">
        <v>290</v>
      </c>
      <c r="F32" s="11">
        <v>75020</v>
      </c>
      <c r="G32" s="11" t="s">
        <v>29</v>
      </c>
      <c r="H32" s="12">
        <v>4</v>
      </c>
      <c r="I32" s="13" t="s">
        <v>68</v>
      </c>
      <c r="J32" s="13" t="s">
        <v>69</v>
      </c>
      <c r="K32" s="13" t="s">
        <v>68</v>
      </c>
      <c r="L32" s="13" t="s">
        <v>68</v>
      </c>
      <c r="M32" s="13" t="s">
        <v>69</v>
      </c>
      <c r="N32" s="13" t="s">
        <v>68</v>
      </c>
      <c r="O32" s="13" t="str">
        <f t="shared" si="95"/>
        <v>2 fois par semaine</v>
      </c>
      <c r="P32" s="14" t="s">
        <v>68</v>
      </c>
      <c r="Q32" s="14" t="s">
        <v>69</v>
      </c>
      <c r="R32" s="14" t="s">
        <v>68</v>
      </c>
      <c r="S32" s="14" t="s">
        <v>68</v>
      </c>
      <c r="T32" s="14" t="s">
        <v>69</v>
      </c>
      <c r="U32" s="14" t="s">
        <v>68</v>
      </c>
      <c r="V32" s="44" t="str">
        <f t="shared" si="96"/>
        <v>2 fois par semaine</v>
      </c>
      <c r="W32" s="13" t="s">
        <v>68</v>
      </c>
      <c r="X32" s="13" t="s">
        <v>69</v>
      </c>
      <c r="Y32" s="13" t="s">
        <v>68</v>
      </c>
      <c r="Z32" s="13" t="s">
        <v>68</v>
      </c>
      <c r="AA32" s="13" t="s">
        <v>69</v>
      </c>
      <c r="AB32" s="13" t="s">
        <v>68</v>
      </c>
      <c r="AC32" s="13" t="str">
        <f t="shared" si="97"/>
        <v>2 fois par semaine</v>
      </c>
      <c r="AD32" s="14" t="s">
        <v>68</v>
      </c>
      <c r="AE32" s="14" t="s">
        <v>69</v>
      </c>
      <c r="AF32" s="14" t="s">
        <v>68</v>
      </c>
      <c r="AG32" s="14" t="s">
        <v>68</v>
      </c>
      <c r="AH32" s="14" t="s">
        <v>69</v>
      </c>
      <c r="AI32" s="14" t="s">
        <v>68</v>
      </c>
      <c r="AJ32" s="44" t="str">
        <f t="shared" si="98"/>
        <v>2 fois par semaine</v>
      </c>
      <c r="AK32" s="13" t="s">
        <v>68</v>
      </c>
      <c r="AL32" s="13" t="s">
        <v>69</v>
      </c>
      <c r="AM32" s="13" t="s">
        <v>68</v>
      </c>
      <c r="AN32" s="13" t="s">
        <v>68</v>
      </c>
      <c r="AO32" s="13" t="s">
        <v>69</v>
      </c>
      <c r="AP32" s="13" t="s">
        <v>68</v>
      </c>
      <c r="AQ32" s="13" t="str">
        <f t="shared" si="99"/>
        <v>2 fois par semaine</v>
      </c>
      <c r="AR32" s="14" t="s">
        <v>68</v>
      </c>
      <c r="AS32" s="14" t="s">
        <v>69</v>
      </c>
      <c r="AT32" s="14" t="s">
        <v>68</v>
      </c>
      <c r="AU32" s="14" t="s">
        <v>68</v>
      </c>
      <c r="AV32" s="14" t="s">
        <v>69</v>
      </c>
      <c r="AW32" s="14" t="s">
        <v>68</v>
      </c>
      <c r="AX32" s="14" t="str">
        <f t="shared" si="100"/>
        <v>2 fois par semaine</v>
      </c>
      <c r="AY32" s="13" t="s">
        <v>68</v>
      </c>
      <c r="AZ32" s="13" t="s">
        <v>69</v>
      </c>
      <c r="BA32" s="13" t="s">
        <v>68</v>
      </c>
      <c r="BB32" s="13" t="s">
        <v>68</v>
      </c>
      <c r="BC32" s="13" t="s">
        <v>69</v>
      </c>
      <c r="BD32" s="13" t="s">
        <v>68</v>
      </c>
      <c r="BE32" s="13" t="str">
        <f t="shared" si="101"/>
        <v>2 fois par semaine</v>
      </c>
      <c r="BF32" s="14" t="s">
        <v>68</v>
      </c>
      <c r="BG32" s="14" t="s">
        <v>69</v>
      </c>
      <c r="BH32" s="14" t="s">
        <v>68</v>
      </c>
      <c r="BI32" s="14" t="s">
        <v>68</v>
      </c>
      <c r="BJ32" s="14" t="s">
        <v>69</v>
      </c>
      <c r="BK32" s="14" t="s">
        <v>68</v>
      </c>
      <c r="BL32" s="14" t="str">
        <f t="shared" si="102"/>
        <v>2 fois par semaine</v>
      </c>
      <c r="BM32" s="13" t="s">
        <v>68</v>
      </c>
      <c r="BN32" s="13" t="s">
        <v>69</v>
      </c>
      <c r="BO32" s="13" t="s">
        <v>68</v>
      </c>
      <c r="BP32" s="13" t="s">
        <v>68</v>
      </c>
      <c r="BQ32" s="13" t="s">
        <v>69</v>
      </c>
      <c r="BR32" s="13" t="s">
        <v>68</v>
      </c>
      <c r="BS32" s="13" t="str">
        <f t="shared" si="103"/>
        <v>2 fois par semaine</v>
      </c>
      <c r="BT32" s="14" t="s">
        <v>68</v>
      </c>
      <c r="BU32" s="14" t="s">
        <v>68</v>
      </c>
      <c r="BV32" s="14" t="s">
        <v>68</v>
      </c>
      <c r="BW32" s="14" t="s">
        <v>68</v>
      </c>
      <c r="BX32" s="14" t="s">
        <v>68</v>
      </c>
      <c r="BY32" s="14" t="s">
        <v>68</v>
      </c>
      <c r="BZ32" s="14" t="str">
        <f t="shared" si="104"/>
        <v>-</v>
      </c>
      <c r="CA32" s="13" t="s">
        <v>68</v>
      </c>
      <c r="CB32" s="13" t="s">
        <v>69</v>
      </c>
      <c r="CC32" s="13" t="s">
        <v>68</v>
      </c>
      <c r="CD32" s="13" t="s">
        <v>68</v>
      </c>
      <c r="CE32" s="13" t="s">
        <v>69</v>
      </c>
      <c r="CF32" s="13" t="s">
        <v>68</v>
      </c>
      <c r="CG32" s="44" t="str">
        <f t="shared" ref="CG32:CG34" si="113">IF(COUNTIF(CA32:CF32,"X")&gt;0,COUNTIF(CA32:CF32,"X")&amp;" fois par semaine","-")</f>
        <v>2 fois par semaine</v>
      </c>
      <c r="CH32" s="14" t="s">
        <v>68</v>
      </c>
      <c r="CI32" s="14" t="s">
        <v>69</v>
      </c>
      <c r="CJ32" s="14" t="s">
        <v>68</v>
      </c>
      <c r="CK32" s="14" t="s">
        <v>68</v>
      </c>
      <c r="CL32" s="14" t="s">
        <v>69</v>
      </c>
      <c r="CM32" s="14" t="s">
        <v>68</v>
      </c>
      <c r="CN32" s="44" t="str">
        <f t="shared" si="105"/>
        <v>2 fois par semaine</v>
      </c>
      <c r="CO32" s="13" t="s">
        <v>68</v>
      </c>
      <c r="CP32" s="13" t="s">
        <v>69</v>
      </c>
      <c r="CQ32" s="13" t="s">
        <v>68</v>
      </c>
      <c r="CR32" s="13" t="s">
        <v>68</v>
      </c>
      <c r="CS32" s="13" t="s">
        <v>69</v>
      </c>
      <c r="CT32" s="13" t="s">
        <v>68</v>
      </c>
      <c r="CU32" s="13" t="str">
        <f t="shared" si="76"/>
        <v>2 fois par semaine</v>
      </c>
      <c r="CV32" s="14" t="s">
        <v>68</v>
      </c>
      <c r="CW32" s="14" t="s">
        <v>69</v>
      </c>
      <c r="CX32" s="14" t="s">
        <v>68</v>
      </c>
      <c r="CY32" s="14" t="s">
        <v>68</v>
      </c>
      <c r="CZ32" s="14" t="s">
        <v>69</v>
      </c>
      <c r="DA32" s="14" t="s">
        <v>68</v>
      </c>
      <c r="DB32" s="14" t="str">
        <f t="shared" si="106"/>
        <v>2 fois par semaine</v>
      </c>
      <c r="DC32" s="13" t="s">
        <v>68</v>
      </c>
      <c r="DD32" s="13" t="s">
        <v>69</v>
      </c>
      <c r="DE32" s="13" t="s">
        <v>68</v>
      </c>
      <c r="DF32" s="13" t="s">
        <v>68</v>
      </c>
      <c r="DG32" s="13" t="s">
        <v>69</v>
      </c>
      <c r="DH32" s="13" t="s">
        <v>68</v>
      </c>
      <c r="DI32" s="13" t="str">
        <f t="shared" si="77"/>
        <v>2 fois par semaine</v>
      </c>
      <c r="DJ32" s="14" t="s">
        <v>68</v>
      </c>
      <c r="DK32" s="14" t="s">
        <v>68</v>
      </c>
      <c r="DL32" s="14" t="s">
        <v>68</v>
      </c>
      <c r="DM32" s="14" t="s">
        <v>68</v>
      </c>
      <c r="DN32" s="14" t="s">
        <v>68</v>
      </c>
      <c r="DO32" s="14" t="s">
        <v>68</v>
      </c>
      <c r="DP32" s="44" t="str">
        <f t="shared" si="107"/>
        <v>-</v>
      </c>
      <c r="DQ32" s="13" t="s">
        <v>68</v>
      </c>
      <c r="DR32" s="13" t="s">
        <v>68</v>
      </c>
      <c r="DS32" s="13" t="s">
        <v>68</v>
      </c>
      <c r="DT32" s="13" t="s">
        <v>68</v>
      </c>
      <c r="DU32" s="13" t="s">
        <v>68</v>
      </c>
      <c r="DV32" s="13" t="s">
        <v>68</v>
      </c>
      <c r="DW32" s="13" t="str">
        <f t="shared" si="108"/>
        <v>-</v>
      </c>
      <c r="DX32" s="14" t="s">
        <v>68</v>
      </c>
      <c r="DY32" s="14" t="s">
        <v>68</v>
      </c>
      <c r="DZ32" s="14" t="s">
        <v>68</v>
      </c>
      <c r="EA32" s="14" t="s">
        <v>68</v>
      </c>
      <c r="EB32" s="14" t="s">
        <v>68</v>
      </c>
      <c r="EC32" s="14" t="s">
        <v>68</v>
      </c>
      <c r="ED32" s="14" t="str">
        <f t="shared" si="109"/>
        <v>-</v>
      </c>
      <c r="EE32" s="13" t="s">
        <v>68</v>
      </c>
      <c r="EF32" s="13" t="s">
        <v>68</v>
      </c>
      <c r="EG32" s="13" t="s">
        <v>68</v>
      </c>
      <c r="EH32" s="13" t="s">
        <v>68</v>
      </c>
      <c r="EI32" s="13" t="s">
        <v>68</v>
      </c>
      <c r="EJ32" s="13" t="s">
        <v>68</v>
      </c>
      <c r="EK32" s="13" t="str">
        <f t="shared" si="110"/>
        <v>-</v>
      </c>
      <c r="EL32" s="14" t="s">
        <v>68</v>
      </c>
      <c r="EM32" s="14" t="s">
        <v>69</v>
      </c>
      <c r="EN32" s="14" t="s">
        <v>68</v>
      </c>
      <c r="EO32" s="14" t="s">
        <v>68</v>
      </c>
      <c r="EP32" s="14" t="s">
        <v>68</v>
      </c>
      <c r="EQ32" s="14" t="s">
        <v>68</v>
      </c>
      <c r="ER32" s="44" t="str">
        <f t="shared" si="89"/>
        <v>1 fois par mois</v>
      </c>
      <c r="ES32" s="13" t="s">
        <v>68</v>
      </c>
      <c r="ET32" s="13" t="s">
        <v>69</v>
      </c>
      <c r="EU32" s="13" t="s">
        <v>68</v>
      </c>
      <c r="EV32" s="13" t="s">
        <v>68</v>
      </c>
      <c r="EW32" s="13" t="s">
        <v>68</v>
      </c>
      <c r="EX32" s="13" t="s">
        <v>68</v>
      </c>
      <c r="EY32" s="44" t="str">
        <f t="shared" si="111"/>
        <v>1 fois par mois</v>
      </c>
      <c r="EZ32" s="14" t="s">
        <v>68</v>
      </c>
      <c r="FA32" s="14" t="s">
        <v>69</v>
      </c>
      <c r="FB32" s="14" t="s">
        <v>68</v>
      </c>
      <c r="FC32" s="14" t="s">
        <v>68</v>
      </c>
      <c r="FD32" s="14" t="s">
        <v>68</v>
      </c>
      <c r="FE32" s="14" t="s">
        <v>68</v>
      </c>
      <c r="FF32" s="44" t="str">
        <f t="shared" si="73"/>
        <v>1 fois par semaine</v>
      </c>
      <c r="FG32" s="13" t="s">
        <v>68</v>
      </c>
      <c r="FH32" s="13" t="s">
        <v>69</v>
      </c>
      <c r="FI32" s="13" t="s">
        <v>68</v>
      </c>
      <c r="FJ32" s="13" t="s">
        <v>68</v>
      </c>
      <c r="FK32" s="13" t="s">
        <v>68</v>
      </c>
      <c r="FL32" s="13" t="s">
        <v>68</v>
      </c>
      <c r="FM32" s="13" t="str">
        <f t="shared" si="112"/>
        <v>1 fois par mois</v>
      </c>
      <c r="FN32" s="14" t="s">
        <v>69</v>
      </c>
      <c r="FO32" s="14" t="s">
        <v>69</v>
      </c>
      <c r="FP32" s="14" t="s">
        <v>68</v>
      </c>
      <c r="FQ32" s="14" t="s">
        <v>68</v>
      </c>
      <c r="FR32" s="14" t="s">
        <v>69</v>
      </c>
      <c r="FS32" s="14" t="s">
        <v>68</v>
      </c>
      <c r="FT32" s="44" t="str">
        <f t="shared" si="91"/>
        <v>3 fois par semaine</v>
      </c>
      <c r="FU32" s="13" t="s">
        <v>68</v>
      </c>
      <c r="FV32" s="13" t="s">
        <v>69</v>
      </c>
      <c r="FW32" s="13" t="s">
        <v>68</v>
      </c>
      <c r="FX32" s="13" t="s">
        <v>68</v>
      </c>
      <c r="FY32" s="13" t="s">
        <v>68</v>
      </c>
      <c r="FZ32" s="13" t="s">
        <v>68</v>
      </c>
      <c r="GA32" s="44" t="str">
        <f t="shared" si="92"/>
        <v>1 fois par semaine</v>
      </c>
      <c r="GB32" s="14" t="s">
        <v>68</v>
      </c>
      <c r="GC32" s="14" t="s">
        <v>69</v>
      </c>
      <c r="GD32" s="14" t="s">
        <v>68</v>
      </c>
      <c r="GE32" s="14" t="s">
        <v>68</v>
      </c>
      <c r="GF32" s="14" t="s">
        <v>68</v>
      </c>
      <c r="GG32" s="14" t="s">
        <v>68</v>
      </c>
      <c r="GH32" s="14" t="str">
        <f t="shared" si="93"/>
        <v>1 fois par semaine</v>
      </c>
      <c r="GI32" s="13" t="s">
        <v>68</v>
      </c>
      <c r="GJ32" s="13" t="s">
        <v>68</v>
      </c>
      <c r="GK32" s="13" t="s">
        <v>68</v>
      </c>
      <c r="GL32" s="13" t="s">
        <v>68</v>
      </c>
      <c r="GM32" s="13" t="s">
        <v>68</v>
      </c>
      <c r="GN32" s="13" t="s">
        <v>68</v>
      </c>
      <c r="GO32" s="13" t="str">
        <f t="shared" si="63"/>
        <v>-</v>
      </c>
      <c r="GP32" s="14" t="s">
        <v>68</v>
      </c>
      <c r="GQ32" s="14" t="s">
        <v>68</v>
      </c>
      <c r="GR32" s="14" t="s">
        <v>68</v>
      </c>
      <c r="GS32" s="14" t="s">
        <v>68</v>
      </c>
      <c r="GT32" s="14" t="s">
        <v>68</v>
      </c>
      <c r="GU32" s="14" t="s">
        <v>68</v>
      </c>
      <c r="GV32" s="14" t="str">
        <f t="shared" si="64"/>
        <v>-</v>
      </c>
      <c r="GW32" s="13" t="s">
        <v>68</v>
      </c>
      <c r="GX32" s="13" t="s">
        <v>68</v>
      </c>
      <c r="GY32" s="13" t="s">
        <v>68</v>
      </c>
      <c r="GZ32" s="13" t="s">
        <v>68</v>
      </c>
      <c r="HA32" s="13" t="s">
        <v>68</v>
      </c>
      <c r="HB32" s="13" t="s">
        <v>68</v>
      </c>
      <c r="HC32" s="44" t="str">
        <f t="shared" si="94"/>
        <v>-</v>
      </c>
      <c r="HD32" s="14" t="s">
        <v>68</v>
      </c>
      <c r="HE32" s="14" t="s">
        <v>68</v>
      </c>
      <c r="HF32" s="14" t="s">
        <v>68</v>
      </c>
      <c r="HG32" s="14" t="s">
        <v>68</v>
      </c>
      <c r="HH32" s="14" t="s">
        <v>68</v>
      </c>
      <c r="HI32" s="14" t="s">
        <v>68</v>
      </c>
      <c r="HJ32" s="44" t="str">
        <f t="shared" si="85"/>
        <v>-</v>
      </c>
      <c r="HK32" s="13" t="s">
        <v>68</v>
      </c>
      <c r="HL32" s="13" t="s">
        <v>68</v>
      </c>
      <c r="HM32" s="13" t="s">
        <v>68</v>
      </c>
      <c r="HN32" s="13" t="s">
        <v>68</v>
      </c>
      <c r="HO32" s="13" t="s">
        <v>68</v>
      </c>
      <c r="HP32" s="13" t="s">
        <v>68</v>
      </c>
      <c r="HQ32" s="44" t="str">
        <f t="shared" si="65"/>
        <v>-</v>
      </c>
      <c r="HR32" s="14" t="s">
        <v>68</v>
      </c>
      <c r="HS32" s="14" t="s">
        <v>68</v>
      </c>
      <c r="HT32" s="14" t="s">
        <v>68</v>
      </c>
      <c r="HU32" s="14" t="s">
        <v>68</v>
      </c>
      <c r="HV32" s="14" t="s">
        <v>68</v>
      </c>
      <c r="HW32" s="14" t="s">
        <v>68</v>
      </c>
      <c r="HX32" s="14" t="str">
        <f t="shared" si="78"/>
        <v>-</v>
      </c>
    </row>
    <row r="33" spans="1:232" ht="27.95" customHeight="1" x14ac:dyDescent="0.2">
      <c r="A33" s="8">
        <v>8216</v>
      </c>
      <c r="B33" s="24" t="s">
        <v>157</v>
      </c>
      <c r="C33" s="10" t="s">
        <v>1915</v>
      </c>
      <c r="D33" s="11" t="s">
        <v>96</v>
      </c>
      <c r="E33" s="11" t="s">
        <v>291</v>
      </c>
      <c r="F33" s="11">
        <v>75020</v>
      </c>
      <c r="G33" s="11" t="s">
        <v>29</v>
      </c>
      <c r="H33" s="12">
        <v>6</v>
      </c>
      <c r="I33" s="13" t="s">
        <v>68</v>
      </c>
      <c r="J33" s="13" t="s">
        <v>69</v>
      </c>
      <c r="K33" s="13" t="s">
        <v>68</v>
      </c>
      <c r="L33" s="13" t="s">
        <v>68</v>
      </c>
      <c r="M33" s="13" t="s">
        <v>69</v>
      </c>
      <c r="N33" s="13" t="s">
        <v>68</v>
      </c>
      <c r="O33" s="13" t="str">
        <f t="shared" si="95"/>
        <v>2 fois par semaine</v>
      </c>
      <c r="P33" s="14" t="s">
        <v>68</v>
      </c>
      <c r="Q33" s="14" t="s">
        <v>69</v>
      </c>
      <c r="R33" s="14" t="s">
        <v>68</v>
      </c>
      <c r="S33" s="14" t="s">
        <v>68</v>
      </c>
      <c r="T33" s="14" t="s">
        <v>69</v>
      </c>
      <c r="U33" s="14" t="s">
        <v>68</v>
      </c>
      <c r="V33" s="44" t="str">
        <f t="shared" si="96"/>
        <v>2 fois par semaine</v>
      </c>
      <c r="W33" s="13" t="s">
        <v>68</v>
      </c>
      <c r="X33" s="13" t="s">
        <v>69</v>
      </c>
      <c r="Y33" s="13" t="s">
        <v>68</v>
      </c>
      <c r="Z33" s="13" t="s">
        <v>68</v>
      </c>
      <c r="AA33" s="13" t="s">
        <v>69</v>
      </c>
      <c r="AB33" s="13" t="s">
        <v>68</v>
      </c>
      <c r="AC33" s="13" t="str">
        <f t="shared" si="97"/>
        <v>2 fois par semaine</v>
      </c>
      <c r="AD33" s="14" t="s">
        <v>68</v>
      </c>
      <c r="AE33" s="14" t="s">
        <v>69</v>
      </c>
      <c r="AF33" s="14" t="s">
        <v>68</v>
      </c>
      <c r="AG33" s="14" t="s">
        <v>68</v>
      </c>
      <c r="AH33" s="14" t="s">
        <v>69</v>
      </c>
      <c r="AI33" s="14" t="s">
        <v>68</v>
      </c>
      <c r="AJ33" s="44" t="str">
        <f t="shared" si="98"/>
        <v>2 fois par semaine</v>
      </c>
      <c r="AK33" s="13" t="s">
        <v>68</v>
      </c>
      <c r="AL33" s="13" t="s">
        <v>69</v>
      </c>
      <c r="AM33" s="13" t="s">
        <v>68</v>
      </c>
      <c r="AN33" s="13" t="s">
        <v>68</v>
      </c>
      <c r="AO33" s="13" t="s">
        <v>69</v>
      </c>
      <c r="AP33" s="13" t="s">
        <v>68</v>
      </c>
      <c r="AQ33" s="13" t="str">
        <f t="shared" si="99"/>
        <v>2 fois par semaine</v>
      </c>
      <c r="AR33" s="14" t="s">
        <v>68</v>
      </c>
      <c r="AS33" s="14" t="s">
        <v>69</v>
      </c>
      <c r="AT33" s="14" t="s">
        <v>68</v>
      </c>
      <c r="AU33" s="14" t="s">
        <v>68</v>
      </c>
      <c r="AV33" s="14" t="s">
        <v>69</v>
      </c>
      <c r="AW33" s="14" t="s">
        <v>68</v>
      </c>
      <c r="AX33" s="14" t="str">
        <f t="shared" si="100"/>
        <v>2 fois par semaine</v>
      </c>
      <c r="AY33" s="13" t="s">
        <v>68</v>
      </c>
      <c r="AZ33" s="13" t="s">
        <v>69</v>
      </c>
      <c r="BA33" s="13" t="s">
        <v>68</v>
      </c>
      <c r="BB33" s="13" t="s">
        <v>68</v>
      </c>
      <c r="BC33" s="13" t="s">
        <v>69</v>
      </c>
      <c r="BD33" s="13" t="s">
        <v>68</v>
      </c>
      <c r="BE33" s="13" t="str">
        <f t="shared" si="101"/>
        <v>2 fois par semaine</v>
      </c>
      <c r="BF33" s="14" t="s">
        <v>68</v>
      </c>
      <c r="BG33" s="14" t="s">
        <v>69</v>
      </c>
      <c r="BH33" s="14" t="s">
        <v>68</v>
      </c>
      <c r="BI33" s="14" t="s">
        <v>68</v>
      </c>
      <c r="BJ33" s="14" t="s">
        <v>69</v>
      </c>
      <c r="BK33" s="14" t="s">
        <v>68</v>
      </c>
      <c r="BL33" s="14" t="str">
        <f t="shared" si="102"/>
        <v>2 fois par semaine</v>
      </c>
      <c r="BM33" s="13" t="s">
        <v>68</v>
      </c>
      <c r="BN33" s="13" t="s">
        <v>69</v>
      </c>
      <c r="BO33" s="13" t="s">
        <v>68</v>
      </c>
      <c r="BP33" s="13" t="s">
        <v>68</v>
      </c>
      <c r="BQ33" s="13" t="s">
        <v>69</v>
      </c>
      <c r="BR33" s="13" t="s">
        <v>68</v>
      </c>
      <c r="BS33" s="13" t="str">
        <f t="shared" si="103"/>
        <v>2 fois par semaine</v>
      </c>
      <c r="BT33" s="14" t="s">
        <v>68</v>
      </c>
      <c r="BU33" s="14" t="s">
        <v>68</v>
      </c>
      <c r="BV33" s="14" t="s">
        <v>68</v>
      </c>
      <c r="BW33" s="14" t="s">
        <v>68</v>
      </c>
      <c r="BX33" s="14" t="s">
        <v>68</v>
      </c>
      <c r="BY33" s="14" t="s">
        <v>68</v>
      </c>
      <c r="BZ33" s="14" t="str">
        <f t="shared" si="104"/>
        <v>-</v>
      </c>
      <c r="CA33" s="13" t="s">
        <v>68</v>
      </c>
      <c r="CB33" s="13" t="s">
        <v>69</v>
      </c>
      <c r="CC33" s="13" t="s">
        <v>68</v>
      </c>
      <c r="CD33" s="13" t="s">
        <v>68</v>
      </c>
      <c r="CE33" s="13" t="s">
        <v>69</v>
      </c>
      <c r="CF33" s="13" t="s">
        <v>68</v>
      </c>
      <c r="CG33" s="44" t="str">
        <f t="shared" si="113"/>
        <v>2 fois par semaine</v>
      </c>
      <c r="CH33" s="14" t="s">
        <v>68</v>
      </c>
      <c r="CI33" s="14" t="s">
        <v>69</v>
      </c>
      <c r="CJ33" s="14" t="s">
        <v>68</v>
      </c>
      <c r="CK33" s="14" t="s">
        <v>68</v>
      </c>
      <c r="CL33" s="14" t="s">
        <v>69</v>
      </c>
      <c r="CM33" s="14" t="s">
        <v>68</v>
      </c>
      <c r="CN33" s="44" t="str">
        <f t="shared" si="105"/>
        <v>2 fois par semaine</v>
      </c>
      <c r="CO33" s="13" t="s">
        <v>68</v>
      </c>
      <c r="CP33" s="13" t="s">
        <v>69</v>
      </c>
      <c r="CQ33" s="13" t="s">
        <v>68</v>
      </c>
      <c r="CR33" s="13" t="s">
        <v>68</v>
      </c>
      <c r="CS33" s="13" t="s">
        <v>69</v>
      </c>
      <c r="CT33" s="13" t="s">
        <v>68</v>
      </c>
      <c r="CU33" s="13" t="str">
        <f t="shared" si="76"/>
        <v>2 fois par semaine</v>
      </c>
      <c r="CV33" s="14" t="s">
        <v>68</v>
      </c>
      <c r="CW33" s="14" t="s">
        <v>69</v>
      </c>
      <c r="CX33" s="14" t="s">
        <v>68</v>
      </c>
      <c r="CY33" s="14" t="s">
        <v>68</v>
      </c>
      <c r="CZ33" s="14" t="s">
        <v>69</v>
      </c>
      <c r="DA33" s="14" t="s">
        <v>68</v>
      </c>
      <c r="DB33" s="14" t="str">
        <f t="shared" si="106"/>
        <v>2 fois par semaine</v>
      </c>
      <c r="DC33" s="13" t="s">
        <v>68</v>
      </c>
      <c r="DD33" s="13" t="s">
        <v>69</v>
      </c>
      <c r="DE33" s="13" t="s">
        <v>68</v>
      </c>
      <c r="DF33" s="13" t="s">
        <v>68</v>
      </c>
      <c r="DG33" s="13" t="s">
        <v>69</v>
      </c>
      <c r="DH33" s="13" t="s">
        <v>68</v>
      </c>
      <c r="DI33" s="13" t="str">
        <f t="shared" si="77"/>
        <v>2 fois par semaine</v>
      </c>
      <c r="DJ33" s="14" t="s">
        <v>68</v>
      </c>
      <c r="DK33" s="14" t="s">
        <v>68</v>
      </c>
      <c r="DL33" s="14" t="s">
        <v>68</v>
      </c>
      <c r="DM33" s="14" t="s">
        <v>68</v>
      </c>
      <c r="DN33" s="14" t="s">
        <v>68</v>
      </c>
      <c r="DO33" s="14" t="s">
        <v>68</v>
      </c>
      <c r="DP33" s="44" t="str">
        <f t="shared" si="107"/>
        <v>-</v>
      </c>
      <c r="DQ33" s="13" t="s">
        <v>68</v>
      </c>
      <c r="DR33" s="13" t="s">
        <v>68</v>
      </c>
      <c r="DS33" s="13" t="s">
        <v>68</v>
      </c>
      <c r="DT33" s="13" t="s">
        <v>68</v>
      </c>
      <c r="DU33" s="13" t="s">
        <v>68</v>
      </c>
      <c r="DV33" s="13" t="s">
        <v>68</v>
      </c>
      <c r="DW33" s="13" t="str">
        <f t="shared" si="108"/>
        <v>-</v>
      </c>
      <c r="DX33" s="14" t="s">
        <v>68</v>
      </c>
      <c r="DY33" s="14" t="s">
        <v>68</v>
      </c>
      <c r="DZ33" s="14" t="s">
        <v>68</v>
      </c>
      <c r="EA33" s="14" t="s">
        <v>68</v>
      </c>
      <c r="EB33" s="14" t="s">
        <v>68</v>
      </c>
      <c r="EC33" s="14" t="s">
        <v>68</v>
      </c>
      <c r="ED33" s="14" t="str">
        <f t="shared" si="109"/>
        <v>-</v>
      </c>
      <c r="EE33" s="13" t="s">
        <v>68</v>
      </c>
      <c r="EF33" s="13" t="s">
        <v>68</v>
      </c>
      <c r="EG33" s="13" t="s">
        <v>68</v>
      </c>
      <c r="EH33" s="13" t="s">
        <v>68</v>
      </c>
      <c r="EI33" s="13" t="s">
        <v>68</v>
      </c>
      <c r="EJ33" s="13" t="s">
        <v>68</v>
      </c>
      <c r="EK33" s="13" t="str">
        <f t="shared" si="110"/>
        <v>-</v>
      </c>
      <c r="EL33" s="14" t="s">
        <v>68</v>
      </c>
      <c r="EM33" s="14" t="s">
        <v>69</v>
      </c>
      <c r="EN33" s="14" t="s">
        <v>68</v>
      </c>
      <c r="EO33" s="14" t="s">
        <v>68</v>
      </c>
      <c r="EP33" s="14" t="s">
        <v>68</v>
      </c>
      <c r="EQ33" s="14" t="s">
        <v>68</v>
      </c>
      <c r="ER33" s="44" t="str">
        <f t="shared" si="89"/>
        <v>1 fois par mois</v>
      </c>
      <c r="ES33" s="13" t="s">
        <v>68</v>
      </c>
      <c r="ET33" s="13" t="s">
        <v>69</v>
      </c>
      <c r="EU33" s="13" t="s">
        <v>68</v>
      </c>
      <c r="EV33" s="13" t="s">
        <v>68</v>
      </c>
      <c r="EW33" s="13" t="s">
        <v>68</v>
      </c>
      <c r="EX33" s="13" t="s">
        <v>68</v>
      </c>
      <c r="EY33" s="44" t="str">
        <f t="shared" si="111"/>
        <v>1 fois par mois</v>
      </c>
      <c r="EZ33" s="14" t="s">
        <v>68</v>
      </c>
      <c r="FA33" s="14" t="s">
        <v>69</v>
      </c>
      <c r="FB33" s="14" t="s">
        <v>68</v>
      </c>
      <c r="FC33" s="14" t="s">
        <v>68</v>
      </c>
      <c r="FD33" s="14" t="s">
        <v>68</v>
      </c>
      <c r="FE33" s="14" t="s">
        <v>68</v>
      </c>
      <c r="FF33" s="44" t="str">
        <f t="shared" si="73"/>
        <v>1 fois par semaine</v>
      </c>
      <c r="FG33" s="13" t="s">
        <v>68</v>
      </c>
      <c r="FH33" s="13" t="s">
        <v>69</v>
      </c>
      <c r="FI33" s="13" t="s">
        <v>68</v>
      </c>
      <c r="FJ33" s="13" t="s">
        <v>68</v>
      </c>
      <c r="FK33" s="13" t="s">
        <v>68</v>
      </c>
      <c r="FL33" s="13" t="s">
        <v>68</v>
      </c>
      <c r="FM33" s="13" t="str">
        <f t="shared" si="112"/>
        <v>1 fois par mois</v>
      </c>
      <c r="FN33" s="14" t="s">
        <v>68</v>
      </c>
      <c r="FO33" s="14" t="s">
        <v>69</v>
      </c>
      <c r="FP33" s="14" t="s">
        <v>68</v>
      </c>
      <c r="FQ33" s="14" t="s">
        <v>68</v>
      </c>
      <c r="FR33" s="14" t="s">
        <v>69</v>
      </c>
      <c r="FS33" s="14" t="s">
        <v>68</v>
      </c>
      <c r="FT33" s="44" t="str">
        <f t="shared" si="91"/>
        <v>2 fois par semaine</v>
      </c>
      <c r="FU33" s="13" t="s">
        <v>68</v>
      </c>
      <c r="FV33" s="13" t="s">
        <v>69</v>
      </c>
      <c r="FW33" s="13" t="s">
        <v>68</v>
      </c>
      <c r="FX33" s="13" t="s">
        <v>68</v>
      </c>
      <c r="FY33" s="13" t="s">
        <v>68</v>
      </c>
      <c r="FZ33" s="13" t="s">
        <v>68</v>
      </c>
      <c r="GA33" s="44" t="str">
        <f t="shared" si="92"/>
        <v>1 fois par semaine</v>
      </c>
      <c r="GB33" s="14" t="s">
        <v>68</v>
      </c>
      <c r="GC33" s="14" t="s">
        <v>69</v>
      </c>
      <c r="GD33" s="14" t="s">
        <v>68</v>
      </c>
      <c r="GE33" s="14" t="s">
        <v>68</v>
      </c>
      <c r="GF33" s="14" t="s">
        <v>68</v>
      </c>
      <c r="GG33" s="14" t="s">
        <v>68</v>
      </c>
      <c r="GH33" s="14" t="str">
        <f t="shared" si="93"/>
        <v>1 fois par semaine</v>
      </c>
      <c r="GI33" s="13" t="s">
        <v>68</v>
      </c>
      <c r="GJ33" s="13" t="s">
        <v>68</v>
      </c>
      <c r="GK33" s="13" t="s">
        <v>68</v>
      </c>
      <c r="GL33" s="13" t="s">
        <v>68</v>
      </c>
      <c r="GM33" s="13" t="s">
        <v>68</v>
      </c>
      <c r="GN33" s="13" t="s">
        <v>68</v>
      </c>
      <c r="GO33" s="13" t="str">
        <f t="shared" si="63"/>
        <v>-</v>
      </c>
      <c r="GP33" s="14" t="s">
        <v>68</v>
      </c>
      <c r="GQ33" s="14" t="s">
        <v>68</v>
      </c>
      <c r="GR33" s="14" t="s">
        <v>68</v>
      </c>
      <c r="GS33" s="14" t="s">
        <v>68</v>
      </c>
      <c r="GT33" s="14" t="s">
        <v>68</v>
      </c>
      <c r="GU33" s="14" t="s">
        <v>68</v>
      </c>
      <c r="GV33" s="14" t="str">
        <f t="shared" si="64"/>
        <v>-</v>
      </c>
      <c r="GW33" s="13" t="s">
        <v>68</v>
      </c>
      <c r="GX33" s="13" t="s">
        <v>68</v>
      </c>
      <c r="GY33" s="13" t="s">
        <v>68</v>
      </c>
      <c r="GZ33" s="13" t="s">
        <v>68</v>
      </c>
      <c r="HA33" s="13" t="s">
        <v>68</v>
      </c>
      <c r="HB33" s="13" t="s">
        <v>68</v>
      </c>
      <c r="HC33" s="44" t="str">
        <f t="shared" si="94"/>
        <v>-</v>
      </c>
      <c r="HD33" s="14" t="s">
        <v>68</v>
      </c>
      <c r="HE33" s="14" t="s">
        <v>68</v>
      </c>
      <c r="HF33" s="14" t="s">
        <v>68</v>
      </c>
      <c r="HG33" s="14" t="s">
        <v>68</v>
      </c>
      <c r="HH33" s="14" t="s">
        <v>68</v>
      </c>
      <c r="HI33" s="14" t="s">
        <v>68</v>
      </c>
      <c r="HJ33" s="44" t="str">
        <f t="shared" si="85"/>
        <v>-</v>
      </c>
      <c r="HK33" s="13" t="s">
        <v>68</v>
      </c>
      <c r="HL33" s="13" t="s">
        <v>68</v>
      </c>
      <c r="HM33" s="13" t="s">
        <v>68</v>
      </c>
      <c r="HN33" s="13" t="s">
        <v>68</v>
      </c>
      <c r="HO33" s="13" t="s">
        <v>68</v>
      </c>
      <c r="HP33" s="13" t="s">
        <v>68</v>
      </c>
      <c r="HQ33" s="44" t="str">
        <f t="shared" si="65"/>
        <v>-</v>
      </c>
      <c r="HR33" s="14" t="s">
        <v>68</v>
      </c>
      <c r="HS33" s="14" t="s">
        <v>68</v>
      </c>
      <c r="HT33" s="14" t="s">
        <v>68</v>
      </c>
      <c r="HU33" s="14" t="s">
        <v>68</v>
      </c>
      <c r="HV33" s="14" t="s">
        <v>68</v>
      </c>
      <c r="HW33" s="14" t="s">
        <v>68</v>
      </c>
      <c r="HX33" s="14" t="str">
        <f t="shared" si="78"/>
        <v>-</v>
      </c>
    </row>
    <row r="34" spans="1:232" ht="27.95" customHeight="1" x14ac:dyDescent="0.2">
      <c r="A34" s="8">
        <v>8218</v>
      </c>
      <c r="B34" s="24" t="s">
        <v>157</v>
      </c>
      <c r="C34" s="10" t="s">
        <v>1915</v>
      </c>
      <c r="D34" s="11" t="s">
        <v>96</v>
      </c>
      <c r="E34" s="11" t="s">
        <v>292</v>
      </c>
      <c r="F34" s="11">
        <v>75020</v>
      </c>
      <c r="G34" s="11" t="s">
        <v>29</v>
      </c>
      <c r="H34" s="12">
        <v>6</v>
      </c>
      <c r="I34" s="13" t="s">
        <v>68</v>
      </c>
      <c r="J34" s="13" t="s">
        <v>69</v>
      </c>
      <c r="K34" s="13" t="s">
        <v>68</v>
      </c>
      <c r="L34" s="13" t="s">
        <v>68</v>
      </c>
      <c r="M34" s="13" t="s">
        <v>69</v>
      </c>
      <c r="N34" s="13" t="s">
        <v>68</v>
      </c>
      <c r="O34" s="13" t="str">
        <f t="shared" si="95"/>
        <v>2 fois par semaine</v>
      </c>
      <c r="P34" s="14" t="s">
        <v>68</v>
      </c>
      <c r="Q34" s="14" t="s">
        <v>69</v>
      </c>
      <c r="R34" s="14" t="s">
        <v>68</v>
      </c>
      <c r="S34" s="14" t="s">
        <v>68</v>
      </c>
      <c r="T34" s="14" t="s">
        <v>69</v>
      </c>
      <c r="U34" s="14" t="s">
        <v>68</v>
      </c>
      <c r="V34" s="44" t="str">
        <f t="shared" si="96"/>
        <v>2 fois par semaine</v>
      </c>
      <c r="W34" s="13" t="s">
        <v>68</v>
      </c>
      <c r="X34" s="13" t="s">
        <v>69</v>
      </c>
      <c r="Y34" s="13" t="s">
        <v>68</v>
      </c>
      <c r="Z34" s="13" t="s">
        <v>68</v>
      </c>
      <c r="AA34" s="13" t="s">
        <v>69</v>
      </c>
      <c r="AB34" s="13" t="s">
        <v>68</v>
      </c>
      <c r="AC34" s="13" t="str">
        <f t="shared" si="97"/>
        <v>2 fois par semaine</v>
      </c>
      <c r="AD34" s="14" t="s">
        <v>68</v>
      </c>
      <c r="AE34" s="14" t="s">
        <v>69</v>
      </c>
      <c r="AF34" s="14" t="s">
        <v>68</v>
      </c>
      <c r="AG34" s="14" t="s">
        <v>68</v>
      </c>
      <c r="AH34" s="14" t="s">
        <v>69</v>
      </c>
      <c r="AI34" s="14" t="s">
        <v>68</v>
      </c>
      <c r="AJ34" s="44" t="str">
        <f t="shared" si="98"/>
        <v>2 fois par semaine</v>
      </c>
      <c r="AK34" s="13" t="s">
        <v>68</v>
      </c>
      <c r="AL34" s="13" t="s">
        <v>69</v>
      </c>
      <c r="AM34" s="13" t="s">
        <v>68</v>
      </c>
      <c r="AN34" s="13" t="s">
        <v>68</v>
      </c>
      <c r="AO34" s="13" t="s">
        <v>69</v>
      </c>
      <c r="AP34" s="13" t="s">
        <v>68</v>
      </c>
      <c r="AQ34" s="13" t="str">
        <f t="shared" si="99"/>
        <v>2 fois par semaine</v>
      </c>
      <c r="AR34" s="14" t="s">
        <v>68</v>
      </c>
      <c r="AS34" s="14" t="s">
        <v>69</v>
      </c>
      <c r="AT34" s="14" t="s">
        <v>68</v>
      </c>
      <c r="AU34" s="14" t="s">
        <v>68</v>
      </c>
      <c r="AV34" s="14" t="s">
        <v>69</v>
      </c>
      <c r="AW34" s="14" t="s">
        <v>68</v>
      </c>
      <c r="AX34" s="14" t="str">
        <f t="shared" si="100"/>
        <v>2 fois par semaine</v>
      </c>
      <c r="AY34" s="13" t="s">
        <v>68</v>
      </c>
      <c r="AZ34" s="13" t="s">
        <v>69</v>
      </c>
      <c r="BA34" s="13" t="s">
        <v>68</v>
      </c>
      <c r="BB34" s="13" t="s">
        <v>68</v>
      </c>
      <c r="BC34" s="13" t="s">
        <v>69</v>
      </c>
      <c r="BD34" s="13" t="s">
        <v>68</v>
      </c>
      <c r="BE34" s="13" t="str">
        <f t="shared" si="101"/>
        <v>2 fois par semaine</v>
      </c>
      <c r="BF34" s="14" t="s">
        <v>68</v>
      </c>
      <c r="BG34" s="14" t="s">
        <v>69</v>
      </c>
      <c r="BH34" s="14" t="s">
        <v>68</v>
      </c>
      <c r="BI34" s="14" t="s">
        <v>68</v>
      </c>
      <c r="BJ34" s="14" t="s">
        <v>69</v>
      </c>
      <c r="BK34" s="14" t="s">
        <v>68</v>
      </c>
      <c r="BL34" s="14" t="str">
        <f t="shared" si="102"/>
        <v>2 fois par semaine</v>
      </c>
      <c r="BM34" s="13" t="s">
        <v>68</v>
      </c>
      <c r="BN34" s="13" t="s">
        <v>69</v>
      </c>
      <c r="BO34" s="13" t="s">
        <v>68</v>
      </c>
      <c r="BP34" s="13" t="s">
        <v>68</v>
      </c>
      <c r="BQ34" s="13" t="s">
        <v>69</v>
      </c>
      <c r="BR34" s="13" t="s">
        <v>68</v>
      </c>
      <c r="BS34" s="13" t="str">
        <f t="shared" si="103"/>
        <v>2 fois par semaine</v>
      </c>
      <c r="BT34" s="14" t="s">
        <v>68</v>
      </c>
      <c r="BU34" s="14" t="s">
        <v>68</v>
      </c>
      <c r="BV34" s="14" t="s">
        <v>68</v>
      </c>
      <c r="BW34" s="14" t="s">
        <v>68</v>
      </c>
      <c r="BX34" s="14" t="s">
        <v>68</v>
      </c>
      <c r="BY34" s="14" t="s">
        <v>68</v>
      </c>
      <c r="BZ34" s="14" t="str">
        <f t="shared" si="104"/>
        <v>-</v>
      </c>
      <c r="CA34" s="13" t="s">
        <v>68</v>
      </c>
      <c r="CB34" s="13" t="s">
        <v>69</v>
      </c>
      <c r="CC34" s="13" t="s">
        <v>68</v>
      </c>
      <c r="CD34" s="13" t="s">
        <v>68</v>
      </c>
      <c r="CE34" s="13" t="s">
        <v>69</v>
      </c>
      <c r="CF34" s="13" t="s">
        <v>68</v>
      </c>
      <c r="CG34" s="44" t="str">
        <f t="shared" si="113"/>
        <v>2 fois par semaine</v>
      </c>
      <c r="CH34" s="14" t="s">
        <v>68</v>
      </c>
      <c r="CI34" s="14" t="s">
        <v>69</v>
      </c>
      <c r="CJ34" s="14" t="s">
        <v>68</v>
      </c>
      <c r="CK34" s="14" t="s">
        <v>68</v>
      </c>
      <c r="CL34" s="14" t="s">
        <v>69</v>
      </c>
      <c r="CM34" s="14" t="s">
        <v>68</v>
      </c>
      <c r="CN34" s="44" t="str">
        <f t="shared" si="105"/>
        <v>2 fois par semaine</v>
      </c>
      <c r="CO34" s="13" t="s">
        <v>68</v>
      </c>
      <c r="CP34" s="13" t="s">
        <v>69</v>
      </c>
      <c r="CQ34" s="13" t="s">
        <v>68</v>
      </c>
      <c r="CR34" s="13" t="s">
        <v>68</v>
      </c>
      <c r="CS34" s="13" t="s">
        <v>69</v>
      </c>
      <c r="CT34" s="13" t="s">
        <v>68</v>
      </c>
      <c r="CU34" s="13" t="str">
        <f t="shared" si="76"/>
        <v>2 fois par semaine</v>
      </c>
      <c r="CV34" s="14" t="s">
        <v>68</v>
      </c>
      <c r="CW34" s="14" t="s">
        <v>69</v>
      </c>
      <c r="CX34" s="14" t="s">
        <v>68</v>
      </c>
      <c r="CY34" s="14" t="s">
        <v>68</v>
      </c>
      <c r="CZ34" s="14" t="s">
        <v>69</v>
      </c>
      <c r="DA34" s="14" t="s">
        <v>68</v>
      </c>
      <c r="DB34" s="14" t="str">
        <f t="shared" si="106"/>
        <v>2 fois par semaine</v>
      </c>
      <c r="DC34" s="13" t="s">
        <v>68</v>
      </c>
      <c r="DD34" s="13" t="s">
        <v>69</v>
      </c>
      <c r="DE34" s="13" t="s">
        <v>68</v>
      </c>
      <c r="DF34" s="13" t="s">
        <v>68</v>
      </c>
      <c r="DG34" s="13" t="s">
        <v>69</v>
      </c>
      <c r="DH34" s="13" t="s">
        <v>68</v>
      </c>
      <c r="DI34" s="13" t="str">
        <f t="shared" si="77"/>
        <v>2 fois par semaine</v>
      </c>
      <c r="DJ34" s="14" t="s">
        <v>68</v>
      </c>
      <c r="DK34" s="14" t="s">
        <v>68</v>
      </c>
      <c r="DL34" s="14" t="s">
        <v>68</v>
      </c>
      <c r="DM34" s="14" t="s">
        <v>68</v>
      </c>
      <c r="DN34" s="14" t="s">
        <v>68</v>
      </c>
      <c r="DO34" s="14" t="s">
        <v>68</v>
      </c>
      <c r="DP34" s="44" t="str">
        <f t="shared" si="107"/>
        <v>-</v>
      </c>
      <c r="DQ34" s="13" t="s">
        <v>68</v>
      </c>
      <c r="DR34" s="13" t="s">
        <v>68</v>
      </c>
      <c r="DS34" s="13" t="s">
        <v>68</v>
      </c>
      <c r="DT34" s="13" t="s">
        <v>68</v>
      </c>
      <c r="DU34" s="13" t="s">
        <v>68</v>
      </c>
      <c r="DV34" s="13" t="s">
        <v>68</v>
      </c>
      <c r="DW34" s="13" t="str">
        <f t="shared" si="108"/>
        <v>-</v>
      </c>
      <c r="DX34" s="14" t="s">
        <v>68</v>
      </c>
      <c r="DY34" s="14" t="s">
        <v>68</v>
      </c>
      <c r="DZ34" s="14" t="s">
        <v>68</v>
      </c>
      <c r="EA34" s="14" t="s">
        <v>68</v>
      </c>
      <c r="EB34" s="14" t="s">
        <v>68</v>
      </c>
      <c r="EC34" s="14" t="s">
        <v>68</v>
      </c>
      <c r="ED34" s="14" t="str">
        <f t="shared" si="109"/>
        <v>-</v>
      </c>
      <c r="EE34" s="13" t="s">
        <v>68</v>
      </c>
      <c r="EF34" s="13" t="s">
        <v>68</v>
      </c>
      <c r="EG34" s="13" t="s">
        <v>68</v>
      </c>
      <c r="EH34" s="13" t="s">
        <v>68</v>
      </c>
      <c r="EI34" s="13" t="s">
        <v>68</v>
      </c>
      <c r="EJ34" s="13" t="s">
        <v>68</v>
      </c>
      <c r="EK34" s="13" t="str">
        <f t="shared" si="110"/>
        <v>-</v>
      </c>
      <c r="EL34" s="14" t="s">
        <v>68</v>
      </c>
      <c r="EM34" s="14" t="s">
        <v>69</v>
      </c>
      <c r="EN34" s="14" t="s">
        <v>68</v>
      </c>
      <c r="EO34" s="14" t="s">
        <v>68</v>
      </c>
      <c r="EP34" s="14" t="s">
        <v>68</v>
      </c>
      <c r="EQ34" s="14" t="s">
        <v>68</v>
      </c>
      <c r="ER34" s="44" t="str">
        <f t="shared" si="89"/>
        <v>1 fois par mois</v>
      </c>
      <c r="ES34" s="13" t="s">
        <v>68</v>
      </c>
      <c r="ET34" s="13" t="s">
        <v>69</v>
      </c>
      <c r="EU34" s="13" t="s">
        <v>68</v>
      </c>
      <c r="EV34" s="13" t="s">
        <v>68</v>
      </c>
      <c r="EW34" s="13" t="s">
        <v>68</v>
      </c>
      <c r="EX34" s="13" t="s">
        <v>68</v>
      </c>
      <c r="EY34" s="44" t="str">
        <f t="shared" si="111"/>
        <v>1 fois par mois</v>
      </c>
      <c r="EZ34" s="14" t="s">
        <v>68</v>
      </c>
      <c r="FA34" s="14" t="s">
        <v>68</v>
      </c>
      <c r="FB34" s="14" t="s">
        <v>68</v>
      </c>
      <c r="FC34" s="14" t="s">
        <v>68</v>
      </c>
      <c r="FD34" s="14" t="s">
        <v>68</v>
      </c>
      <c r="FE34" s="14" t="s">
        <v>68</v>
      </c>
      <c r="FF34" s="44" t="str">
        <f t="shared" si="73"/>
        <v>-</v>
      </c>
      <c r="FG34" s="13" t="s">
        <v>68</v>
      </c>
      <c r="FH34" s="13" t="s">
        <v>68</v>
      </c>
      <c r="FI34" s="13" t="s">
        <v>68</v>
      </c>
      <c r="FJ34" s="13" t="s">
        <v>68</v>
      </c>
      <c r="FK34" s="13" t="s">
        <v>68</v>
      </c>
      <c r="FL34" s="13" t="s">
        <v>68</v>
      </c>
      <c r="FM34" s="13" t="s">
        <v>68</v>
      </c>
      <c r="FN34" s="14" t="s">
        <v>68</v>
      </c>
      <c r="FO34" s="14" t="s">
        <v>69</v>
      </c>
      <c r="FP34" s="14" t="s">
        <v>68</v>
      </c>
      <c r="FQ34" s="14" t="s">
        <v>68</v>
      </c>
      <c r="FR34" s="14" t="s">
        <v>69</v>
      </c>
      <c r="FS34" s="14" t="s">
        <v>68</v>
      </c>
      <c r="FT34" s="44" t="str">
        <f t="shared" si="91"/>
        <v>2 fois par semaine</v>
      </c>
      <c r="FU34" s="13" t="s">
        <v>68</v>
      </c>
      <c r="FV34" s="13" t="s">
        <v>69</v>
      </c>
      <c r="FW34" s="13" t="s">
        <v>68</v>
      </c>
      <c r="FX34" s="13" t="s">
        <v>68</v>
      </c>
      <c r="FY34" s="13" t="s">
        <v>68</v>
      </c>
      <c r="FZ34" s="13" t="s">
        <v>68</v>
      </c>
      <c r="GA34" s="44" t="str">
        <f t="shared" si="92"/>
        <v>1 fois par semaine</v>
      </c>
      <c r="GB34" s="14" t="s">
        <v>68</v>
      </c>
      <c r="GC34" s="14" t="s">
        <v>69</v>
      </c>
      <c r="GD34" s="14" t="s">
        <v>68</v>
      </c>
      <c r="GE34" s="14" t="s">
        <v>68</v>
      </c>
      <c r="GF34" s="14" t="s">
        <v>68</v>
      </c>
      <c r="GG34" s="14" t="s">
        <v>68</v>
      </c>
      <c r="GH34" s="14" t="str">
        <f t="shared" si="93"/>
        <v>1 fois par semaine</v>
      </c>
      <c r="GI34" s="13" t="s">
        <v>68</v>
      </c>
      <c r="GJ34" s="13" t="s">
        <v>68</v>
      </c>
      <c r="GK34" s="13" t="s">
        <v>68</v>
      </c>
      <c r="GL34" s="13" t="s">
        <v>68</v>
      </c>
      <c r="GM34" s="13" t="s">
        <v>68</v>
      </c>
      <c r="GN34" s="13" t="s">
        <v>68</v>
      </c>
      <c r="GO34" s="13" t="str">
        <f t="shared" si="63"/>
        <v>-</v>
      </c>
      <c r="GP34" s="14" t="s">
        <v>68</v>
      </c>
      <c r="GQ34" s="14" t="s">
        <v>68</v>
      </c>
      <c r="GR34" s="14" t="s">
        <v>68</v>
      </c>
      <c r="GS34" s="14" t="s">
        <v>68</v>
      </c>
      <c r="GT34" s="14" t="s">
        <v>68</v>
      </c>
      <c r="GU34" s="14" t="s">
        <v>68</v>
      </c>
      <c r="GV34" s="14" t="str">
        <f t="shared" si="64"/>
        <v>-</v>
      </c>
      <c r="GW34" s="13" t="s">
        <v>68</v>
      </c>
      <c r="GX34" s="13" t="s">
        <v>68</v>
      </c>
      <c r="GY34" s="13" t="s">
        <v>68</v>
      </c>
      <c r="GZ34" s="13" t="s">
        <v>68</v>
      </c>
      <c r="HA34" s="13" t="s">
        <v>68</v>
      </c>
      <c r="HB34" s="13" t="s">
        <v>68</v>
      </c>
      <c r="HC34" s="44" t="str">
        <f t="shared" si="94"/>
        <v>-</v>
      </c>
      <c r="HD34" s="14" t="s">
        <v>68</v>
      </c>
      <c r="HE34" s="14" t="s">
        <v>68</v>
      </c>
      <c r="HF34" s="14" t="s">
        <v>68</v>
      </c>
      <c r="HG34" s="14" t="s">
        <v>68</v>
      </c>
      <c r="HH34" s="14" t="s">
        <v>68</v>
      </c>
      <c r="HI34" s="14" t="s">
        <v>68</v>
      </c>
      <c r="HJ34" s="44" t="str">
        <f t="shared" si="85"/>
        <v>-</v>
      </c>
      <c r="HK34" s="13" t="s">
        <v>68</v>
      </c>
      <c r="HL34" s="13" t="s">
        <v>68</v>
      </c>
      <c r="HM34" s="13" t="s">
        <v>68</v>
      </c>
      <c r="HN34" s="13" t="s">
        <v>68</v>
      </c>
      <c r="HO34" s="13" t="s">
        <v>68</v>
      </c>
      <c r="HP34" s="13" t="s">
        <v>68</v>
      </c>
      <c r="HQ34" s="44" t="str">
        <f t="shared" si="65"/>
        <v>-</v>
      </c>
      <c r="HR34" s="14" t="s">
        <v>68</v>
      </c>
      <c r="HS34" s="14" t="s">
        <v>68</v>
      </c>
      <c r="HT34" s="14" t="s">
        <v>68</v>
      </c>
      <c r="HU34" s="14" t="s">
        <v>68</v>
      </c>
      <c r="HV34" s="14" t="s">
        <v>68</v>
      </c>
      <c r="HW34" s="14" t="s">
        <v>68</v>
      </c>
      <c r="HX34" s="14" t="str">
        <f t="shared" si="78"/>
        <v>-</v>
      </c>
    </row>
    <row r="35" spans="1:232" ht="27.95" customHeight="1" x14ac:dyDescent="0.2">
      <c r="A35" s="8">
        <v>8225</v>
      </c>
      <c r="B35" s="24" t="s">
        <v>157</v>
      </c>
      <c r="C35" s="10" t="s">
        <v>1915</v>
      </c>
      <c r="D35" s="11" t="s">
        <v>96</v>
      </c>
      <c r="E35" s="11" t="s">
        <v>295</v>
      </c>
      <c r="F35" s="11">
        <v>75020</v>
      </c>
      <c r="G35" s="11" t="s">
        <v>29</v>
      </c>
      <c r="H35" s="12">
        <v>17</v>
      </c>
      <c r="I35" s="13" t="s">
        <v>69</v>
      </c>
      <c r="J35" s="13" t="s">
        <v>68</v>
      </c>
      <c r="K35" s="13" t="s">
        <v>69</v>
      </c>
      <c r="L35" s="13" t="s">
        <v>68</v>
      </c>
      <c r="M35" s="13" t="s">
        <v>69</v>
      </c>
      <c r="N35" s="13" t="s">
        <v>68</v>
      </c>
      <c r="O35" s="13" t="str">
        <f t="shared" si="95"/>
        <v>3 fois par semaine</v>
      </c>
      <c r="P35" s="14" t="s">
        <v>69</v>
      </c>
      <c r="Q35" s="14" t="s">
        <v>68</v>
      </c>
      <c r="R35" s="14" t="s">
        <v>69</v>
      </c>
      <c r="S35" s="14" t="s">
        <v>68</v>
      </c>
      <c r="T35" s="14" t="s">
        <v>69</v>
      </c>
      <c r="U35" s="14" t="s">
        <v>68</v>
      </c>
      <c r="V35" s="44" t="str">
        <f t="shared" si="96"/>
        <v>3 fois par semaine</v>
      </c>
      <c r="W35" s="13" t="s">
        <v>69</v>
      </c>
      <c r="X35" s="13" t="s">
        <v>68</v>
      </c>
      <c r="Y35" s="13" t="s">
        <v>69</v>
      </c>
      <c r="Z35" s="13" t="s">
        <v>68</v>
      </c>
      <c r="AA35" s="13" t="s">
        <v>69</v>
      </c>
      <c r="AB35" s="13" t="s">
        <v>68</v>
      </c>
      <c r="AC35" s="13" t="str">
        <f t="shared" si="97"/>
        <v>3 fois par semaine</v>
      </c>
      <c r="AD35" s="14" t="s">
        <v>69</v>
      </c>
      <c r="AE35" s="14" t="s">
        <v>68</v>
      </c>
      <c r="AF35" s="14" t="s">
        <v>69</v>
      </c>
      <c r="AG35" s="14" t="s">
        <v>68</v>
      </c>
      <c r="AH35" s="14" t="s">
        <v>69</v>
      </c>
      <c r="AI35" s="14" t="s">
        <v>68</v>
      </c>
      <c r="AJ35" s="44" t="str">
        <f t="shared" si="98"/>
        <v>3 fois par semaine</v>
      </c>
      <c r="AK35" s="13" t="s">
        <v>69</v>
      </c>
      <c r="AL35" s="13" t="s">
        <v>68</v>
      </c>
      <c r="AM35" s="13" t="s">
        <v>69</v>
      </c>
      <c r="AN35" s="13" t="s">
        <v>68</v>
      </c>
      <c r="AO35" s="13" t="s">
        <v>69</v>
      </c>
      <c r="AP35" s="13" t="s">
        <v>68</v>
      </c>
      <c r="AQ35" s="13" t="str">
        <f t="shared" si="99"/>
        <v>3 fois par semaine</v>
      </c>
      <c r="AR35" s="14" t="s">
        <v>69</v>
      </c>
      <c r="AS35" s="14" t="s">
        <v>68</v>
      </c>
      <c r="AT35" s="14" t="s">
        <v>69</v>
      </c>
      <c r="AU35" s="14" t="s">
        <v>68</v>
      </c>
      <c r="AV35" s="14" t="s">
        <v>69</v>
      </c>
      <c r="AW35" s="14" t="s">
        <v>68</v>
      </c>
      <c r="AX35" s="14" t="str">
        <f t="shared" si="100"/>
        <v>3 fois par semaine</v>
      </c>
      <c r="AY35" s="13" t="s">
        <v>69</v>
      </c>
      <c r="AZ35" s="13" t="s">
        <v>68</v>
      </c>
      <c r="BA35" s="13" t="s">
        <v>69</v>
      </c>
      <c r="BB35" s="13" t="s">
        <v>68</v>
      </c>
      <c r="BC35" s="13" t="s">
        <v>69</v>
      </c>
      <c r="BD35" s="13" t="s">
        <v>68</v>
      </c>
      <c r="BE35" s="13" t="str">
        <f t="shared" si="101"/>
        <v>3 fois par semaine</v>
      </c>
      <c r="BF35" s="14" t="s">
        <v>69</v>
      </c>
      <c r="BG35" s="14" t="s">
        <v>68</v>
      </c>
      <c r="BH35" s="14" t="s">
        <v>69</v>
      </c>
      <c r="BI35" s="14" t="s">
        <v>68</v>
      </c>
      <c r="BJ35" s="14" t="s">
        <v>69</v>
      </c>
      <c r="BK35" s="14" t="s">
        <v>68</v>
      </c>
      <c r="BL35" s="14" t="str">
        <f t="shared" si="102"/>
        <v>3 fois par semaine</v>
      </c>
      <c r="BM35" s="13" t="s">
        <v>69</v>
      </c>
      <c r="BN35" s="13" t="s">
        <v>68</v>
      </c>
      <c r="BO35" s="13" t="s">
        <v>69</v>
      </c>
      <c r="BP35" s="13" t="s">
        <v>68</v>
      </c>
      <c r="BQ35" s="13" t="s">
        <v>69</v>
      </c>
      <c r="BR35" s="13" t="s">
        <v>68</v>
      </c>
      <c r="BS35" s="13" t="str">
        <f t="shared" si="103"/>
        <v>3 fois par semaine</v>
      </c>
      <c r="BT35" s="14" t="s">
        <v>68</v>
      </c>
      <c r="BU35" s="14" t="s">
        <v>68</v>
      </c>
      <c r="BV35" s="14" t="s">
        <v>68</v>
      </c>
      <c r="BW35" s="14" t="s">
        <v>68</v>
      </c>
      <c r="BX35" s="14" t="s">
        <v>68</v>
      </c>
      <c r="BY35" s="14" t="s">
        <v>68</v>
      </c>
      <c r="BZ35" s="14" t="str">
        <f t="shared" si="104"/>
        <v>-</v>
      </c>
      <c r="CA35" s="13" t="s">
        <v>69</v>
      </c>
      <c r="CB35" s="13" t="s">
        <v>68</v>
      </c>
      <c r="CC35" s="13" t="s">
        <v>69</v>
      </c>
      <c r="CD35" s="13" t="s">
        <v>68</v>
      </c>
      <c r="CE35" s="13" t="s">
        <v>69</v>
      </c>
      <c r="CF35" s="13" t="s">
        <v>68</v>
      </c>
      <c r="CG35" s="44" t="str">
        <f t="shared" ref="CG35:CG37" si="114">IF(COUNTIF(CA35:CF35,"X")&gt;0,COUNTIF(CA35:CF35,"X")&amp;" fois par semaine","-")</f>
        <v>3 fois par semaine</v>
      </c>
      <c r="CH35" s="14" t="s">
        <v>69</v>
      </c>
      <c r="CI35" s="14" t="s">
        <v>68</v>
      </c>
      <c r="CJ35" s="14" t="s">
        <v>69</v>
      </c>
      <c r="CK35" s="14" t="s">
        <v>68</v>
      </c>
      <c r="CL35" s="14" t="s">
        <v>69</v>
      </c>
      <c r="CM35" s="14" t="s">
        <v>68</v>
      </c>
      <c r="CN35" s="44" t="str">
        <f t="shared" si="105"/>
        <v>3 fois par semaine</v>
      </c>
      <c r="CO35" s="13" t="s">
        <v>69</v>
      </c>
      <c r="CP35" s="13" t="s">
        <v>68</v>
      </c>
      <c r="CQ35" s="13" t="s">
        <v>69</v>
      </c>
      <c r="CR35" s="13" t="s">
        <v>68</v>
      </c>
      <c r="CS35" s="13" t="s">
        <v>69</v>
      </c>
      <c r="CT35" s="13" t="s">
        <v>68</v>
      </c>
      <c r="CU35" s="13" t="str">
        <f t="shared" si="76"/>
        <v>3 fois par semaine</v>
      </c>
      <c r="CV35" s="14" t="s">
        <v>69</v>
      </c>
      <c r="CW35" s="14" t="s">
        <v>68</v>
      </c>
      <c r="CX35" s="14" t="s">
        <v>69</v>
      </c>
      <c r="CY35" s="14" t="s">
        <v>68</v>
      </c>
      <c r="CZ35" s="14" t="s">
        <v>69</v>
      </c>
      <c r="DA35" s="14" t="s">
        <v>68</v>
      </c>
      <c r="DB35" s="14" t="str">
        <f t="shared" si="106"/>
        <v>3 fois par semaine</v>
      </c>
      <c r="DC35" s="13" t="s">
        <v>69</v>
      </c>
      <c r="DD35" s="13" t="s">
        <v>68</v>
      </c>
      <c r="DE35" s="13" t="s">
        <v>69</v>
      </c>
      <c r="DF35" s="13" t="s">
        <v>68</v>
      </c>
      <c r="DG35" s="13" t="s">
        <v>69</v>
      </c>
      <c r="DH35" s="13" t="s">
        <v>68</v>
      </c>
      <c r="DI35" s="13" t="str">
        <f t="shared" si="77"/>
        <v>3 fois par semaine</v>
      </c>
      <c r="DJ35" s="14" t="s">
        <v>69</v>
      </c>
      <c r="DK35" s="14" t="s">
        <v>68</v>
      </c>
      <c r="DL35" s="14" t="s">
        <v>69</v>
      </c>
      <c r="DM35" s="14" t="s">
        <v>68</v>
      </c>
      <c r="DN35" s="14" t="s">
        <v>69</v>
      </c>
      <c r="DO35" s="14" t="s">
        <v>68</v>
      </c>
      <c r="DP35" s="44" t="str">
        <f t="shared" si="107"/>
        <v>3 fois par semaine</v>
      </c>
      <c r="DQ35" s="13" t="s">
        <v>69</v>
      </c>
      <c r="DR35" s="13" t="s">
        <v>68</v>
      </c>
      <c r="DS35" s="13" t="s">
        <v>69</v>
      </c>
      <c r="DT35" s="13" t="s">
        <v>68</v>
      </c>
      <c r="DU35" s="13" t="s">
        <v>69</v>
      </c>
      <c r="DV35" s="13" t="s">
        <v>68</v>
      </c>
      <c r="DW35" s="13" t="str">
        <f t="shared" si="108"/>
        <v>3 fois par semaine</v>
      </c>
      <c r="DX35" s="14" t="s">
        <v>69</v>
      </c>
      <c r="DY35" s="14" t="s">
        <v>68</v>
      </c>
      <c r="DZ35" s="14" t="s">
        <v>69</v>
      </c>
      <c r="EA35" s="14" t="s">
        <v>68</v>
      </c>
      <c r="EB35" s="14" t="s">
        <v>69</v>
      </c>
      <c r="EC35" s="14" t="s">
        <v>68</v>
      </c>
      <c r="ED35" s="14" t="str">
        <f t="shared" si="109"/>
        <v>3 fois par semaine</v>
      </c>
      <c r="EE35" s="13" t="s">
        <v>69</v>
      </c>
      <c r="EF35" s="13" t="s">
        <v>68</v>
      </c>
      <c r="EG35" s="13" t="s">
        <v>69</v>
      </c>
      <c r="EH35" s="13" t="s">
        <v>68</v>
      </c>
      <c r="EI35" s="13" t="s">
        <v>69</v>
      </c>
      <c r="EJ35" s="13" t="s">
        <v>68</v>
      </c>
      <c r="EK35" s="13" t="str">
        <f t="shared" si="110"/>
        <v>3 fois par semaine</v>
      </c>
      <c r="EL35" s="14" t="s">
        <v>69</v>
      </c>
      <c r="EM35" s="14" t="s">
        <v>68</v>
      </c>
      <c r="EN35" s="14" t="s">
        <v>68</v>
      </c>
      <c r="EO35" s="14" t="s">
        <v>68</v>
      </c>
      <c r="EP35" s="14" t="s">
        <v>68</v>
      </c>
      <c r="EQ35" s="14" t="s">
        <v>68</v>
      </c>
      <c r="ER35" s="44" t="str">
        <f t="shared" ref="ER35" si="115">IF(COUNTIF(EL35:EQ35,"X")&gt;0,COUNTIF(EL35:EQ35,"X")&amp;" fois par mois","-")</f>
        <v>1 fois par mois</v>
      </c>
      <c r="ES35" s="13" t="s">
        <v>68</v>
      </c>
      <c r="ET35" s="13" t="s">
        <v>68</v>
      </c>
      <c r="EU35" s="13" t="s">
        <v>68</v>
      </c>
      <c r="EV35" s="13" t="s">
        <v>68</v>
      </c>
      <c r="EW35" s="13" t="s">
        <v>68</v>
      </c>
      <c r="EX35" s="13" t="s">
        <v>68</v>
      </c>
      <c r="EY35" s="44" t="s">
        <v>68</v>
      </c>
      <c r="EZ35" s="14" t="s">
        <v>69</v>
      </c>
      <c r="FA35" s="14" t="s">
        <v>68</v>
      </c>
      <c r="FB35" s="14" t="s">
        <v>68</v>
      </c>
      <c r="FC35" s="14" t="s">
        <v>68</v>
      </c>
      <c r="FD35" s="14" t="s">
        <v>68</v>
      </c>
      <c r="FE35" s="14" t="s">
        <v>68</v>
      </c>
      <c r="FF35" s="44" t="str">
        <f t="shared" si="73"/>
        <v>1 fois par semaine</v>
      </c>
      <c r="FG35" s="13" t="s">
        <v>69</v>
      </c>
      <c r="FH35" s="13" t="s">
        <v>68</v>
      </c>
      <c r="FI35" s="13" t="s">
        <v>68</v>
      </c>
      <c r="FJ35" s="13" t="s">
        <v>68</v>
      </c>
      <c r="FK35" s="13" t="s">
        <v>68</v>
      </c>
      <c r="FL35" s="13" t="s">
        <v>68</v>
      </c>
      <c r="FM35" s="13" t="str">
        <f t="shared" ref="FM35" si="116">IF(COUNTIF(FG35:FL35,"X")&gt;0,COUNTIF(FG35:FL35,"X")&amp;" fois par mois","-")</f>
        <v>1 fois par mois</v>
      </c>
      <c r="FN35" s="14" t="s">
        <v>69</v>
      </c>
      <c r="FO35" s="14" t="s">
        <v>68</v>
      </c>
      <c r="FP35" s="14" t="s">
        <v>69</v>
      </c>
      <c r="FQ35" s="14" t="s">
        <v>68</v>
      </c>
      <c r="FR35" s="14" t="s">
        <v>69</v>
      </c>
      <c r="FS35" s="14" t="s">
        <v>68</v>
      </c>
      <c r="FT35" s="44" t="str">
        <f t="shared" si="91"/>
        <v>3 fois par semaine</v>
      </c>
      <c r="FU35" s="13" t="s">
        <v>69</v>
      </c>
      <c r="FV35" s="13" t="s">
        <v>68</v>
      </c>
      <c r="FW35" s="13" t="s">
        <v>68</v>
      </c>
      <c r="FX35" s="13" t="s">
        <v>68</v>
      </c>
      <c r="FY35" s="13" t="s">
        <v>68</v>
      </c>
      <c r="FZ35" s="13" t="s">
        <v>68</v>
      </c>
      <c r="GA35" s="44" t="str">
        <f t="shared" si="92"/>
        <v>1 fois par semaine</v>
      </c>
      <c r="GB35" s="14" t="s">
        <v>69</v>
      </c>
      <c r="GC35" s="14" t="s">
        <v>68</v>
      </c>
      <c r="GD35" s="14" t="s">
        <v>68</v>
      </c>
      <c r="GE35" s="14" t="s">
        <v>68</v>
      </c>
      <c r="GF35" s="14" t="s">
        <v>68</v>
      </c>
      <c r="GG35" s="14" t="s">
        <v>68</v>
      </c>
      <c r="GH35" s="14" t="str">
        <f t="shared" si="93"/>
        <v>1 fois par semaine</v>
      </c>
      <c r="GI35" s="13" t="s">
        <v>68</v>
      </c>
      <c r="GJ35" s="13" t="s">
        <v>68</v>
      </c>
      <c r="GK35" s="13" t="s">
        <v>68</v>
      </c>
      <c r="GL35" s="13" t="s">
        <v>68</v>
      </c>
      <c r="GM35" s="13" t="s">
        <v>68</v>
      </c>
      <c r="GN35" s="13" t="s">
        <v>68</v>
      </c>
      <c r="GO35" s="13" t="str">
        <f t="shared" si="63"/>
        <v>-</v>
      </c>
      <c r="GP35" s="14" t="s">
        <v>68</v>
      </c>
      <c r="GQ35" s="14" t="s">
        <v>68</v>
      </c>
      <c r="GR35" s="14" t="s">
        <v>68</v>
      </c>
      <c r="GS35" s="14" t="s">
        <v>68</v>
      </c>
      <c r="GT35" s="14" t="s">
        <v>68</v>
      </c>
      <c r="GU35" s="14" t="s">
        <v>68</v>
      </c>
      <c r="GV35" s="14" t="str">
        <f t="shared" si="64"/>
        <v>-</v>
      </c>
      <c r="GW35" s="13" t="s">
        <v>68</v>
      </c>
      <c r="GX35" s="13" t="s">
        <v>68</v>
      </c>
      <c r="GY35" s="13" t="s">
        <v>68</v>
      </c>
      <c r="GZ35" s="13" t="s">
        <v>68</v>
      </c>
      <c r="HA35" s="13" t="s">
        <v>68</v>
      </c>
      <c r="HB35" s="13" t="s">
        <v>68</v>
      </c>
      <c r="HC35" s="44" t="str">
        <f t="shared" si="94"/>
        <v>-</v>
      </c>
      <c r="HD35" s="14" t="s">
        <v>68</v>
      </c>
      <c r="HE35" s="14" t="s">
        <v>68</v>
      </c>
      <c r="HF35" s="14" t="s">
        <v>68</v>
      </c>
      <c r="HG35" s="14" t="s">
        <v>68</v>
      </c>
      <c r="HH35" s="14" t="s">
        <v>68</v>
      </c>
      <c r="HI35" s="14" t="s">
        <v>68</v>
      </c>
      <c r="HJ35" s="44" t="str">
        <f t="shared" si="85"/>
        <v>-</v>
      </c>
      <c r="HK35" s="13" t="s">
        <v>68</v>
      </c>
      <c r="HL35" s="13" t="s">
        <v>68</v>
      </c>
      <c r="HM35" s="13" t="s">
        <v>68</v>
      </c>
      <c r="HN35" s="13" t="s">
        <v>68</v>
      </c>
      <c r="HO35" s="13" t="s">
        <v>68</v>
      </c>
      <c r="HP35" s="13" t="s">
        <v>68</v>
      </c>
      <c r="HQ35" s="44" t="str">
        <f t="shared" si="65"/>
        <v>-</v>
      </c>
      <c r="HR35" s="14" t="s">
        <v>68</v>
      </c>
      <c r="HS35" s="14" t="s">
        <v>68</v>
      </c>
      <c r="HT35" s="14" t="s">
        <v>68</v>
      </c>
      <c r="HU35" s="14" t="s">
        <v>68</v>
      </c>
      <c r="HV35" s="14" t="s">
        <v>68</v>
      </c>
      <c r="HW35" s="14" t="s">
        <v>68</v>
      </c>
      <c r="HX35" s="14" t="str">
        <f t="shared" ref="HX35:HX50" si="117">IF(COUNTIF(HR35:HW35,"X")&gt;0,COUNTIF(HR35:HW35,"X")&amp;" fois par semaine","-")</f>
        <v>-</v>
      </c>
    </row>
    <row r="36" spans="1:232" ht="27.95" customHeight="1" x14ac:dyDescent="0.2">
      <c r="A36" s="8">
        <v>8226</v>
      </c>
      <c r="B36" s="17" t="s">
        <v>80</v>
      </c>
      <c r="C36" s="10" t="s">
        <v>1910</v>
      </c>
      <c r="D36" s="11" t="s">
        <v>96</v>
      </c>
      <c r="E36" s="11" t="s">
        <v>296</v>
      </c>
      <c r="F36" s="11">
        <v>75020</v>
      </c>
      <c r="G36" s="11" t="s">
        <v>29</v>
      </c>
      <c r="H36" s="12">
        <v>4</v>
      </c>
      <c r="I36" s="13" t="s">
        <v>68</v>
      </c>
      <c r="J36" s="13" t="s">
        <v>68</v>
      </c>
      <c r="K36" s="13" t="s">
        <v>68</v>
      </c>
      <c r="L36" s="13" t="s">
        <v>68</v>
      </c>
      <c r="M36" s="13" t="s">
        <v>68</v>
      </c>
      <c r="N36" s="13" t="s">
        <v>68</v>
      </c>
      <c r="O36" s="13" t="str">
        <f t="shared" si="95"/>
        <v>-</v>
      </c>
      <c r="P36" s="14" t="s">
        <v>68</v>
      </c>
      <c r="Q36" s="14" t="s">
        <v>68</v>
      </c>
      <c r="R36" s="14" t="s">
        <v>68</v>
      </c>
      <c r="S36" s="14" t="s">
        <v>68</v>
      </c>
      <c r="T36" s="14" t="s">
        <v>68</v>
      </c>
      <c r="U36" s="14" t="s">
        <v>68</v>
      </c>
      <c r="V36" s="44" t="str">
        <f t="shared" si="96"/>
        <v>-</v>
      </c>
      <c r="W36" s="13" t="s">
        <v>68</v>
      </c>
      <c r="X36" s="13" t="s">
        <v>68</v>
      </c>
      <c r="Y36" s="13" t="s">
        <v>68</v>
      </c>
      <c r="Z36" s="13" t="s">
        <v>68</v>
      </c>
      <c r="AA36" s="13" t="s">
        <v>68</v>
      </c>
      <c r="AB36" s="13" t="s">
        <v>68</v>
      </c>
      <c r="AC36" s="13" t="str">
        <f t="shared" si="97"/>
        <v>-</v>
      </c>
      <c r="AD36" s="14" t="s">
        <v>68</v>
      </c>
      <c r="AE36" s="14" t="s">
        <v>68</v>
      </c>
      <c r="AF36" s="14" t="s">
        <v>68</v>
      </c>
      <c r="AG36" s="14" t="s">
        <v>68</v>
      </c>
      <c r="AH36" s="14" t="s">
        <v>68</v>
      </c>
      <c r="AI36" s="14" t="s">
        <v>68</v>
      </c>
      <c r="AJ36" s="44" t="str">
        <f t="shared" si="98"/>
        <v>-</v>
      </c>
      <c r="AK36" s="13" t="s">
        <v>68</v>
      </c>
      <c r="AL36" s="13" t="s">
        <v>68</v>
      </c>
      <c r="AM36" s="13" t="s">
        <v>68</v>
      </c>
      <c r="AN36" s="13" t="s">
        <v>68</v>
      </c>
      <c r="AO36" s="13" t="s">
        <v>68</v>
      </c>
      <c r="AP36" s="13" t="s">
        <v>68</v>
      </c>
      <c r="AQ36" s="13" t="str">
        <f t="shared" si="99"/>
        <v>-</v>
      </c>
      <c r="AR36" s="14" t="s">
        <v>68</v>
      </c>
      <c r="AS36" s="14" t="s">
        <v>68</v>
      </c>
      <c r="AT36" s="14" t="s">
        <v>68</v>
      </c>
      <c r="AU36" s="14" t="s">
        <v>68</v>
      </c>
      <c r="AV36" s="14" t="s">
        <v>68</v>
      </c>
      <c r="AW36" s="14" t="s">
        <v>68</v>
      </c>
      <c r="AX36" s="14" t="str">
        <f t="shared" si="100"/>
        <v>-</v>
      </c>
      <c r="AY36" s="13" t="s">
        <v>68</v>
      </c>
      <c r="AZ36" s="13" t="s">
        <v>68</v>
      </c>
      <c r="BA36" s="13" t="s">
        <v>68</v>
      </c>
      <c r="BB36" s="13" t="s">
        <v>68</v>
      </c>
      <c r="BC36" s="13" t="s">
        <v>68</v>
      </c>
      <c r="BD36" s="13" t="s">
        <v>68</v>
      </c>
      <c r="BE36" s="13" t="str">
        <f t="shared" si="101"/>
        <v>-</v>
      </c>
      <c r="BF36" s="14" t="s">
        <v>68</v>
      </c>
      <c r="BG36" s="14" t="s">
        <v>68</v>
      </c>
      <c r="BH36" s="14" t="s">
        <v>68</v>
      </c>
      <c r="BI36" s="14" t="s">
        <v>68</v>
      </c>
      <c r="BJ36" s="14" t="s">
        <v>68</v>
      </c>
      <c r="BK36" s="14" t="s">
        <v>68</v>
      </c>
      <c r="BL36" s="14" t="str">
        <f t="shared" si="102"/>
        <v>-</v>
      </c>
      <c r="BM36" s="13" t="s">
        <v>68</v>
      </c>
      <c r="BN36" s="13" t="s">
        <v>68</v>
      </c>
      <c r="BO36" s="13" t="s">
        <v>68</v>
      </c>
      <c r="BP36" s="13" t="s">
        <v>68</v>
      </c>
      <c r="BQ36" s="13" t="s">
        <v>68</v>
      </c>
      <c r="BR36" s="13" t="s">
        <v>68</v>
      </c>
      <c r="BS36" s="13" t="str">
        <f t="shared" si="103"/>
        <v>-</v>
      </c>
      <c r="BT36" s="14" t="s">
        <v>68</v>
      </c>
      <c r="BU36" s="14" t="s">
        <v>68</v>
      </c>
      <c r="BV36" s="14" t="s">
        <v>68</v>
      </c>
      <c r="BW36" s="14" t="s">
        <v>68</v>
      </c>
      <c r="BX36" s="14" t="s">
        <v>68</v>
      </c>
      <c r="BY36" s="14" t="s">
        <v>68</v>
      </c>
      <c r="BZ36" s="14" t="str">
        <f t="shared" si="104"/>
        <v>-</v>
      </c>
      <c r="CA36" s="13" t="s">
        <v>68</v>
      </c>
      <c r="CB36" s="13" t="s">
        <v>68</v>
      </c>
      <c r="CC36" s="13" t="s">
        <v>68</v>
      </c>
      <c r="CD36" s="13" t="s">
        <v>68</v>
      </c>
      <c r="CE36" s="13" t="s">
        <v>68</v>
      </c>
      <c r="CF36" s="13" t="s">
        <v>68</v>
      </c>
      <c r="CG36" s="44" t="str">
        <f t="shared" si="114"/>
        <v>-</v>
      </c>
      <c r="CH36" s="14" t="s">
        <v>68</v>
      </c>
      <c r="CI36" s="14" t="s">
        <v>68</v>
      </c>
      <c r="CJ36" s="14" t="s">
        <v>68</v>
      </c>
      <c r="CK36" s="14" t="s">
        <v>68</v>
      </c>
      <c r="CL36" s="14" t="s">
        <v>68</v>
      </c>
      <c r="CM36" s="14" t="s">
        <v>68</v>
      </c>
      <c r="CN36" s="44" t="str">
        <f t="shared" si="105"/>
        <v>-</v>
      </c>
      <c r="CO36" s="13" t="s">
        <v>68</v>
      </c>
      <c r="CP36" s="13" t="s">
        <v>68</v>
      </c>
      <c r="CQ36" s="13" t="s">
        <v>68</v>
      </c>
      <c r="CR36" s="13" t="s">
        <v>68</v>
      </c>
      <c r="CS36" s="13" t="s">
        <v>68</v>
      </c>
      <c r="CT36" s="13" t="s">
        <v>68</v>
      </c>
      <c r="CU36" s="13" t="str">
        <f t="shared" si="76"/>
        <v>-</v>
      </c>
      <c r="CV36" s="14" t="s">
        <v>68</v>
      </c>
      <c r="CW36" s="14" t="s">
        <v>68</v>
      </c>
      <c r="CX36" s="14" t="s">
        <v>68</v>
      </c>
      <c r="CY36" s="14" t="s">
        <v>68</v>
      </c>
      <c r="CZ36" s="14" t="s">
        <v>68</v>
      </c>
      <c r="DA36" s="14" t="s">
        <v>68</v>
      </c>
      <c r="DB36" s="14" t="str">
        <f t="shared" si="106"/>
        <v>-</v>
      </c>
      <c r="DC36" s="13" t="s">
        <v>68</v>
      </c>
      <c r="DD36" s="13" t="s">
        <v>68</v>
      </c>
      <c r="DE36" s="13" t="s">
        <v>68</v>
      </c>
      <c r="DF36" s="13" t="s">
        <v>68</v>
      </c>
      <c r="DG36" s="13" t="s">
        <v>68</v>
      </c>
      <c r="DH36" s="13" t="s">
        <v>68</v>
      </c>
      <c r="DI36" s="13" t="str">
        <f t="shared" si="77"/>
        <v>-</v>
      </c>
      <c r="DJ36" s="14" t="s">
        <v>68</v>
      </c>
      <c r="DK36" s="14" t="s">
        <v>68</v>
      </c>
      <c r="DL36" s="14" t="s">
        <v>68</v>
      </c>
      <c r="DM36" s="14" t="s">
        <v>68</v>
      </c>
      <c r="DN36" s="14" t="s">
        <v>68</v>
      </c>
      <c r="DO36" s="14" t="s">
        <v>68</v>
      </c>
      <c r="DP36" s="44" t="str">
        <f t="shared" si="107"/>
        <v>-</v>
      </c>
      <c r="DQ36" s="13" t="s">
        <v>68</v>
      </c>
      <c r="DR36" s="13" t="s">
        <v>68</v>
      </c>
      <c r="DS36" s="13" t="s">
        <v>68</v>
      </c>
      <c r="DT36" s="13" t="s">
        <v>68</v>
      </c>
      <c r="DU36" s="13" t="s">
        <v>68</v>
      </c>
      <c r="DV36" s="13" t="s">
        <v>68</v>
      </c>
      <c r="DW36" s="13" t="str">
        <f t="shared" si="108"/>
        <v>-</v>
      </c>
      <c r="DX36" s="14" t="s">
        <v>68</v>
      </c>
      <c r="DY36" s="14" t="s">
        <v>68</v>
      </c>
      <c r="DZ36" s="14" t="s">
        <v>68</v>
      </c>
      <c r="EA36" s="14" t="s">
        <v>68</v>
      </c>
      <c r="EB36" s="14" t="s">
        <v>68</v>
      </c>
      <c r="EC36" s="14" t="s">
        <v>68</v>
      </c>
      <c r="ED36" s="14" t="str">
        <f t="shared" si="109"/>
        <v>-</v>
      </c>
      <c r="EE36" s="13" t="s">
        <v>68</v>
      </c>
      <c r="EF36" s="13" t="s">
        <v>68</v>
      </c>
      <c r="EG36" s="13" t="s">
        <v>68</v>
      </c>
      <c r="EH36" s="13" t="s">
        <v>68</v>
      </c>
      <c r="EI36" s="13" t="s">
        <v>68</v>
      </c>
      <c r="EJ36" s="13" t="s">
        <v>68</v>
      </c>
      <c r="EK36" s="13" t="str">
        <f t="shared" si="110"/>
        <v>-</v>
      </c>
      <c r="EL36" s="14" t="s">
        <v>68</v>
      </c>
      <c r="EM36" s="14" t="s">
        <v>68</v>
      </c>
      <c r="EN36" s="14" t="s">
        <v>68</v>
      </c>
      <c r="EO36" s="14" t="s">
        <v>68</v>
      </c>
      <c r="EP36" s="14" t="s">
        <v>68</v>
      </c>
      <c r="EQ36" s="14" t="s">
        <v>68</v>
      </c>
      <c r="ER36" s="44" t="s">
        <v>68</v>
      </c>
      <c r="ES36" s="13" t="s">
        <v>68</v>
      </c>
      <c r="ET36" s="13" t="s">
        <v>68</v>
      </c>
      <c r="EU36" s="13" t="s">
        <v>68</v>
      </c>
      <c r="EV36" s="13" t="s">
        <v>68</v>
      </c>
      <c r="EW36" s="13" t="s">
        <v>68</v>
      </c>
      <c r="EX36" s="13" t="s">
        <v>68</v>
      </c>
      <c r="EY36" s="44" t="s">
        <v>68</v>
      </c>
      <c r="EZ36" s="14" t="s">
        <v>68</v>
      </c>
      <c r="FA36" s="14" t="s">
        <v>68</v>
      </c>
      <c r="FB36" s="14" t="s">
        <v>68</v>
      </c>
      <c r="FC36" s="14" t="s">
        <v>68</v>
      </c>
      <c r="FD36" s="14" t="s">
        <v>68</v>
      </c>
      <c r="FE36" s="14" t="s">
        <v>68</v>
      </c>
      <c r="FF36" s="44" t="str">
        <f t="shared" si="73"/>
        <v>-</v>
      </c>
      <c r="FG36" s="13" t="s">
        <v>68</v>
      </c>
      <c r="FH36" s="13" t="s">
        <v>68</v>
      </c>
      <c r="FI36" s="13" t="s">
        <v>68</v>
      </c>
      <c r="FJ36" s="13" t="s">
        <v>68</v>
      </c>
      <c r="FK36" s="13" t="s">
        <v>68</v>
      </c>
      <c r="FL36" s="13" t="s">
        <v>68</v>
      </c>
      <c r="FM36" s="13" t="s">
        <v>68</v>
      </c>
      <c r="FN36" s="14" t="s">
        <v>68</v>
      </c>
      <c r="FO36" s="14" t="s">
        <v>69</v>
      </c>
      <c r="FP36" s="14" t="s">
        <v>68</v>
      </c>
      <c r="FQ36" s="14" t="s">
        <v>68</v>
      </c>
      <c r="FR36" s="14" t="s">
        <v>69</v>
      </c>
      <c r="FS36" s="14" t="s">
        <v>68</v>
      </c>
      <c r="FT36" s="44" t="str">
        <f t="shared" si="91"/>
        <v>2 fois par semaine</v>
      </c>
      <c r="FU36" s="13" t="s">
        <v>68</v>
      </c>
      <c r="FV36" s="13" t="s">
        <v>69</v>
      </c>
      <c r="FW36" s="13" t="s">
        <v>68</v>
      </c>
      <c r="FX36" s="13" t="s">
        <v>68</v>
      </c>
      <c r="FY36" s="13" t="s">
        <v>68</v>
      </c>
      <c r="FZ36" s="13" t="s">
        <v>68</v>
      </c>
      <c r="GA36" s="44" t="str">
        <f t="shared" si="92"/>
        <v>1 fois par semaine</v>
      </c>
      <c r="GB36" s="14" t="s">
        <v>68</v>
      </c>
      <c r="GC36" s="14" t="s">
        <v>69</v>
      </c>
      <c r="GD36" s="14" t="s">
        <v>68</v>
      </c>
      <c r="GE36" s="14" t="s">
        <v>68</v>
      </c>
      <c r="GF36" s="14" t="s">
        <v>68</v>
      </c>
      <c r="GG36" s="14" t="s">
        <v>68</v>
      </c>
      <c r="GH36" s="14" t="str">
        <f t="shared" si="93"/>
        <v>1 fois par semaine</v>
      </c>
      <c r="GI36" s="13" t="s">
        <v>68</v>
      </c>
      <c r="GJ36" s="13" t="s">
        <v>68</v>
      </c>
      <c r="GK36" s="13" t="s">
        <v>68</v>
      </c>
      <c r="GL36" s="13" t="s">
        <v>68</v>
      </c>
      <c r="GM36" s="13" t="s">
        <v>68</v>
      </c>
      <c r="GN36" s="13" t="s">
        <v>68</v>
      </c>
      <c r="GO36" s="13" t="str">
        <f t="shared" si="63"/>
        <v>-</v>
      </c>
      <c r="GP36" s="14" t="s">
        <v>68</v>
      </c>
      <c r="GQ36" s="14" t="s">
        <v>68</v>
      </c>
      <c r="GR36" s="14" t="s">
        <v>68</v>
      </c>
      <c r="GS36" s="14" t="s">
        <v>68</v>
      </c>
      <c r="GT36" s="14" t="s">
        <v>68</v>
      </c>
      <c r="GU36" s="14" t="s">
        <v>68</v>
      </c>
      <c r="GV36" s="14" t="str">
        <f t="shared" ref="GV36:GV50" si="118">IF(COUNTIF(GP36:GU36,"X")&gt;0,COUNTIF(GP36:GU36,"X")&amp;" fois par semaine","-")</f>
        <v>-</v>
      </c>
      <c r="GW36" s="13" t="s">
        <v>68</v>
      </c>
      <c r="GX36" s="13" t="s">
        <v>68</v>
      </c>
      <c r="GY36" s="13" t="s">
        <v>68</v>
      </c>
      <c r="GZ36" s="13" t="s">
        <v>68</v>
      </c>
      <c r="HA36" s="13" t="s">
        <v>68</v>
      </c>
      <c r="HB36" s="13" t="s">
        <v>68</v>
      </c>
      <c r="HC36" s="44" t="str">
        <f t="shared" si="94"/>
        <v>-</v>
      </c>
      <c r="HD36" s="14" t="s">
        <v>68</v>
      </c>
      <c r="HE36" s="14" t="s">
        <v>68</v>
      </c>
      <c r="HF36" s="14" t="s">
        <v>68</v>
      </c>
      <c r="HG36" s="14" t="s">
        <v>68</v>
      </c>
      <c r="HH36" s="14" t="s">
        <v>68</v>
      </c>
      <c r="HI36" s="14" t="s">
        <v>68</v>
      </c>
      <c r="HJ36" s="44" t="str">
        <f t="shared" si="85"/>
        <v>-</v>
      </c>
      <c r="HK36" s="13" t="s">
        <v>68</v>
      </c>
      <c r="HL36" s="13" t="s">
        <v>68</v>
      </c>
      <c r="HM36" s="13" t="s">
        <v>68</v>
      </c>
      <c r="HN36" s="13" t="s">
        <v>68</v>
      </c>
      <c r="HO36" s="13" t="s">
        <v>68</v>
      </c>
      <c r="HP36" s="13" t="s">
        <v>68</v>
      </c>
      <c r="HQ36" s="44" t="str">
        <f t="shared" si="65"/>
        <v>-</v>
      </c>
      <c r="HR36" s="14" t="s">
        <v>68</v>
      </c>
      <c r="HS36" s="14" t="s">
        <v>68</v>
      </c>
      <c r="HT36" s="14" t="s">
        <v>68</v>
      </c>
      <c r="HU36" s="14" t="s">
        <v>68</v>
      </c>
      <c r="HV36" s="14" t="s">
        <v>68</v>
      </c>
      <c r="HW36" s="14" t="s">
        <v>68</v>
      </c>
      <c r="HX36" s="14" t="str">
        <f t="shared" si="117"/>
        <v>-</v>
      </c>
    </row>
    <row r="37" spans="1:232" ht="27.95" customHeight="1" x14ac:dyDescent="0.2">
      <c r="A37" s="8">
        <v>8227</v>
      </c>
      <c r="B37" s="24" t="s">
        <v>76</v>
      </c>
      <c r="C37" s="10" t="s">
        <v>1913</v>
      </c>
      <c r="D37" s="11" t="s">
        <v>96</v>
      </c>
      <c r="E37" s="11" t="s">
        <v>297</v>
      </c>
      <c r="F37" s="11">
        <v>75019</v>
      </c>
      <c r="G37" s="11" t="s">
        <v>29</v>
      </c>
      <c r="H37" s="12">
        <v>5</v>
      </c>
      <c r="I37" s="13" t="s">
        <v>68</v>
      </c>
      <c r="J37" s="13" t="s">
        <v>69</v>
      </c>
      <c r="K37" s="13" t="s">
        <v>68</v>
      </c>
      <c r="L37" s="13" t="s">
        <v>68</v>
      </c>
      <c r="M37" s="13" t="s">
        <v>69</v>
      </c>
      <c r="N37" s="13" t="s">
        <v>68</v>
      </c>
      <c r="O37" s="13" t="str">
        <f t="shared" si="95"/>
        <v>2 fois par semaine</v>
      </c>
      <c r="P37" s="14" t="s">
        <v>68</v>
      </c>
      <c r="Q37" s="14" t="s">
        <v>69</v>
      </c>
      <c r="R37" s="14" t="s">
        <v>68</v>
      </c>
      <c r="S37" s="14" t="s">
        <v>68</v>
      </c>
      <c r="T37" s="14" t="s">
        <v>69</v>
      </c>
      <c r="U37" s="14" t="s">
        <v>68</v>
      </c>
      <c r="V37" s="44" t="str">
        <f t="shared" si="96"/>
        <v>2 fois par semaine</v>
      </c>
      <c r="W37" s="13" t="s">
        <v>68</v>
      </c>
      <c r="X37" s="13" t="s">
        <v>69</v>
      </c>
      <c r="Y37" s="13" t="s">
        <v>68</v>
      </c>
      <c r="Z37" s="13" t="s">
        <v>68</v>
      </c>
      <c r="AA37" s="13" t="s">
        <v>69</v>
      </c>
      <c r="AB37" s="13" t="s">
        <v>68</v>
      </c>
      <c r="AC37" s="13" t="str">
        <f t="shared" si="97"/>
        <v>2 fois par semaine</v>
      </c>
      <c r="AD37" s="14" t="s">
        <v>68</v>
      </c>
      <c r="AE37" s="14" t="s">
        <v>69</v>
      </c>
      <c r="AF37" s="14" t="s">
        <v>68</v>
      </c>
      <c r="AG37" s="14" t="s">
        <v>68</v>
      </c>
      <c r="AH37" s="14" t="s">
        <v>69</v>
      </c>
      <c r="AI37" s="14" t="s">
        <v>68</v>
      </c>
      <c r="AJ37" s="44" t="str">
        <f t="shared" si="98"/>
        <v>2 fois par semaine</v>
      </c>
      <c r="AK37" s="13" t="s">
        <v>68</v>
      </c>
      <c r="AL37" s="13" t="s">
        <v>69</v>
      </c>
      <c r="AM37" s="13" t="s">
        <v>68</v>
      </c>
      <c r="AN37" s="13" t="s">
        <v>68</v>
      </c>
      <c r="AO37" s="13" t="s">
        <v>69</v>
      </c>
      <c r="AP37" s="13" t="s">
        <v>68</v>
      </c>
      <c r="AQ37" s="13" t="str">
        <f t="shared" si="99"/>
        <v>2 fois par semaine</v>
      </c>
      <c r="AR37" s="14" t="s">
        <v>68</v>
      </c>
      <c r="AS37" s="14" t="s">
        <v>69</v>
      </c>
      <c r="AT37" s="14" t="s">
        <v>68</v>
      </c>
      <c r="AU37" s="14" t="s">
        <v>68</v>
      </c>
      <c r="AV37" s="14" t="s">
        <v>69</v>
      </c>
      <c r="AW37" s="14" t="s">
        <v>68</v>
      </c>
      <c r="AX37" s="14" t="str">
        <f t="shared" si="100"/>
        <v>2 fois par semaine</v>
      </c>
      <c r="AY37" s="13" t="s">
        <v>68</v>
      </c>
      <c r="AZ37" s="13" t="s">
        <v>69</v>
      </c>
      <c r="BA37" s="13" t="s">
        <v>68</v>
      </c>
      <c r="BB37" s="13" t="s">
        <v>68</v>
      </c>
      <c r="BC37" s="13" t="s">
        <v>69</v>
      </c>
      <c r="BD37" s="13" t="s">
        <v>68</v>
      </c>
      <c r="BE37" s="13" t="str">
        <f t="shared" si="101"/>
        <v>2 fois par semaine</v>
      </c>
      <c r="BF37" s="14" t="s">
        <v>68</v>
      </c>
      <c r="BG37" s="14" t="s">
        <v>69</v>
      </c>
      <c r="BH37" s="14" t="s">
        <v>68</v>
      </c>
      <c r="BI37" s="14" t="s">
        <v>68</v>
      </c>
      <c r="BJ37" s="14" t="s">
        <v>69</v>
      </c>
      <c r="BK37" s="14" t="s">
        <v>68</v>
      </c>
      <c r="BL37" s="14" t="str">
        <f t="shared" si="102"/>
        <v>2 fois par semaine</v>
      </c>
      <c r="BM37" s="13" t="s">
        <v>68</v>
      </c>
      <c r="BN37" s="13" t="s">
        <v>69</v>
      </c>
      <c r="BO37" s="13" t="s">
        <v>68</v>
      </c>
      <c r="BP37" s="13" t="s">
        <v>68</v>
      </c>
      <c r="BQ37" s="13" t="s">
        <v>69</v>
      </c>
      <c r="BR37" s="13" t="s">
        <v>68</v>
      </c>
      <c r="BS37" s="13" t="str">
        <f t="shared" si="103"/>
        <v>2 fois par semaine</v>
      </c>
      <c r="BT37" s="14" t="s">
        <v>68</v>
      </c>
      <c r="BU37" s="14" t="s">
        <v>68</v>
      </c>
      <c r="BV37" s="14" t="s">
        <v>68</v>
      </c>
      <c r="BW37" s="14" t="s">
        <v>68</v>
      </c>
      <c r="BX37" s="14" t="s">
        <v>68</v>
      </c>
      <c r="BY37" s="14" t="s">
        <v>68</v>
      </c>
      <c r="BZ37" s="14" t="str">
        <f t="shared" si="104"/>
        <v>-</v>
      </c>
      <c r="CA37" s="13" t="s">
        <v>68</v>
      </c>
      <c r="CB37" s="13" t="s">
        <v>69</v>
      </c>
      <c r="CC37" s="13" t="s">
        <v>68</v>
      </c>
      <c r="CD37" s="13" t="s">
        <v>68</v>
      </c>
      <c r="CE37" s="13" t="s">
        <v>69</v>
      </c>
      <c r="CF37" s="13" t="s">
        <v>68</v>
      </c>
      <c r="CG37" s="44" t="str">
        <f t="shared" si="114"/>
        <v>2 fois par semaine</v>
      </c>
      <c r="CH37" s="14" t="s">
        <v>68</v>
      </c>
      <c r="CI37" s="14" t="s">
        <v>69</v>
      </c>
      <c r="CJ37" s="14" t="s">
        <v>68</v>
      </c>
      <c r="CK37" s="14" t="s">
        <v>68</v>
      </c>
      <c r="CL37" s="14" t="s">
        <v>69</v>
      </c>
      <c r="CM37" s="14" t="s">
        <v>68</v>
      </c>
      <c r="CN37" s="44" t="str">
        <f t="shared" si="105"/>
        <v>2 fois par semaine</v>
      </c>
      <c r="CO37" s="13" t="s">
        <v>68</v>
      </c>
      <c r="CP37" s="13" t="s">
        <v>69</v>
      </c>
      <c r="CQ37" s="13" t="s">
        <v>68</v>
      </c>
      <c r="CR37" s="13" t="s">
        <v>68</v>
      </c>
      <c r="CS37" s="13" t="s">
        <v>69</v>
      </c>
      <c r="CT37" s="13" t="s">
        <v>68</v>
      </c>
      <c r="CU37" s="13" t="str">
        <f t="shared" si="76"/>
        <v>2 fois par semaine</v>
      </c>
      <c r="CV37" s="14" t="s">
        <v>68</v>
      </c>
      <c r="CW37" s="14" t="s">
        <v>69</v>
      </c>
      <c r="CX37" s="14" t="s">
        <v>68</v>
      </c>
      <c r="CY37" s="14" t="s">
        <v>68</v>
      </c>
      <c r="CZ37" s="14" t="s">
        <v>69</v>
      </c>
      <c r="DA37" s="14" t="s">
        <v>68</v>
      </c>
      <c r="DB37" s="14" t="str">
        <f t="shared" si="106"/>
        <v>2 fois par semaine</v>
      </c>
      <c r="DC37" s="13" t="s">
        <v>68</v>
      </c>
      <c r="DD37" s="13" t="s">
        <v>69</v>
      </c>
      <c r="DE37" s="13" t="s">
        <v>68</v>
      </c>
      <c r="DF37" s="13" t="s">
        <v>68</v>
      </c>
      <c r="DG37" s="13" t="s">
        <v>69</v>
      </c>
      <c r="DH37" s="13" t="s">
        <v>68</v>
      </c>
      <c r="DI37" s="13" t="str">
        <f t="shared" si="77"/>
        <v>2 fois par semaine</v>
      </c>
      <c r="DJ37" s="14" t="s">
        <v>68</v>
      </c>
      <c r="DK37" s="14" t="s">
        <v>68</v>
      </c>
      <c r="DL37" s="14" t="s">
        <v>68</v>
      </c>
      <c r="DM37" s="14" t="s">
        <v>68</v>
      </c>
      <c r="DN37" s="14" t="s">
        <v>68</v>
      </c>
      <c r="DO37" s="14" t="s">
        <v>68</v>
      </c>
      <c r="DP37" s="44" t="str">
        <f t="shared" si="107"/>
        <v>-</v>
      </c>
      <c r="DQ37" s="13" t="s">
        <v>68</v>
      </c>
      <c r="DR37" s="13" t="s">
        <v>68</v>
      </c>
      <c r="DS37" s="13" t="s">
        <v>68</v>
      </c>
      <c r="DT37" s="13" t="s">
        <v>68</v>
      </c>
      <c r="DU37" s="13" t="s">
        <v>68</v>
      </c>
      <c r="DV37" s="13" t="s">
        <v>68</v>
      </c>
      <c r="DW37" s="13" t="str">
        <f t="shared" si="108"/>
        <v>-</v>
      </c>
      <c r="DX37" s="14" t="s">
        <v>68</v>
      </c>
      <c r="DY37" s="14" t="s">
        <v>68</v>
      </c>
      <c r="DZ37" s="14" t="s">
        <v>68</v>
      </c>
      <c r="EA37" s="14" t="s">
        <v>68</v>
      </c>
      <c r="EB37" s="14" t="s">
        <v>68</v>
      </c>
      <c r="EC37" s="14" t="s">
        <v>68</v>
      </c>
      <c r="ED37" s="14" t="str">
        <f t="shared" si="109"/>
        <v>-</v>
      </c>
      <c r="EE37" s="13" t="s">
        <v>68</v>
      </c>
      <c r="EF37" s="13" t="s">
        <v>68</v>
      </c>
      <c r="EG37" s="13" t="s">
        <v>68</v>
      </c>
      <c r="EH37" s="13" t="s">
        <v>68</v>
      </c>
      <c r="EI37" s="13" t="s">
        <v>68</v>
      </c>
      <c r="EJ37" s="13" t="s">
        <v>68</v>
      </c>
      <c r="EK37" s="13" t="str">
        <f t="shared" si="110"/>
        <v>-</v>
      </c>
      <c r="EL37" s="14" t="s">
        <v>68</v>
      </c>
      <c r="EM37" s="14" t="s">
        <v>69</v>
      </c>
      <c r="EN37" s="14" t="s">
        <v>68</v>
      </c>
      <c r="EO37" s="14" t="s">
        <v>68</v>
      </c>
      <c r="EP37" s="14" t="s">
        <v>68</v>
      </c>
      <c r="EQ37" s="14" t="s">
        <v>68</v>
      </c>
      <c r="ER37" s="44" t="str">
        <f t="shared" ref="ER37:ER38" si="119">IF(COUNTIF(EL37:EQ37,"X")&gt;0,COUNTIF(EL37:EQ37,"X")&amp;" fois par mois","-")</f>
        <v>1 fois par mois</v>
      </c>
      <c r="ES37" s="13" t="s">
        <v>68</v>
      </c>
      <c r="ET37" s="13" t="s">
        <v>69</v>
      </c>
      <c r="EU37" s="13" t="s">
        <v>68</v>
      </c>
      <c r="EV37" s="13" t="s">
        <v>68</v>
      </c>
      <c r="EW37" s="13" t="s">
        <v>68</v>
      </c>
      <c r="EX37" s="13" t="s">
        <v>68</v>
      </c>
      <c r="EY37" s="44" t="str">
        <f t="shared" ref="EY37" si="120">IF(COUNTIF(ES37:EX37,"X")&gt;0,COUNTIF(ES37:EX37,"X")&amp;" fois par mois","-")</f>
        <v>1 fois par mois</v>
      </c>
      <c r="EZ37" s="14" t="s">
        <v>68</v>
      </c>
      <c r="FA37" s="14" t="s">
        <v>69</v>
      </c>
      <c r="FB37" s="14" t="s">
        <v>68</v>
      </c>
      <c r="FC37" s="14" t="s">
        <v>68</v>
      </c>
      <c r="FD37" s="14" t="s">
        <v>68</v>
      </c>
      <c r="FE37" s="14" t="s">
        <v>68</v>
      </c>
      <c r="FF37" s="44" t="str">
        <f t="shared" si="73"/>
        <v>1 fois par semaine</v>
      </c>
      <c r="FG37" s="13" t="s">
        <v>68</v>
      </c>
      <c r="FH37" s="13" t="s">
        <v>69</v>
      </c>
      <c r="FI37" s="13" t="s">
        <v>68</v>
      </c>
      <c r="FJ37" s="13" t="s">
        <v>68</v>
      </c>
      <c r="FK37" s="13" t="s">
        <v>68</v>
      </c>
      <c r="FL37" s="13" t="s">
        <v>68</v>
      </c>
      <c r="FM37" s="13" t="str">
        <f t="shared" ref="FM37" si="121">IF(COUNTIF(FG37:FL37,"X")&gt;0,COUNTIF(FG37:FL37,"X")&amp;" fois par mois","-")</f>
        <v>1 fois par mois</v>
      </c>
      <c r="FN37" s="14" t="s">
        <v>68</v>
      </c>
      <c r="FO37" s="14" t="s">
        <v>69</v>
      </c>
      <c r="FP37" s="14" t="s">
        <v>68</v>
      </c>
      <c r="FQ37" s="14" t="s">
        <v>68</v>
      </c>
      <c r="FR37" s="14" t="s">
        <v>69</v>
      </c>
      <c r="FS37" s="14" t="s">
        <v>68</v>
      </c>
      <c r="FT37" s="44" t="str">
        <f t="shared" si="91"/>
        <v>2 fois par semaine</v>
      </c>
      <c r="FU37" s="13" t="s">
        <v>68</v>
      </c>
      <c r="FV37" s="13" t="s">
        <v>69</v>
      </c>
      <c r="FW37" s="13" t="s">
        <v>68</v>
      </c>
      <c r="FX37" s="13" t="s">
        <v>68</v>
      </c>
      <c r="FY37" s="13" t="s">
        <v>68</v>
      </c>
      <c r="FZ37" s="13" t="s">
        <v>68</v>
      </c>
      <c r="GA37" s="44" t="str">
        <f t="shared" si="92"/>
        <v>1 fois par semaine</v>
      </c>
      <c r="GB37" s="14" t="s">
        <v>68</v>
      </c>
      <c r="GC37" s="14" t="s">
        <v>69</v>
      </c>
      <c r="GD37" s="14" t="s">
        <v>68</v>
      </c>
      <c r="GE37" s="14" t="s">
        <v>68</v>
      </c>
      <c r="GF37" s="14" t="s">
        <v>68</v>
      </c>
      <c r="GG37" s="14" t="s">
        <v>68</v>
      </c>
      <c r="GH37" s="14" t="str">
        <f t="shared" si="93"/>
        <v>1 fois par semaine</v>
      </c>
      <c r="GI37" s="13" t="s">
        <v>68</v>
      </c>
      <c r="GJ37" s="13" t="s">
        <v>68</v>
      </c>
      <c r="GK37" s="13" t="s">
        <v>68</v>
      </c>
      <c r="GL37" s="13" t="s">
        <v>68</v>
      </c>
      <c r="GM37" s="13" t="s">
        <v>68</v>
      </c>
      <c r="GN37" s="13" t="s">
        <v>68</v>
      </c>
      <c r="GO37" s="13" t="str">
        <f t="shared" si="63"/>
        <v>-</v>
      </c>
      <c r="GP37" s="14" t="s">
        <v>68</v>
      </c>
      <c r="GQ37" s="14" t="s">
        <v>68</v>
      </c>
      <c r="GR37" s="14" t="s">
        <v>68</v>
      </c>
      <c r="GS37" s="14" t="s">
        <v>68</v>
      </c>
      <c r="GT37" s="14" t="s">
        <v>68</v>
      </c>
      <c r="GU37" s="14" t="s">
        <v>68</v>
      </c>
      <c r="GV37" s="14" t="str">
        <f t="shared" si="118"/>
        <v>-</v>
      </c>
      <c r="GW37" s="13" t="s">
        <v>68</v>
      </c>
      <c r="GX37" s="13" t="s">
        <v>68</v>
      </c>
      <c r="GY37" s="13" t="s">
        <v>68</v>
      </c>
      <c r="GZ37" s="13" t="s">
        <v>68</v>
      </c>
      <c r="HA37" s="13" t="s">
        <v>68</v>
      </c>
      <c r="HB37" s="13" t="s">
        <v>68</v>
      </c>
      <c r="HC37" s="44" t="str">
        <f t="shared" si="94"/>
        <v>-</v>
      </c>
      <c r="HD37" s="14" t="s">
        <v>68</v>
      </c>
      <c r="HE37" s="14" t="s">
        <v>68</v>
      </c>
      <c r="HF37" s="14" t="s">
        <v>68</v>
      </c>
      <c r="HG37" s="14" t="s">
        <v>68</v>
      </c>
      <c r="HH37" s="14" t="s">
        <v>68</v>
      </c>
      <c r="HI37" s="14" t="s">
        <v>68</v>
      </c>
      <c r="HJ37" s="44" t="str">
        <f t="shared" si="85"/>
        <v>-</v>
      </c>
      <c r="HK37" s="13" t="s">
        <v>68</v>
      </c>
      <c r="HL37" s="13" t="s">
        <v>68</v>
      </c>
      <c r="HM37" s="13" t="s">
        <v>68</v>
      </c>
      <c r="HN37" s="13" t="s">
        <v>68</v>
      </c>
      <c r="HO37" s="13" t="s">
        <v>68</v>
      </c>
      <c r="HP37" s="13" t="s">
        <v>68</v>
      </c>
      <c r="HQ37" s="44" t="str">
        <f t="shared" si="65"/>
        <v>-</v>
      </c>
      <c r="HR37" s="14" t="s">
        <v>68</v>
      </c>
      <c r="HS37" s="14" t="s">
        <v>68</v>
      </c>
      <c r="HT37" s="14" t="s">
        <v>68</v>
      </c>
      <c r="HU37" s="14" t="s">
        <v>68</v>
      </c>
      <c r="HV37" s="14" t="s">
        <v>68</v>
      </c>
      <c r="HW37" s="14" t="s">
        <v>68</v>
      </c>
      <c r="HX37" s="14" t="str">
        <f t="shared" si="117"/>
        <v>-</v>
      </c>
    </row>
    <row r="38" spans="1:232" ht="27.95" customHeight="1" x14ac:dyDescent="0.2">
      <c r="A38" s="8">
        <v>8230</v>
      </c>
      <c r="B38" s="24" t="s">
        <v>76</v>
      </c>
      <c r="C38" s="10" t="s">
        <v>1913</v>
      </c>
      <c r="D38" s="11" t="s">
        <v>96</v>
      </c>
      <c r="E38" s="11" t="s">
        <v>299</v>
      </c>
      <c r="F38" s="11">
        <v>75019</v>
      </c>
      <c r="G38" s="11" t="s">
        <v>29</v>
      </c>
      <c r="H38" s="12">
        <v>9</v>
      </c>
      <c r="I38" s="13" t="s">
        <v>69</v>
      </c>
      <c r="J38" s="13" t="s">
        <v>68</v>
      </c>
      <c r="K38" s="13" t="s">
        <v>69</v>
      </c>
      <c r="L38" s="13" t="s">
        <v>68</v>
      </c>
      <c r="M38" s="13" t="s">
        <v>69</v>
      </c>
      <c r="N38" s="13" t="s">
        <v>68</v>
      </c>
      <c r="O38" s="13" t="str">
        <f t="shared" si="95"/>
        <v>3 fois par semaine</v>
      </c>
      <c r="P38" s="14" t="s">
        <v>69</v>
      </c>
      <c r="Q38" s="14" t="s">
        <v>68</v>
      </c>
      <c r="R38" s="14" t="s">
        <v>69</v>
      </c>
      <c r="S38" s="14" t="s">
        <v>68</v>
      </c>
      <c r="T38" s="14" t="s">
        <v>69</v>
      </c>
      <c r="U38" s="14" t="s">
        <v>68</v>
      </c>
      <c r="V38" s="44" t="str">
        <f t="shared" si="96"/>
        <v>3 fois par semaine</v>
      </c>
      <c r="W38" s="13" t="s">
        <v>69</v>
      </c>
      <c r="X38" s="13" t="s">
        <v>68</v>
      </c>
      <c r="Y38" s="13" t="s">
        <v>69</v>
      </c>
      <c r="Z38" s="13" t="s">
        <v>68</v>
      </c>
      <c r="AA38" s="13" t="s">
        <v>69</v>
      </c>
      <c r="AB38" s="13" t="s">
        <v>68</v>
      </c>
      <c r="AC38" s="13" t="str">
        <f t="shared" si="97"/>
        <v>3 fois par semaine</v>
      </c>
      <c r="AD38" s="14" t="s">
        <v>69</v>
      </c>
      <c r="AE38" s="14" t="s">
        <v>68</v>
      </c>
      <c r="AF38" s="14" t="s">
        <v>69</v>
      </c>
      <c r="AG38" s="14" t="s">
        <v>68</v>
      </c>
      <c r="AH38" s="14" t="s">
        <v>69</v>
      </c>
      <c r="AI38" s="14" t="s">
        <v>68</v>
      </c>
      <c r="AJ38" s="44" t="str">
        <f t="shared" si="98"/>
        <v>3 fois par semaine</v>
      </c>
      <c r="AK38" s="13" t="s">
        <v>69</v>
      </c>
      <c r="AL38" s="13" t="s">
        <v>68</v>
      </c>
      <c r="AM38" s="13" t="s">
        <v>69</v>
      </c>
      <c r="AN38" s="13" t="s">
        <v>68</v>
      </c>
      <c r="AO38" s="13" t="s">
        <v>69</v>
      </c>
      <c r="AP38" s="13" t="s">
        <v>68</v>
      </c>
      <c r="AQ38" s="13" t="str">
        <f t="shared" si="99"/>
        <v>3 fois par semaine</v>
      </c>
      <c r="AR38" s="14" t="s">
        <v>69</v>
      </c>
      <c r="AS38" s="14" t="s">
        <v>68</v>
      </c>
      <c r="AT38" s="14" t="s">
        <v>69</v>
      </c>
      <c r="AU38" s="14" t="s">
        <v>68</v>
      </c>
      <c r="AV38" s="14" t="s">
        <v>69</v>
      </c>
      <c r="AW38" s="14" t="s">
        <v>68</v>
      </c>
      <c r="AX38" s="14" t="str">
        <f t="shared" si="100"/>
        <v>3 fois par semaine</v>
      </c>
      <c r="AY38" s="13" t="s">
        <v>69</v>
      </c>
      <c r="AZ38" s="13" t="s">
        <v>68</v>
      </c>
      <c r="BA38" s="13" t="s">
        <v>69</v>
      </c>
      <c r="BB38" s="13" t="s">
        <v>68</v>
      </c>
      <c r="BC38" s="13" t="s">
        <v>69</v>
      </c>
      <c r="BD38" s="13" t="s">
        <v>68</v>
      </c>
      <c r="BE38" s="13" t="str">
        <f t="shared" si="101"/>
        <v>3 fois par semaine</v>
      </c>
      <c r="BF38" s="14" t="s">
        <v>69</v>
      </c>
      <c r="BG38" s="14" t="s">
        <v>68</v>
      </c>
      <c r="BH38" s="14" t="s">
        <v>69</v>
      </c>
      <c r="BI38" s="14" t="s">
        <v>68</v>
      </c>
      <c r="BJ38" s="14" t="s">
        <v>69</v>
      </c>
      <c r="BK38" s="14" t="s">
        <v>68</v>
      </c>
      <c r="BL38" s="14" t="str">
        <f t="shared" si="102"/>
        <v>3 fois par semaine</v>
      </c>
      <c r="BM38" s="13" t="s">
        <v>69</v>
      </c>
      <c r="BN38" s="13" t="s">
        <v>68</v>
      </c>
      <c r="BO38" s="13" t="s">
        <v>69</v>
      </c>
      <c r="BP38" s="13" t="s">
        <v>68</v>
      </c>
      <c r="BQ38" s="13" t="s">
        <v>69</v>
      </c>
      <c r="BR38" s="13" t="s">
        <v>68</v>
      </c>
      <c r="BS38" s="13" t="str">
        <f t="shared" si="103"/>
        <v>3 fois par semaine</v>
      </c>
      <c r="BT38" s="14" t="s">
        <v>68</v>
      </c>
      <c r="BU38" s="14" t="s">
        <v>68</v>
      </c>
      <c r="BV38" s="14" t="s">
        <v>68</v>
      </c>
      <c r="BW38" s="14" t="s">
        <v>68</v>
      </c>
      <c r="BX38" s="14" t="s">
        <v>68</v>
      </c>
      <c r="BY38" s="14" t="s">
        <v>68</v>
      </c>
      <c r="BZ38" s="14" t="str">
        <f t="shared" si="104"/>
        <v>-</v>
      </c>
      <c r="CA38" s="13" t="s">
        <v>69</v>
      </c>
      <c r="CB38" s="13" t="s">
        <v>68</v>
      </c>
      <c r="CC38" s="13" t="s">
        <v>69</v>
      </c>
      <c r="CD38" s="13" t="s">
        <v>68</v>
      </c>
      <c r="CE38" s="13" t="s">
        <v>69</v>
      </c>
      <c r="CF38" s="13" t="s">
        <v>68</v>
      </c>
      <c r="CG38" s="44" t="str">
        <f t="shared" ref="CG38" si="122">IF(COUNTIF(CA38:CF38,"X")&gt;0,COUNTIF(CA38:CF38,"X")&amp;" fois par semaine","-")</f>
        <v>3 fois par semaine</v>
      </c>
      <c r="CH38" s="14" t="s">
        <v>69</v>
      </c>
      <c r="CI38" s="14" t="s">
        <v>68</v>
      </c>
      <c r="CJ38" s="14" t="s">
        <v>69</v>
      </c>
      <c r="CK38" s="14" t="s">
        <v>68</v>
      </c>
      <c r="CL38" s="14" t="s">
        <v>69</v>
      </c>
      <c r="CM38" s="14" t="s">
        <v>68</v>
      </c>
      <c r="CN38" s="44" t="str">
        <f t="shared" si="105"/>
        <v>3 fois par semaine</v>
      </c>
      <c r="CO38" s="13" t="s">
        <v>69</v>
      </c>
      <c r="CP38" s="13" t="s">
        <v>68</v>
      </c>
      <c r="CQ38" s="13" t="s">
        <v>69</v>
      </c>
      <c r="CR38" s="13" t="s">
        <v>68</v>
      </c>
      <c r="CS38" s="13" t="s">
        <v>69</v>
      </c>
      <c r="CT38" s="13" t="s">
        <v>68</v>
      </c>
      <c r="CU38" s="13" t="str">
        <f t="shared" si="76"/>
        <v>3 fois par semaine</v>
      </c>
      <c r="CV38" s="14" t="s">
        <v>69</v>
      </c>
      <c r="CW38" s="14" t="s">
        <v>68</v>
      </c>
      <c r="CX38" s="14" t="s">
        <v>69</v>
      </c>
      <c r="CY38" s="14" t="s">
        <v>68</v>
      </c>
      <c r="CZ38" s="14" t="s">
        <v>69</v>
      </c>
      <c r="DA38" s="14" t="s">
        <v>68</v>
      </c>
      <c r="DB38" s="14" t="str">
        <f t="shared" si="106"/>
        <v>3 fois par semaine</v>
      </c>
      <c r="DC38" s="13" t="s">
        <v>69</v>
      </c>
      <c r="DD38" s="13" t="s">
        <v>68</v>
      </c>
      <c r="DE38" s="13" t="s">
        <v>69</v>
      </c>
      <c r="DF38" s="13" t="s">
        <v>68</v>
      </c>
      <c r="DG38" s="13" t="s">
        <v>69</v>
      </c>
      <c r="DH38" s="13" t="s">
        <v>68</v>
      </c>
      <c r="DI38" s="13" t="str">
        <f t="shared" si="77"/>
        <v>3 fois par semaine</v>
      </c>
      <c r="DJ38" s="14" t="s">
        <v>68</v>
      </c>
      <c r="DK38" s="14" t="s">
        <v>68</v>
      </c>
      <c r="DL38" s="14" t="s">
        <v>68</v>
      </c>
      <c r="DM38" s="14" t="s">
        <v>68</v>
      </c>
      <c r="DN38" s="14" t="s">
        <v>68</v>
      </c>
      <c r="DO38" s="14" t="s">
        <v>68</v>
      </c>
      <c r="DP38" s="44" t="str">
        <f t="shared" si="107"/>
        <v>-</v>
      </c>
      <c r="DQ38" s="13" t="s">
        <v>68</v>
      </c>
      <c r="DR38" s="13" t="s">
        <v>68</v>
      </c>
      <c r="DS38" s="13" t="s">
        <v>68</v>
      </c>
      <c r="DT38" s="13" t="s">
        <v>68</v>
      </c>
      <c r="DU38" s="13" t="s">
        <v>68</v>
      </c>
      <c r="DV38" s="13" t="s">
        <v>68</v>
      </c>
      <c r="DW38" s="13" t="str">
        <f t="shared" si="108"/>
        <v>-</v>
      </c>
      <c r="DX38" s="14" t="s">
        <v>68</v>
      </c>
      <c r="DY38" s="14" t="s">
        <v>68</v>
      </c>
      <c r="DZ38" s="14" t="s">
        <v>68</v>
      </c>
      <c r="EA38" s="14" t="s">
        <v>68</v>
      </c>
      <c r="EB38" s="14" t="s">
        <v>68</v>
      </c>
      <c r="EC38" s="14" t="s">
        <v>68</v>
      </c>
      <c r="ED38" s="14" t="str">
        <f t="shared" si="109"/>
        <v>-</v>
      </c>
      <c r="EE38" s="13" t="s">
        <v>68</v>
      </c>
      <c r="EF38" s="13" t="s">
        <v>68</v>
      </c>
      <c r="EG38" s="13" t="s">
        <v>68</v>
      </c>
      <c r="EH38" s="13" t="s">
        <v>68</v>
      </c>
      <c r="EI38" s="13" t="s">
        <v>68</v>
      </c>
      <c r="EJ38" s="13" t="s">
        <v>68</v>
      </c>
      <c r="EK38" s="13" t="str">
        <f t="shared" si="110"/>
        <v>-</v>
      </c>
      <c r="EL38" s="14" t="s">
        <v>69</v>
      </c>
      <c r="EM38" s="14" t="s">
        <v>68</v>
      </c>
      <c r="EN38" s="14" t="s">
        <v>68</v>
      </c>
      <c r="EO38" s="14" t="s">
        <v>68</v>
      </c>
      <c r="EP38" s="14" t="s">
        <v>68</v>
      </c>
      <c r="EQ38" s="14" t="s">
        <v>68</v>
      </c>
      <c r="ER38" s="44" t="str">
        <f t="shared" si="119"/>
        <v>1 fois par mois</v>
      </c>
      <c r="ES38" s="13" t="s">
        <v>68</v>
      </c>
      <c r="ET38" s="13" t="s">
        <v>68</v>
      </c>
      <c r="EU38" s="13" t="s">
        <v>68</v>
      </c>
      <c r="EV38" s="13" t="s">
        <v>68</v>
      </c>
      <c r="EW38" s="13" t="s">
        <v>68</v>
      </c>
      <c r="EX38" s="13" t="s">
        <v>68</v>
      </c>
      <c r="EY38" s="44" t="s">
        <v>68</v>
      </c>
      <c r="EZ38" s="14" t="s">
        <v>69</v>
      </c>
      <c r="FA38" s="14" t="s">
        <v>68</v>
      </c>
      <c r="FB38" s="14" t="s">
        <v>68</v>
      </c>
      <c r="FC38" s="14" t="s">
        <v>68</v>
      </c>
      <c r="FD38" s="14" t="s">
        <v>68</v>
      </c>
      <c r="FE38" s="14" t="s">
        <v>68</v>
      </c>
      <c r="FF38" s="44" t="s">
        <v>84</v>
      </c>
      <c r="FG38" s="13" t="s">
        <v>69</v>
      </c>
      <c r="FH38" s="13" t="s">
        <v>68</v>
      </c>
      <c r="FI38" s="13" t="s">
        <v>68</v>
      </c>
      <c r="FJ38" s="13" t="s">
        <v>68</v>
      </c>
      <c r="FK38" s="13" t="s">
        <v>68</v>
      </c>
      <c r="FL38" s="13" t="s">
        <v>68</v>
      </c>
      <c r="FM38" s="13" t="str">
        <f t="shared" ref="FM38" si="123">IF(COUNTIF(FG38:FL38,"X")&gt;0,COUNTIF(FG38:FL38,"X")&amp;" fois par mois","-")</f>
        <v>1 fois par mois</v>
      </c>
      <c r="FN38" s="14" t="s">
        <v>69</v>
      </c>
      <c r="FO38" s="14" t="s">
        <v>68</v>
      </c>
      <c r="FP38" s="14" t="s">
        <v>69</v>
      </c>
      <c r="FQ38" s="14" t="s">
        <v>68</v>
      </c>
      <c r="FR38" s="14" t="s">
        <v>69</v>
      </c>
      <c r="FS38" s="14" t="s">
        <v>68</v>
      </c>
      <c r="FT38" s="44" t="str">
        <f t="shared" si="91"/>
        <v>3 fois par semaine</v>
      </c>
      <c r="FU38" s="13" t="s">
        <v>69</v>
      </c>
      <c r="FV38" s="13" t="s">
        <v>68</v>
      </c>
      <c r="FW38" s="13" t="s">
        <v>68</v>
      </c>
      <c r="FX38" s="13" t="s">
        <v>68</v>
      </c>
      <c r="FY38" s="13" t="s">
        <v>68</v>
      </c>
      <c r="FZ38" s="13" t="s">
        <v>68</v>
      </c>
      <c r="GA38" s="44" t="str">
        <f t="shared" si="92"/>
        <v>1 fois par semaine</v>
      </c>
      <c r="GB38" s="14" t="s">
        <v>69</v>
      </c>
      <c r="GC38" s="14" t="s">
        <v>68</v>
      </c>
      <c r="GD38" s="14" t="s">
        <v>68</v>
      </c>
      <c r="GE38" s="14" t="s">
        <v>68</v>
      </c>
      <c r="GF38" s="14" t="s">
        <v>68</v>
      </c>
      <c r="GG38" s="14" t="s">
        <v>68</v>
      </c>
      <c r="GH38" s="14" t="str">
        <f t="shared" si="93"/>
        <v>1 fois par semaine</v>
      </c>
      <c r="GI38" s="13" t="s">
        <v>68</v>
      </c>
      <c r="GJ38" s="13" t="s">
        <v>68</v>
      </c>
      <c r="GK38" s="13" t="s">
        <v>68</v>
      </c>
      <c r="GL38" s="13" t="s">
        <v>68</v>
      </c>
      <c r="GM38" s="13" t="s">
        <v>68</v>
      </c>
      <c r="GN38" s="13" t="s">
        <v>68</v>
      </c>
      <c r="GO38" s="13" t="str">
        <f t="shared" si="63"/>
        <v>-</v>
      </c>
      <c r="GP38" s="14" t="s">
        <v>68</v>
      </c>
      <c r="GQ38" s="14" t="s">
        <v>68</v>
      </c>
      <c r="GR38" s="14" t="s">
        <v>68</v>
      </c>
      <c r="GS38" s="14" t="s">
        <v>68</v>
      </c>
      <c r="GT38" s="14" t="s">
        <v>68</v>
      </c>
      <c r="GU38" s="14" t="s">
        <v>68</v>
      </c>
      <c r="GV38" s="14" t="str">
        <f t="shared" si="118"/>
        <v>-</v>
      </c>
      <c r="GW38" s="13" t="s">
        <v>68</v>
      </c>
      <c r="GX38" s="13" t="s">
        <v>68</v>
      </c>
      <c r="GY38" s="13" t="s">
        <v>68</v>
      </c>
      <c r="GZ38" s="13" t="s">
        <v>68</v>
      </c>
      <c r="HA38" s="13" t="s">
        <v>68</v>
      </c>
      <c r="HB38" s="13" t="s">
        <v>68</v>
      </c>
      <c r="HC38" s="44" t="str">
        <f t="shared" si="94"/>
        <v>-</v>
      </c>
      <c r="HD38" s="14" t="s">
        <v>68</v>
      </c>
      <c r="HE38" s="14" t="s">
        <v>68</v>
      </c>
      <c r="HF38" s="14" t="s">
        <v>68</v>
      </c>
      <c r="HG38" s="14" t="s">
        <v>68</v>
      </c>
      <c r="HH38" s="14" t="s">
        <v>68</v>
      </c>
      <c r="HI38" s="14" t="s">
        <v>68</v>
      </c>
      <c r="HJ38" s="44" t="str">
        <f t="shared" si="85"/>
        <v>-</v>
      </c>
      <c r="HK38" s="13" t="s">
        <v>68</v>
      </c>
      <c r="HL38" s="13" t="s">
        <v>68</v>
      </c>
      <c r="HM38" s="13" t="s">
        <v>68</v>
      </c>
      <c r="HN38" s="13" t="s">
        <v>68</v>
      </c>
      <c r="HO38" s="13" t="s">
        <v>68</v>
      </c>
      <c r="HP38" s="13" t="s">
        <v>68</v>
      </c>
      <c r="HQ38" s="44" t="str">
        <f t="shared" ref="HQ38:HQ52" si="124">IF(COUNTIF(HK38:HP38,"X")&gt;0,COUNTIF(HK38:HP38,"X")&amp;" fois par semaine","-")</f>
        <v>-</v>
      </c>
      <c r="HR38" s="14" t="s">
        <v>68</v>
      </c>
      <c r="HS38" s="14" t="s">
        <v>68</v>
      </c>
      <c r="HT38" s="14" t="s">
        <v>68</v>
      </c>
      <c r="HU38" s="14" t="s">
        <v>68</v>
      </c>
      <c r="HV38" s="14" t="s">
        <v>68</v>
      </c>
      <c r="HW38" s="14" t="s">
        <v>68</v>
      </c>
      <c r="HX38" s="14" t="str">
        <f t="shared" si="117"/>
        <v>-</v>
      </c>
    </row>
    <row r="39" spans="1:232" ht="27.95" customHeight="1" x14ac:dyDescent="0.2">
      <c r="A39" s="8">
        <v>8235</v>
      </c>
      <c r="B39" s="17" t="s">
        <v>80</v>
      </c>
      <c r="C39" s="10" t="s">
        <v>1910</v>
      </c>
      <c r="D39" s="11" t="s">
        <v>96</v>
      </c>
      <c r="E39" s="11" t="s">
        <v>303</v>
      </c>
      <c r="F39" s="11">
        <v>75020</v>
      </c>
      <c r="G39" s="11" t="s">
        <v>29</v>
      </c>
      <c r="H39" s="12">
        <v>5</v>
      </c>
      <c r="I39" s="13" t="s">
        <v>68</v>
      </c>
      <c r="J39" s="13" t="s">
        <v>69</v>
      </c>
      <c r="K39" s="13" t="s">
        <v>68</v>
      </c>
      <c r="L39" s="13" t="s">
        <v>68</v>
      </c>
      <c r="M39" s="13" t="s">
        <v>69</v>
      </c>
      <c r="N39" s="13" t="s">
        <v>68</v>
      </c>
      <c r="O39" s="13" t="str">
        <f t="shared" si="95"/>
        <v>2 fois par semaine</v>
      </c>
      <c r="P39" s="14" t="s">
        <v>68</v>
      </c>
      <c r="Q39" s="14" t="s">
        <v>69</v>
      </c>
      <c r="R39" s="14" t="s">
        <v>68</v>
      </c>
      <c r="S39" s="14" t="s">
        <v>68</v>
      </c>
      <c r="T39" s="14" t="s">
        <v>69</v>
      </c>
      <c r="U39" s="14" t="s">
        <v>68</v>
      </c>
      <c r="V39" s="44" t="str">
        <f t="shared" si="96"/>
        <v>2 fois par semaine</v>
      </c>
      <c r="W39" s="13" t="s">
        <v>68</v>
      </c>
      <c r="X39" s="13" t="s">
        <v>69</v>
      </c>
      <c r="Y39" s="13" t="s">
        <v>68</v>
      </c>
      <c r="Z39" s="13" t="s">
        <v>68</v>
      </c>
      <c r="AA39" s="13" t="s">
        <v>69</v>
      </c>
      <c r="AB39" s="13" t="s">
        <v>68</v>
      </c>
      <c r="AC39" s="13" t="str">
        <f t="shared" si="97"/>
        <v>2 fois par semaine</v>
      </c>
      <c r="AD39" s="14" t="s">
        <v>68</v>
      </c>
      <c r="AE39" s="14" t="s">
        <v>69</v>
      </c>
      <c r="AF39" s="14" t="s">
        <v>68</v>
      </c>
      <c r="AG39" s="14" t="s">
        <v>68</v>
      </c>
      <c r="AH39" s="14" t="s">
        <v>69</v>
      </c>
      <c r="AI39" s="14" t="s">
        <v>68</v>
      </c>
      <c r="AJ39" s="44" t="str">
        <f t="shared" si="98"/>
        <v>2 fois par semaine</v>
      </c>
      <c r="AK39" s="13" t="s">
        <v>68</v>
      </c>
      <c r="AL39" s="13" t="s">
        <v>69</v>
      </c>
      <c r="AM39" s="13" t="s">
        <v>68</v>
      </c>
      <c r="AN39" s="13" t="s">
        <v>68</v>
      </c>
      <c r="AO39" s="13" t="s">
        <v>69</v>
      </c>
      <c r="AP39" s="13" t="s">
        <v>68</v>
      </c>
      <c r="AQ39" s="13" t="str">
        <f t="shared" si="99"/>
        <v>2 fois par semaine</v>
      </c>
      <c r="AR39" s="14" t="s">
        <v>68</v>
      </c>
      <c r="AS39" s="14" t="s">
        <v>69</v>
      </c>
      <c r="AT39" s="14" t="s">
        <v>68</v>
      </c>
      <c r="AU39" s="14" t="s">
        <v>68</v>
      </c>
      <c r="AV39" s="14" t="s">
        <v>69</v>
      </c>
      <c r="AW39" s="14" t="s">
        <v>68</v>
      </c>
      <c r="AX39" s="14" t="str">
        <f t="shared" si="100"/>
        <v>2 fois par semaine</v>
      </c>
      <c r="AY39" s="13" t="s">
        <v>68</v>
      </c>
      <c r="AZ39" s="13" t="s">
        <v>69</v>
      </c>
      <c r="BA39" s="13" t="s">
        <v>68</v>
      </c>
      <c r="BB39" s="13" t="s">
        <v>68</v>
      </c>
      <c r="BC39" s="13" t="s">
        <v>69</v>
      </c>
      <c r="BD39" s="13" t="s">
        <v>68</v>
      </c>
      <c r="BE39" s="13" t="str">
        <f t="shared" si="101"/>
        <v>2 fois par semaine</v>
      </c>
      <c r="BF39" s="14" t="s">
        <v>68</v>
      </c>
      <c r="BG39" s="14" t="s">
        <v>69</v>
      </c>
      <c r="BH39" s="14" t="s">
        <v>68</v>
      </c>
      <c r="BI39" s="14" t="s">
        <v>68</v>
      </c>
      <c r="BJ39" s="14" t="s">
        <v>69</v>
      </c>
      <c r="BK39" s="14" t="s">
        <v>68</v>
      </c>
      <c r="BL39" s="14" t="str">
        <f t="shared" si="102"/>
        <v>2 fois par semaine</v>
      </c>
      <c r="BM39" s="13" t="s">
        <v>68</v>
      </c>
      <c r="BN39" s="13" t="s">
        <v>69</v>
      </c>
      <c r="BO39" s="13" t="s">
        <v>68</v>
      </c>
      <c r="BP39" s="13" t="s">
        <v>68</v>
      </c>
      <c r="BQ39" s="13" t="s">
        <v>69</v>
      </c>
      <c r="BR39" s="13" t="s">
        <v>68</v>
      </c>
      <c r="BS39" s="13" t="str">
        <f t="shared" si="103"/>
        <v>2 fois par semaine</v>
      </c>
      <c r="BT39" s="14" t="s">
        <v>68</v>
      </c>
      <c r="BU39" s="14" t="s">
        <v>68</v>
      </c>
      <c r="BV39" s="14" t="s">
        <v>68</v>
      </c>
      <c r="BW39" s="14" t="s">
        <v>68</v>
      </c>
      <c r="BX39" s="14" t="s">
        <v>68</v>
      </c>
      <c r="BY39" s="14" t="s">
        <v>68</v>
      </c>
      <c r="BZ39" s="14" t="str">
        <f t="shared" si="104"/>
        <v>-</v>
      </c>
      <c r="CA39" s="13" t="s">
        <v>68</v>
      </c>
      <c r="CB39" s="13" t="s">
        <v>69</v>
      </c>
      <c r="CC39" s="13" t="s">
        <v>68</v>
      </c>
      <c r="CD39" s="13" t="s">
        <v>68</v>
      </c>
      <c r="CE39" s="13" t="s">
        <v>69</v>
      </c>
      <c r="CF39" s="13" t="s">
        <v>68</v>
      </c>
      <c r="CG39" s="44" t="str">
        <f t="shared" ref="CG39" si="125">IF(COUNTIF(CA39:CF39,"X")&gt;0,COUNTIF(CA39:CF39,"X")&amp;" fois par semaine","-")</f>
        <v>2 fois par semaine</v>
      </c>
      <c r="CH39" s="14" t="s">
        <v>68</v>
      </c>
      <c r="CI39" s="14" t="s">
        <v>69</v>
      </c>
      <c r="CJ39" s="14" t="s">
        <v>68</v>
      </c>
      <c r="CK39" s="14" t="s">
        <v>68</v>
      </c>
      <c r="CL39" s="14" t="s">
        <v>69</v>
      </c>
      <c r="CM39" s="14" t="s">
        <v>68</v>
      </c>
      <c r="CN39" s="44" t="str">
        <f t="shared" si="105"/>
        <v>2 fois par semaine</v>
      </c>
      <c r="CO39" s="13" t="s">
        <v>68</v>
      </c>
      <c r="CP39" s="13" t="s">
        <v>69</v>
      </c>
      <c r="CQ39" s="13" t="s">
        <v>68</v>
      </c>
      <c r="CR39" s="13" t="s">
        <v>68</v>
      </c>
      <c r="CS39" s="13" t="s">
        <v>69</v>
      </c>
      <c r="CT39" s="13" t="s">
        <v>68</v>
      </c>
      <c r="CU39" s="13" t="str">
        <f t="shared" si="76"/>
        <v>2 fois par semaine</v>
      </c>
      <c r="CV39" s="14" t="s">
        <v>68</v>
      </c>
      <c r="CW39" s="14" t="s">
        <v>69</v>
      </c>
      <c r="CX39" s="14" t="s">
        <v>68</v>
      </c>
      <c r="CY39" s="14" t="s">
        <v>68</v>
      </c>
      <c r="CZ39" s="14" t="s">
        <v>69</v>
      </c>
      <c r="DA39" s="14" t="s">
        <v>68</v>
      </c>
      <c r="DB39" s="14" t="str">
        <f t="shared" si="106"/>
        <v>2 fois par semaine</v>
      </c>
      <c r="DC39" s="13" t="s">
        <v>68</v>
      </c>
      <c r="DD39" s="13" t="s">
        <v>69</v>
      </c>
      <c r="DE39" s="13" t="s">
        <v>68</v>
      </c>
      <c r="DF39" s="13" t="s">
        <v>68</v>
      </c>
      <c r="DG39" s="13" t="s">
        <v>69</v>
      </c>
      <c r="DH39" s="13" t="s">
        <v>68</v>
      </c>
      <c r="DI39" s="13" t="str">
        <f t="shared" si="77"/>
        <v>2 fois par semaine</v>
      </c>
      <c r="DJ39" s="14" t="s">
        <v>68</v>
      </c>
      <c r="DK39" s="14" t="s">
        <v>69</v>
      </c>
      <c r="DL39" s="14" t="s">
        <v>68</v>
      </c>
      <c r="DM39" s="14" t="s">
        <v>68</v>
      </c>
      <c r="DN39" s="14" t="s">
        <v>69</v>
      </c>
      <c r="DO39" s="14" t="s">
        <v>68</v>
      </c>
      <c r="DP39" s="44" t="str">
        <f t="shared" si="107"/>
        <v>2 fois par semaine</v>
      </c>
      <c r="DQ39" s="13" t="s">
        <v>68</v>
      </c>
      <c r="DR39" s="13" t="s">
        <v>69</v>
      </c>
      <c r="DS39" s="13" t="s">
        <v>68</v>
      </c>
      <c r="DT39" s="13" t="s">
        <v>68</v>
      </c>
      <c r="DU39" s="13" t="s">
        <v>69</v>
      </c>
      <c r="DV39" s="13" t="s">
        <v>68</v>
      </c>
      <c r="DW39" s="13" t="str">
        <f t="shared" si="108"/>
        <v>2 fois par semaine</v>
      </c>
      <c r="DX39" s="14" t="s">
        <v>68</v>
      </c>
      <c r="DY39" s="14" t="s">
        <v>69</v>
      </c>
      <c r="DZ39" s="14" t="s">
        <v>68</v>
      </c>
      <c r="EA39" s="14" t="s">
        <v>68</v>
      </c>
      <c r="EB39" s="14" t="s">
        <v>69</v>
      </c>
      <c r="EC39" s="14" t="s">
        <v>68</v>
      </c>
      <c r="ED39" s="14" t="str">
        <f t="shared" si="109"/>
        <v>2 fois par semaine</v>
      </c>
      <c r="EE39" s="13" t="s">
        <v>68</v>
      </c>
      <c r="EF39" s="13" t="s">
        <v>69</v>
      </c>
      <c r="EG39" s="13" t="s">
        <v>68</v>
      </c>
      <c r="EH39" s="13" t="s">
        <v>68</v>
      </c>
      <c r="EI39" s="13" t="s">
        <v>69</v>
      </c>
      <c r="EJ39" s="13" t="s">
        <v>68</v>
      </c>
      <c r="EK39" s="13" t="str">
        <f t="shared" si="110"/>
        <v>2 fois par semaine</v>
      </c>
      <c r="EL39" s="14" t="s">
        <v>68</v>
      </c>
      <c r="EM39" s="14" t="s">
        <v>69</v>
      </c>
      <c r="EN39" s="14" t="s">
        <v>68</v>
      </c>
      <c r="EO39" s="14" t="s">
        <v>68</v>
      </c>
      <c r="EP39" s="14" t="s">
        <v>68</v>
      </c>
      <c r="EQ39" s="14" t="s">
        <v>68</v>
      </c>
      <c r="ER39" s="44" t="str">
        <f t="shared" ref="ER39:ER44" si="126">IF(COUNTIF(EL39:EQ39,"X")&gt;0,COUNTIF(EL39:EQ39,"X")&amp;" fois par mois","-")</f>
        <v>1 fois par mois</v>
      </c>
      <c r="ES39" s="13" t="s">
        <v>68</v>
      </c>
      <c r="ET39" s="13" t="s">
        <v>68</v>
      </c>
      <c r="EU39" s="13" t="s">
        <v>68</v>
      </c>
      <c r="EV39" s="13" t="s">
        <v>68</v>
      </c>
      <c r="EW39" s="13" t="s">
        <v>68</v>
      </c>
      <c r="EX39" s="13" t="s">
        <v>68</v>
      </c>
      <c r="EY39" s="44" t="s">
        <v>68</v>
      </c>
      <c r="EZ39" s="14" t="s">
        <v>68</v>
      </c>
      <c r="FA39" s="14" t="s">
        <v>69</v>
      </c>
      <c r="FB39" s="14" t="s">
        <v>68</v>
      </c>
      <c r="FC39" s="14" t="s">
        <v>68</v>
      </c>
      <c r="FD39" s="14" t="s">
        <v>68</v>
      </c>
      <c r="FE39" s="14" t="s">
        <v>68</v>
      </c>
      <c r="FF39" s="44" t="str">
        <f t="shared" ref="FF39:FF45" si="127">IF(COUNTIF(EZ39:FE39,"X")&gt;0,COUNTIF(EZ39:FE39,"X")&amp;" fois par semaine","-")</f>
        <v>1 fois par semaine</v>
      </c>
      <c r="FG39" s="13" t="s">
        <v>68</v>
      </c>
      <c r="FH39" s="13" t="s">
        <v>69</v>
      </c>
      <c r="FI39" s="13" t="s">
        <v>68</v>
      </c>
      <c r="FJ39" s="13" t="s">
        <v>68</v>
      </c>
      <c r="FK39" s="13" t="s">
        <v>68</v>
      </c>
      <c r="FL39" s="13" t="s">
        <v>68</v>
      </c>
      <c r="FM39" s="13" t="str">
        <f t="shared" ref="FM39" si="128">IF(COUNTIF(FG39:FL39,"X")&gt;0,COUNTIF(FG39:FL39,"X")&amp;" fois par mois","-")</f>
        <v>1 fois par mois</v>
      </c>
      <c r="FN39" s="14" t="s">
        <v>68</v>
      </c>
      <c r="FO39" s="14" t="s">
        <v>69</v>
      </c>
      <c r="FP39" s="14" t="s">
        <v>68</v>
      </c>
      <c r="FQ39" s="14" t="s">
        <v>68</v>
      </c>
      <c r="FR39" s="14" t="s">
        <v>69</v>
      </c>
      <c r="FS39" s="14" t="s">
        <v>68</v>
      </c>
      <c r="FT39" s="44" t="str">
        <f t="shared" si="91"/>
        <v>2 fois par semaine</v>
      </c>
      <c r="FU39" s="13" t="s">
        <v>68</v>
      </c>
      <c r="FV39" s="13" t="s">
        <v>69</v>
      </c>
      <c r="FW39" s="13" t="s">
        <v>68</v>
      </c>
      <c r="FX39" s="13" t="s">
        <v>68</v>
      </c>
      <c r="FY39" s="13" t="s">
        <v>68</v>
      </c>
      <c r="FZ39" s="13" t="s">
        <v>68</v>
      </c>
      <c r="GA39" s="44" t="str">
        <f t="shared" si="92"/>
        <v>1 fois par semaine</v>
      </c>
      <c r="GB39" s="14" t="s">
        <v>68</v>
      </c>
      <c r="GC39" s="14" t="s">
        <v>69</v>
      </c>
      <c r="GD39" s="14" t="s">
        <v>68</v>
      </c>
      <c r="GE39" s="14" t="s">
        <v>68</v>
      </c>
      <c r="GF39" s="14" t="s">
        <v>68</v>
      </c>
      <c r="GG39" s="14" t="s">
        <v>68</v>
      </c>
      <c r="GH39" s="14" t="str">
        <f t="shared" si="93"/>
        <v>1 fois par semaine</v>
      </c>
      <c r="GI39" s="13" t="s">
        <v>68</v>
      </c>
      <c r="GJ39" s="13" t="s">
        <v>68</v>
      </c>
      <c r="GK39" s="13" t="s">
        <v>68</v>
      </c>
      <c r="GL39" s="13" t="s">
        <v>68</v>
      </c>
      <c r="GM39" s="13" t="s">
        <v>68</v>
      </c>
      <c r="GN39" s="13" t="s">
        <v>68</v>
      </c>
      <c r="GO39" s="13" t="str">
        <f t="shared" ref="GO39:GO53" si="129">IF(COUNTIF(GI39:GN39,"X")&gt;0,COUNTIF(GI39:GN39,"X")&amp;" fois par semaine","-")</f>
        <v>-</v>
      </c>
      <c r="GP39" s="14" t="s">
        <v>68</v>
      </c>
      <c r="GQ39" s="14" t="s">
        <v>68</v>
      </c>
      <c r="GR39" s="14" t="s">
        <v>68</v>
      </c>
      <c r="GS39" s="14" t="s">
        <v>68</v>
      </c>
      <c r="GT39" s="14" t="s">
        <v>68</v>
      </c>
      <c r="GU39" s="14" t="s">
        <v>68</v>
      </c>
      <c r="GV39" s="14" t="str">
        <f t="shared" si="118"/>
        <v>-</v>
      </c>
      <c r="GW39" s="13" t="s">
        <v>68</v>
      </c>
      <c r="GX39" s="13" t="s">
        <v>68</v>
      </c>
      <c r="GY39" s="13" t="s">
        <v>68</v>
      </c>
      <c r="GZ39" s="13" t="s">
        <v>68</v>
      </c>
      <c r="HA39" s="13" t="s">
        <v>68</v>
      </c>
      <c r="HB39" s="13" t="s">
        <v>68</v>
      </c>
      <c r="HC39" s="44" t="str">
        <f t="shared" si="94"/>
        <v>-</v>
      </c>
      <c r="HD39" s="14" t="s">
        <v>68</v>
      </c>
      <c r="HE39" s="14" t="s">
        <v>68</v>
      </c>
      <c r="HF39" s="14" t="s">
        <v>68</v>
      </c>
      <c r="HG39" s="14" t="s">
        <v>68</v>
      </c>
      <c r="HH39" s="14" t="s">
        <v>68</v>
      </c>
      <c r="HI39" s="14" t="s">
        <v>68</v>
      </c>
      <c r="HJ39" s="44" t="str">
        <f t="shared" si="85"/>
        <v>-</v>
      </c>
      <c r="HK39" s="13" t="s">
        <v>68</v>
      </c>
      <c r="HL39" s="13" t="s">
        <v>68</v>
      </c>
      <c r="HM39" s="13" t="s">
        <v>68</v>
      </c>
      <c r="HN39" s="13" t="s">
        <v>68</v>
      </c>
      <c r="HO39" s="13" t="s">
        <v>68</v>
      </c>
      <c r="HP39" s="13" t="s">
        <v>68</v>
      </c>
      <c r="HQ39" s="44" t="str">
        <f t="shared" si="124"/>
        <v>-</v>
      </c>
      <c r="HR39" s="14" t="s">
        <v>68</v>
      </c>
      <c r="HS39" s="14" t="s">
        <v>68</v>
      </c>
      <c r="HT39" s="14" t="s">
        <v>68</v>
      </c>
      <c r="HU39" s="14" t="s">
        <v>68</v>
      </c>
      <c r="HV39" s="14" t="s">
        <v>68</v>
      </c>
      <c r="HW39" s="14" t="s">
        <v>68</v>
      </c>
      <c r="HX39" s="14" t="str">
        <f t="shared" si="117"/>
        <v>-</v>
      </c>
    </row>
    <row r="40" spans="1:232" ht="27.95" customHeight="1" x14ac:dyDescent="0.2">
      <c r="A40" s="8">
        <v>8238</v>
      </c>
      <c r="B40" s="24" t="s">
        <v>157</v>
      </c>
      <c r="C40" s="10" t="s">
        <v>1915</v>
      </c>
      <c r="D40" s="11" t="s">
        <v>96</v>
      </c>
      <c r="E40" s="11" t="s">
        <v>306</v>
      </c>
      <c r="F40" s="11">
        <v>75020</v>
      </c>
      <c r="G40" s="11" t="s">
        <v>29</v>
      </c>
      <c r="H40" s="12">
        <v>21</v>
      </c>
      <c r="I40" s="13" t="s">
        <v>69</v>
      </c>
      <c r="J40" s="13" t="s">
        <v>69</v>
      </c>
      <c r="K40" s="13" t="s">
        <v>69</v>
      </c>
      <c r="L40" s="13" t="s">
        <v>69</v>
      </c>
      <c r="M40" s="13" t="s">
        <v>69</v>
      </c>
      <c r="N40" s="13" t="s">
        <v>68</v>
      </c>
      <c r="O40" s="13" t="str">
        <f t="shared" si="95"/>
        <v>5 fois par semaine</v>
      </c>
      <c r="P40" s="14" t="s">
        <v>69</v>
      </c>
      <c r="Q40" s="14" t="s">
        <v>69</v>
      </c>
      <c r="R40" s="14" t="s">
        <v>69</v>
      </c>
      <c r="S40" s="14" t="s">
        <v>69</v>
      </c>
      <c r="T40" s="14" t="s">
        <v>69</v>
      </c>
      <c r="U40" s="14" t="s">
        <v>68</v>
      </c>
      <c r="V40" s="44" t="str">
        <f t="shared" si="96"/>
        <v>5 fois par semaine</v>
      </c>
      <c r="W40" s="13" t="s">
        <v>69</v>
      </c>
      <c r="X40" s="13" t="s">
        <v>69</v>
      </c>
      <c r="Y40" s="13" t="s">
        <v>69</v>
      </c>
      <c r="Z40" s="13" t="s">
        <v>69</v>
      </c>
      <c r="AA40" s="13" t="s">
        <v>69</v>
      </c>
      <c r="AB40" s="13" t="s">
        <v>68</v>
      </c>
      <c r="AC40" s="13" t="str">
        <f t="shared" si="97"/>
        <v>5 fois par semaine</v>
      </c>
      <c r="AD40" s="14" t="s">
        <v>69</v>
      </c>
      <c r="AE40" s="14" t="s">
        <v>69</v>
      </c>
      <c r="AF40" s="14" t="s">
        <v>69</v>
      </c>
      <c r="AG40" s="14" t="s">
        <v>69</v>
      </c>
      <c r="AH40" s="14" t="s">
        <v>69</v>
      </c>
      <c r="AI40" s="14" t="s">
        <v>68</v>
      </c>
      <c r="AJ40" s="44" t="str">
        <f t="shared" si="98"/>
        <v>5 fois par semaine</v>
      </c>
      <c r="AK40" s="13" t="s">
        <v>69</v>
      </c>
      <c r="AL40" s="13" t="s">
        <v>69</v>
      </c>
      <c r="AM40" s="13" t="s">
        <v>69</v>
      </c>
      <c r="AN40" s="13" t="s">
        <v>69</v>
      </c>
      <c r="AO40" s="13" t="s">
        <v>69</v>
      </c>
      <c r="AP40" s="13" t="s">
        <v>68</v>
      </c>
      <c r="AQ40" s="13" t="str">
        <f t="shared" si="99"/>
        <v>5 fois par semaine</v>
      </c>
      <c r="AR40" s="14" t="s">
        <v>69</v>
      </c>
      <c r="AS40" s="14" t="s">
        <v>69</v>
      </c>
      <c r="AT40" s="14" t="s">
        <v>69</v>
      </c>
      <c r="AU40" s="14" t="s">
        <v>69</v>
      </c>
      <c r="AV40" s="14" t="s">
        <v>69</v>
      </c>
      <c r="AW40" s="14" t="s">
        <v>68</v>
      </c>
      <c r="AX40" s="14" t="str">
        <f t="shared" si="100"/>
        <v>5 fois par semaine</v>
      </c>
      <c r="AY40" s="13" t="s">
        <v>69</v>
      </c>
      <c r="AZ40" s="13" t="s">
        <v>69</v>
      </c>
      <c r="BA40" s="13" t="s">
        <v>69</v>
      </c>
      <c r="BB40" s="13" t="s">
        <v>69</v>
      </c>
      <c r="BC40" s="13" t="s">
        <v>69</v>
      </c>
      <c r="BD40" s="13" t="s">
        <v>68</v>
      </c>
      <c r="BE40" s="13" t="str">
        <f t="shared" si="101"/>
        <v>5 fois par semaine</v>
      </c>
      <c r="BF40" s="14" t="s">
        <v>69</v>
      </c>
      <c r="BG40" s="14" t="s">
        <v>69</v>
      </c>
      <c r="BH40" s="14" t="s">
        <v>69</v>
      </c>
      <c r="BI40" s="14" t="s">
        <v>69</v>
      </c>
      <c r="BJ40" s="14" t="s">
        <v>69</v>
      </c>
      <c r="BK40" s="14" t="s">
        <v>68</v>
      </c>
      <c r="BL40" s="14" t="str">
        <f t="shared" si="102"/>
        <v>5 fois par semaine</v>
      </c>
      <c r="BM40" s="13" t="s">
        <v>69</v>
      </c>
      <c r="BN40" s="13" t="s">
        <v>69</v>
      </c>
      <c r="BO40" s="13" t="s">
        <v>69</v>
      </c>
      <c r="BP40" s="13" t="s">
        <v>69</v>
      </c>
      <c r="BQ40" s="13" t="s">
        <v>69</v>
      </c>
      <c r="BR40" s="13" t="s">
        <v>68</v>
      </c>
      <c r="BS40" s="13" t="str">
        <f t="shared" si="103"/>
        <v>5 fois par semaine</v>
      </c>
      <c r="BT40" s="14" t="s">
        <v>68</v>
      </c>
      <c r="BU40" s="14" t="s">
        <v>68</v>
      </c>
      <c r="BV40" s="14" t="s">
        <v>68</v>
      </c>
      <c r="BW40" s="14" t="s">
        <v>68</v>
      </c>
      <c r="BX40" s="14" t="s">
        <v>68</v>
      </c>
      <c r="BY40" s="14" t="s">
        <v>68</v>
      </c>
      <c r="BZ40" s="14" t="str">
        <f t="shared" si="104"/>
        <v>-</v>
      </c>
      <c r="CA40" s="13" t="s">
        <v>69</v>
      </c>
      <c r="CB40" s="13" t="s">
        <v>69</v>
      </c>
      <c r="CC40" s="13" t="s">
        <v>69</v>
      </c>
      <c r="CD40" s="13" t="s">
        <v>69</v>
      </c>
      <c r="CE40" s="13" t="s">
        <v>69</v>
      </c>
      <c r="CF40" s="13" t="s">
        <v>68</v>
      </c>
      <c r="CG40" s="44" t="str">
        <f t="shared" ref="CG40:CG41" si="130">IF(COUNTIF(CA40:CF40,"X")&gt;0,COUNTIF(CA40:CF40,"X")&amp;" fois par semaine","-")</f>
        <v>5 fois par semaine</v>
      </c>
      <c r="CH40" s="14" t="s">
        <v>69</v>
      </c>
      <c r="CI40" s="14" t="s">
        <v>69</v>
      </c>
      <c r="CJ40" s="14" t="s">
        <v>69</v>
      </c>
      <c r="CK40" s="14" t="s">
        <v>69</v>
      </c>
      <c r="CL40" s="14" t="s">
        <v>69</v>
      </c>
      <c r="CM40" s="14" t="s">
        <v>68</v>
      </c>
      <c r="CN40" s="44" t="str">
        <f t="shared" si="105"/>
        <v>5 fois par semaine</v>
      </c>
      <c r="CO40" s="13" t="s">
        <v>69</v>
      </c>
      <c r="CP40" s="13" t="s">
        <v>69</v>
      </c>
      <c r="CQ40" s="13" t="s">
        <v>69</v>
      </c>
      <c r="CR40" s="13" t="s">
        <v>69</v>
      </c>
      <c r="CS40" s="13" t="s">
        <v>69</v>
      </c>
      <c r="CT40" s="13" t="s">
        <v>68</v>
      </c>
      <c r="CU40" s="13" t="str">
        <f t="shared" si="76"/>
        <v>5 fois par semaine</v>
      </c>
      <c r="CV40" s="14" t="s">
        <v>69</v>
      </c>
      <c r="CW40" s="14" t="s">
        <v>69</v>
      </c>
      <c r="CX40" s="14" t="s">
        <v>69</v>
      </c>
      <c r="CY40" s="14" t="s">
        <v>69</v>
      </c>
      <c r="CZ40" s="14" t="s">
        <v>69</v>
      </c>
      <c r="DA40" s="14" t="s">
        <v>68</v>
      </c>
      <c r="DB40" s="14" t="str">
        <f t="shared" si="106"/>
        <v>5 fois par semaine</v>
      </c>
      <c r="DC40" s="13" t="s">
        <v>69</v>
      </c>
      <c r="DD40" s="13" t="s">
        <v>69</v>
      </c>
      <c r="DE40" s="13" t="s">
        <v>69</v>
      </c>
      <c r="DF40" s="13" t="s">
        <v>69</v>
      </c>
      <c r="DG40" s="13" t="s">
        <v>69</v>
      </c>
      <c r="DH40" s="13" t="s">
        <v>68</v>
      </c>
      <c r="DI40" s="13" t="str">
        <f t="shared" si="77"/>
        <v>5 fois par semaine</v>
      </c>
      <c r="DJ40" s="14" t="s">
        <v>69</v>
      </c>
      <c r="DK40" s="14" t="s">
        <v>69</v>
      </c>
      <c r="DL40" s="14" t="s">
        <v>69</v>
      </c>
      <c r="DM40" s="14" t="s">
        <v>69</v>
      </c>
      <c r="DN40" s="14" t="s">
        <v>69</v>
      </c>
      <c r="DO40" s="14" t="s">
        <v>68</v>
      </c>
      <c r="DP40" s="44" t="str">
        <f t="shared" si="107"/>
        <v>5 fois par semaine</v>
      </c>
      <c r="DQ40" s="13" t="s">
        <v>69</v>
      </c>
      <c r="DR40" s="13" t="s">
        <v>69</v>
      </c>
      <c r="DS40" s="13" t="s">
        <v>69</v>
      </c>
      <c r="DT40" s="13" t="s">
        <v>69</v>
      </c>
      <c r="DU40" s="13" t="s">
        <v>69</v>
      </c>
      <c r="DV40" s="13" t="s">
        <v>68</v>
      </c>
      <c r="DW40" s="13" t="str">
        <f t="shared" si="108"/>
        <v>5 fois par semaine</v>
      </c>
      <c r="DX40" s="14" t="s">
        <v>69</v>
      </c>
      <c r="DY40" s="14" t="s">
        <v>69</v>
      </c>
      <c r="DZ40" s="14" t="s">
        <v>69</v>
      </c>
      <c r="EA40" s="14" t="s">
        <v>69</v>
      </c>
      <c r="EB40" s="14" t="s">
        <v>69</v>
      </c>
      <c r="EC40" s="14" t="s">
        <v>68</v>
      </c>
      <c r="ED40" s="14" t="str">
        <f t="shared" si="109"/>
        <v>5 fois par semaine</v>
      </c>
      <c r="EE40" s="13" t="s">
        <v>69</v>
      </c>
      <c r="EF40" s="13" t="s">
        <v>69</v>
      </c>
      <c r="EG40" s="13" t="s">
        <v>69</v>
      </c>
      <c r="EH40" s="13" t="s">
        <v>69</v>
      </c>
      <c r="EI40" s="13" t="s">
        <v>69</v>
      </c>
      <c r="EJ40" s="13" t="s">
        <v>68</v>
      </c>
      <c r="EK40" s="13" t="str">
        <f t="shared" si="110"/>
        <v>5 fois par semaine</v>
      </c>
      <c r="EL40" s="14" t="s">
        <v>69</v>
      </c>
      <c r="EM40" s="14" t="s">
        <v>68</v>
      </c>
      <c r="EN40" s="14" t="s">
        <v>68</v>
      </c>
      <c r="EO40" s="14" t="s">
        <v>68</v>
      </c>
      <c r="EP40" s="14" t="s">
        <v>68</v>
      </c>
      <c r="EQ40" s="14" t="s">
        <v>68</v>
      </c>
      <c r="ER40" s="44" t="str">
        <f t="shared" si="126"/>
        <v>1 fois par mois</v>
      </c>
      <c r="ES40" s="13" t="s">
        <v>69</v>
      </c>
      <c r="ET40" s="13" t="s">
        <v>68</v>
      </c>
      <c r="EU40" s="13" t="s">
        <v>68</v>
      </c>
      <c r="EV40" s="13" t="s">
        <v>68</v>
      </c>
      <c r="EW40" s="13" t="s">
        <v>68</v>
      </c>
      <c r="EX40" s="13" t="s">
        <v>68</v>
      </c>
      <c r="EY40" s="44" t="str">
        <f t="shared" ref="EY40" si="131">IF(COUNTIF(ES40:EX40,"X")&gt;0,COUNTIF(ES40:EX40,"X")&amp;" fois par mois","-")</f>
        <v>1 fois par mois</v>
      </c>
      <c r="EZ40" s="14" t="s">
        <v>69</v>
      </c>
      <c r="FA40" s="14" t="s">
        <v>68</v>
      </c>
      <c r="FB40" s="14" t="s">
        <v>68</v>
      </c>
      <c r="FC40" s="14" t="s">
        <v>68</v>
      </c>
      <c r="FD40" s="14" t="s">
        <v>68</v>
      </c>
      <c r="FE40" s="14" t="s">
        <v>68</v>
      </c>
      <c r="FF40" s="44" t="str">
        <f t="shared" si="127"/>
        <v>1 fois par semaine</v>
      </c>
      <c r="FG40" s="13" t="s">
        <v>69</v>
      </c>
      <c r="FH40" s="13" t="s">
        <v>68</v>
      </c>
      <c r="FI40" s="13" t="s">
        <v>68</v>
      </c>
      <c r="FJ40" s="13" t="s">
        <v>68</v>
      </c>
      <c r="FK40" s="13" t="s">
        <v>68</v>
      </c>
      <c r="FL40" s="13" t="s">
        <v>68</v>
      </c>
      <c r="FM40" s="13" t="str">
        <f t="shared" ref="FM40:FM42" si="132">IF(COUNTIF(FG40:FL40,"X")&gt;0,COUNTIF(FG40:FL40,"X")&amp;" fois par mois","-")</f>
        <v>1 fois par mois</v>
      </c>
      <c r="FN40" s="14" t="s">
        <v>69</v>
      </c>
      <c r="FO40" s="14" t="s">
        <v>69</v>
      </c>
      <c r="FP40" s="14" t="s">
        <v>69</v>
      </c>
      <c r="FQ40" s="14" t="s">
        <v>69</v>
      </c>
      <c r="FR40" s="14" t="s">
        <v>69</v>
      </c>
      <c r="FS40" s="14" t="s">
        <v>68</v>
      </c>
      <c r="FT40" s="44" t="str">
        <f t="shared" si="91"/>
        <v>5 fois par semaine</v>
      </c>
      <c r="FU40" s="13" t="s">
        <v>69</v>
      </c>
      <c r="FV40" s="13" t="s">
        <v>68</v>
      </c>
      <c r="FW40" s="13" t="s">
        <v>68</v>
      </c>
      <c r="FX40" s="13" t="s">
        <v>68</v>
      </c>
      <c r="FY40" s="13" t="s">
        <v>68</v>
      </c>
      <c r="FZ40" s="13" t="s">
        <v>68</v>
      </c>
      <c r="GA40" s="44" t="str">
        <f t="shared" si="92"/>
        <v>1 fois par semaine</v>
      </c>
      <c r="GB40" s="14" t="s">
        <v>69</v>
      </c>
      <c r="GC40" s="14" t="s">
        <v>68</v>
      </c>
      <c r="GD40" s="14" t="s">
        <v>68</v>
      </c>
      <c r="GE40" s="14" t="s">
        <v>68</v>
      </c>
      <c r="GF40" s="14" t="s">
        <v>68</v>
      </c>
      <c r="GG40" s="14" t="s">
        <v>68</v>
      </c>
      <c r="GH40" s="14" t="str">
        <f t="shared" si="93"/>
        <v>1 fois par semaine</v>
      </c>
      <c r="GI40" s="13" t="s">
        <v>68</v>
      </c>
      <c r="GJ40" s="13" t="s">
        <v>68</v>
      </c>
      <c r="GK40" s="13" t="s">
        <v>68</v>
      </c>
      <c r="GL40" s="13" t="s">
        <v>68</v>
      </c>
      <c r="GM40" s="13" t="s">
        <v>68</v>
      </c>
      <c r="GN40" s="13" t="s">
        <v>68</v>
      </c>
      <c r="GO40" s="13" t="str">
        <f t="shared" si="129"/>
        <v>-</v>
      </c>
      <c r="GP40" s="14" t="s">
        <v>68</v>
      </c>
      <c r="GQ40" s="14" t="s">
        <v>68</v>
      </c>
      <c r="GR40" s="14" t="s">
        <v>68</v>
      </c>
      <c r="GS40" s="14" t="s">
        <v>68</v>
      </c>
      <c r="GT40" s="14" t="s">
        <v>68</v>
      </c>
      <c r="GU40" s="14" t="s">
        <v>68</v>
      </c>
      <c r="GV40" s="14" t="str">
        <f t="shared" si="118"/>
        <v>-</v>
      </c>
      <c r="GW40" s="13" t="s">
        <v>68</v>
      </c>
      <c r="GX40" s="13" t="s">
        <v>68</v>
      </c>
      <c r="GY40" s="13" t="s">
        <v>68</v>
      </c>
      <c r="GZ40" s="13" t="s">
        <v>68</v>
      </c>
      <c r="HA40" s="13" t="s">
        <v>68</v>
      </c>
      <c r="HB40" s="13" t="s">
        <v>68</v>
      </c>
      <c r="HC40" s="44" t="str">
        <f t="shared" ref="HC40:HC41" si="133">IF(COUNTIF(GW40:HB40,"X")&gt;0,COUNTIF(GW40:HB40,"X")&amp;" fois par semaine","-")</f>
        <v>-</v>
      </c>
      <c r="HD40" s="14" t="s">
        <v>68</v>
      </c>
      <c r="HE40" s="14" t="s">
        <v>68</v>
      </c>
      <c r="HF40" s="14" t="s">
        <v>68</v>
      </c>
      <c r="HG40" s="14" t="s">
        <v>68</v>
      </c>
      <c r="HH40" s="14" t="s">
        <v>68</v>
      </c>
      <c r="HI40" s="14" t="s">
        <v>68</v>
      </c>
      <c r="HJ40" s="44" t="str">
        <f t="shared" si="85"/>
        <v>-</v>
      </c>
      <c r="HK40" s="13" t="s">
        <v>68</v>
      </c>
      <c r="HL40" s="13" t="s">
        <v>68</v>
      </c>
      <c r="HM40" s="13" t="s">
        <v>68</v>
      </c>
      <c r="HN40" s="13" t="s">
        <v>68</v>
      </c>
      <c r="HO40" s="13" t="s">
        <v>68</v>
      </c>
      <c r="HP40" s="13" t="s">
        <v>68</v>
      </c>
      <c r="HQ40" s="44" t="str">
        <f t="shared" si="124"/>
        <v>-</v>
      </c>
      <c r="HR40" s="14" t="s">
        <v>68</v>
      </c>
      <c r="HS40" s="14" t="s">
        <v>68</v>
      </c>
      <c r="HT40" s="14" t="s">
        <v>68</v>
      </c>
      <c r="HU40" s="14" t="s">
        <v>68</v>
      </c>
      <c r="HV40" s="14" t="s">
        <v>68</v>
      </c>
      <c r="HW40" s="14" t="s">
        <v>68</v>
      </c>
      <c r="HX40" s="14" t="str">
        <f t="shared" si="117"/>
        <v>-</v>
      </c>
    </row>
    <row r="41" spans="1:232" ht="27.95" customHeight="1" x14ac:dyDescent="0.2">
      <c r="A41" s="8">
        <v>8239</v>
      </c>
      <c r="B41" s="24" t="s">
        <v>157</v>
      </c>
      <c r="C41" s="10" t="s">
        <v>1915</v>
      </c>
      <c r="D41" s="11" t="s">
        <v>96</v>
      </c>
      <c r="E41" s="11" t="s">
        <v>307</v>
      </c>
      <c r="F41" s="11">
        <v>75020</v>
      </c>
      <c r="G41" s="11" t="s">
        <v>29</v>
      </c>
      <c r="H41" s="12">
        <v>10</v>
      </c>
      <c r="I41" s="13" t="s">
        <v>68</v>
      </c>
      <c r="J41" s="13" t="s">
        <v>69</v>
      </c>
      <c r="K41" s="13" t="s">
        <v>68</v>
      </c>
      <c r="L41" s="13" t="s">
        <v>68</v>
      </c>
      <c r="M41" s="13" t="s">
        <v>69</v>
      </c>
      <c r="N41" s="13" t="s">
        <v>68</v>
      </c>
      <c r="O41" s="13" t="str">
        <f t="shared" si="95"/>
        <v>2 fois par semaine</v>
      </c>
      <c r="P41" s="14" t="s">
        <v>68</v>
      </c>
      <c r="Q41" s="14" t="s">
        <v>69</v>
      </c>
      <c r="R41" s="14" t="s">
        <v>68</v>
      </c>
      <c r="S41" s="14" t="s">
        <v>68</v>
      </c>
      <c r="T41" s="14" t="s">
        <v>69</v>
      </c>
      <c r="U41" s="14" t="s">
        <v>68</v>
      </c>
      <c r="V41" s="44" t="str">
        <f t="shared" si="96"/>
        <v>2 fois par semaine</v>
      </c>
      <c r="W41" s="13" t="s">
        <v>68</v>
      </c>
      <c r="X41" s="13" t="s">
        <v>69</v>
      </c>
      <c r="Y41" s="13" t="s">
        <v>68</v>
      </c>
      <c r="Z41" s="13" t="s">
        <v>68</v>
      </c>
      <c r="AA41" s="13" t="s">
        <v>69</v>
      </c>
      <c r="AB41" s="13" t="s">
        <v>68</v>
      </c>
      <c r="AC41" s="13" t="str">
        <f t="shared" si="97"/>
        <v>2 fois par semaine</v>
      </c>
      <c r="AD41" s="14" t="s">
        <v>68</v>
      </c>
      <c r="AE41" s="14" t="s">
        <v>69</v>
      </c>
      <c r="AF41" s="14" t="s">
        <v>68</v>
      </c>
      <c r="AG41" s="14" t="s">
        <v>68</v>
      </c>
      <c r="AH41" s="14" t="s">
        <v>69</v>
      </c>
      <c r="AI41" s="14" t="s">
        <v>68</v>
      </c>
      <c r="AJ41" s="44" t="str">
        <f t="shared" si="98"/>
        <v>2 fois par semaine</v>
      </c>
      <c r="AK41" s="13" t="s">
        <v>68</v>
      </c>
      <c r="AL41" s="13" t="s">
        <v>69</v>
      </c>
      <c r="AM41" s="13" t="s">
        <v>68</v>
      </c>
      <c r="AN41" s="13" t="s">
        <v>68</v>
      </c>
      <c r="AO41" s="13" t="s">
        <v>69</v>
      </c>
      <c r="AP41" s="13" t="s">
        <v>68</v>
      </c>
      <c r="AQ41" s="13" t="str">
        <f t="shared" si="99"/>
        <v>2 fois par semaine</v>
      </c>
      <c r="AR41" s="14" t="s">
        <v>68</v>
      </c>
      <c r="AS41" s="14" t="s">
        <v>69</v>
      </c>
      <c r="AT41" s="14" t="s">
        <v>68</v>
      </c>
      <c r="AU41" s="14" t="s">
        <v>68</v>
      </c>
      <c r="AV41" s="14" t="s">
        <v>69</v>
      </c>
      <c r="AW41" s="14" t="s">
        <v>68</v>
      </c>
      <c r="AX41" s="14" t="str">
        <f t="shared" si="100"/>
        <v>2 fois par semaine</v>
      </c>
      <c r="AY41" s="13" t="s">
        <v>68</v>
      </c>
      <c r="AZ41" s="13" t="s">
        <v>69</v>
      </c>
      <c r="BA41" s="13" t="s">
        <v>68</v>
      </c>
      <c r="BB41" s="13" t="s">
        <v>68</v>
      </c>
      <c r="BC41" s="13" t="s">
        <v>69</v>
      </c>
      <c r="BD41" s="13" t="s">
        <v>68</v>
      </c>
      <c r="BE41" s="13" t="str">
        <f t="shared" si="101"/>
        <v>2 fois par semaine</v>
      </c>
      <c r="BF41" s="14" t="s">
        <v>68</v>
      </c>
      <c r="BG41" s="14" t="s">
        <v>69</v>
      </c>
      <c r="BH41" s="14" t="s">
        <v>68</v>
      </c>
      <c r="BI41" s="14" t="s">
        <v>68</v>
      </c>
      <c r="BJ41" s="14" t="s">
        <v>69</v>
      </c>
      <c r="BK41" s="14" t="s">
        <v>68</v>
      </c>
      <c r="BL41" s="14" t="str">
        <f t="shared" si="102"/>
        <v>2 fois par semaine</v>
      </c>
      <c r="BM41" s="13" t="s">
        <v>68</v>
      </c>
      <c r="BN41" s="13" t="s">
        <v>69</v>
      </c>
      <c r="BO41" s="13" t="s">
        <v>68</v>
      </c>
      <c r="BP41" s="13" t="s">
        <v>68</v>
      </c>
      <c r="BQ41" s="13" t="s">
        <v>69</v>
      </c>
      <c r="BR41" s="13" t="s">
        <v>68</v>
      </c>
      <c r="BS41" s="13" t="str">
        <f t="shared" si="103"/>
        <v>2 fois par semaine</v>
      </c>
      <c r="BT41" s="14" t="s">
        <v>68</v>
      </c>
      <c r="BU41" s="14" t="s">
        <v>68</v>
      </c>
      <c r="BV41" s="14" t="s">
        <v>68</v>
      </c>
      <c r="BW41" s="14" t="s">
        <v>68</v>
      </c>
      <c r="BX41" s="14" t="s">
        <v>68</v>
      </c>
      <c r="BY41" s="14" t="s">
        <v>68</v>
      </c>
      <c r="BZ41" s="14" t="str">
        <f t="shared" si="104"/>
        <v>-</v>
      </c>
      <c r="CA41" s="13" t="s">
        <v>68</v>
      </c>
      <c r="CB41" s="13" t="s">
        <v>69</v>
      </c>
      <c r="CC41" s="13" t="s">
        <v>68</v>
      </c>
      <c r="CD41" s="13" t="s">
        <v>68</v>
      </c>
      <c r="CE41" s="13" t="s">
        <v>69</v>
      </c>
      <c r="CF41" s="13" t="s">
        <v>68</v>
      </c>
      <c r="CG41" s="44" t="str">
        <f t="shared" si="130"/>
        <v>2 fois par semaine</v>
      </c>
      <c r="CH41" s="14" t="s">
        <v>68</v>
      </c>
      <c r="CI41" s="14" t="s">
        <v>69</v>
      </c>
      <c r="CJ41" s="14" t="s">
        <v>68</v>
      </c>
      <c r="CK41" s="14" t="s">
        <v>68</v>
      </c>
      <c r="CL41" s="14" t="s">
        <v>69</v>
      </c>
      <c r="CM41" s="14" t="s">
        <v>68</v>
      </c>
      <c r="CN41" s="44" t="str">
        <f t="shared" si="105"/>
        <v>2 fois par semaine</v>
      </c>
      <c r="CO41" s="13" t="s">
        <v>68</v>
      </c>
      <c r="CP41" s="13" t="s">
        <v>69</v>
      </c>
      <c r="CQ41" s="13" t="s">
        <v>68</v>
      </c>
      <c r="CR41" s="13" t="s">
        <v>68</v>
      </c>
      <c r="CS41" s="13" t="s">
        <v>69</v>
      </c>
      <c r="CT41" s="13" t="s">
        <v>68</v>
      </c>
      <c r="CU41" s="13" t="str">
        <f t="shared" si="76"/>
        <v>2 fois par semaine</v>
      </c>
      <c r="CV41" s="14" t="s">
        <v>68</v>
      </c>
      <c r="CW41" s="14" t="s">
        <v>69</v>
      </c>
      <c r="CX41" s="14" t="s">
        <v>68</v>
      </c>
      <c r="CY41" s="14" t="s">
        <v>68</v>
      </c>
      <c r="CZ41" s="14" t="s">
        <v>69</v>
      </c>
      <c r="DA41" s="14" t="s">
        <v>68</v>
      </c>
      <c r="DB41" s="14" t="str">
        <f t="shared" si="106"/>
        <v>2 fois par semaine</v>
      </c>
      <c r="DC41" s="13" t="s">
        <v>68</v>
      </c>
      <c r="DD41" s="13" t="s">
        <v>69</v>
      </c>
      <c r="DE41" s="13" t="s">
        <v>68</v>
      </c>
      <c r="DF41" s="13" t="s">
        <v>68</v>
      </c>
      <c r="DG41" s="13" t="s">
        <v>69</v>
      </c>
      <c r="DH41" s="13" t="s">
        <v>68</v>
      </c>
      <c r="DI41" s="13" t="str">
        <f t="shared" si="77"/>
        <v>2 fois par semaine</v>
      </c>
      <c r="DJ41" s="14" t="s">
        <v>68</v>
      </c>
      <c r="DK41" s="14" t="s">
        <v>68</v>
      </c>
      <c r="DL41" s="14" t="s">
        <v>68</v>
      </c>
      <c r="DM41" s="14" t="s">
        <v>68</v>
      </c>
      <c r="DN41" s="14" t="s">
        <v>68</v>
      </c>
      <c r="DO41" s="14" t="s">
        <v>68</v>
      </c>
      <c r="DP41" s="44" t="str">
        <f t="shared" si="107"/>
        <v>-</v>
      </c>
      <c r="DQ41" s="13" t="s">
        <v>68</v>
      </c>
      <c r="DR41" s="13" t="s">
        <v>68</v>
      </c>
      <c r="DS41" s="13" t="s">
        <v>68</v>
      </c>
      <c r="DT41" s="13" t="s">
        <v>68</v>
      </c>
      <c r="DU41" s="13" t="s">
        <v>68</v>
      </c>
      <c r="DV41" s="13" t="s">
        <v>68</v>
      </c>
      <c r="DW41" s="13" t="str">
        <f t="shared" si="108"/>
        <v>-</v>
      </c>
      <c r="DX41" s="14" t="s">
        <v>68</v>
      </c>
      <c r="DY41" s="14" t="s">
        <v>68</v>
      </c>
      <c r="DZ41" s="14" t="s">
        <v>68</v>
      </c>
      <c r="EA41" s="14" t="s">
        <v>68</v>
      </c>
      <c r="EB41" s="14" t="s">
        <v>68</v>
      </c>
      <c r="EC41" s="14" t="s">
        <v>68</v>
      </c>
      <c r="ED41" s="14" t="str">
        <f t="shared" si="109"/>
        <v>-</v>
      </c>
      <c r="EE41" s="13" t="s">
        <v>68</v>
      </c>
      <c r="EF41" s="13" t="s">
        <v>68</v>
      </c>
      <c r="EG41" s="13" t="s">
        <v>68</v>
      </c>
      <c r="EH41" s="13" t="s">
        <v>68</v>
      </c>
      <c r="EI41" s="13" t="s">
        <v>68</v>
      </c>
      <c r="EJ41" s="13" t="s">
        <v>68</v>
      </c>
      <c r="EK41" s="13" t="str">
        <f t="shared" si="110"/>
        <v>-</v>
      </c>
      <c r="EL41" s="14" t="s">
        <v>68</v>
      </c>
      <c r="EM41" s="14" t="s">
        <v>69</v>
      </c>
      <c r="EN41" s="14" t="s">
        <v>68</v>
      </c>
      <c r="EO41" s="14" t="s">
        <v>68</v>
      </c>
      <c r="EP41" s="14" t="s">
        <v>68</v>
      </c>
      <c r="EQ41" s="14" t="s">
        <v>68</v>
      </c>
      <c r="ER41" s="44" t="str">
        <f t="shared" si="126"/>
        <v>1 fois par mois</v>
      </c>
      <c r="ES41" s="13" t="s">
        <v>68</v>
      </c>
      <c r="ET41" s="13" t="s">
        <v>68</v>
      </c>
      <c r="EU41" s="13" t="s">
        <v>68</v>
      </c>
      <c r="EV41" s="13" t="s">
        <v>68</v>
      </c>
      <c r="EW41" s="13" t="s">
        <v>68</v>
      </c>
      <c r="EX41" s="13" t="s">
        <v>68</v>
      </c>
      <c r="EY41" s="44" t="s">
        <v>68</v>
      </c>
      <c r="EZ41" s="14" t="s">
        <v>68</v>
      </c>
      <c r="FA41" s="14" t="s">
        <v>69</v>
      </c>
      <c r="FB41" s="14" t="s">
        <v>68</v>
      </c>
      <c r="FC41" s="14" t="s">
        <v>68</v>
      </c>
      <c r="FD41" s="14" t="s">
        <v>68</v>
      </c>
      <c r="FE41" s="14" t="s">
        <v>68</v>
      </c>
      <c r="FF41" s="44" t="str">
        <f t="shared" si="127"/>
        <v>1 fois par semaine</v>
      </c>
      <c r="FG41" s="13" t="s">
        <v>68</v>
      </c>
      <c r="FH41" s="13" t="s">
        <v>69</v>
      </c>
      <c r="FI41" s="13" t="s">
        <v>68</v>
      </c>
      <c r="FJ41" s="13" t="s">
        <v>68</v>
      </c>
      <c r="FK41" s="13" t="s">
        <v>68</v>
      </c>
      <c r="FL41" s="13" t="s">
        <v>68</v>
      </c>
      <c r="FM41" s="13" t="str">
        <f t="shared" si="132"/>
        <v>1 fois par mois</v>
      </c>
      <c r="FN41" s="14" t="s">
        <v>69</v>
      </c>
      <c r="FO41" s="14" t="s">
        <v>68</v>
      </c>
      <c r="FP41" s="14" t="s">
        <v>69</v>
      </c>
      <c r="FQ41" s="14" t="s">
        <v>68</v>
      </c>
      <c r="FR41" s="14" t="s">
        <v>69</v>
      </c>
      <c r="FS41" s="14" t="s">
        <v>68</v>
      </c>
      <c r="FT41" s="44" t="str">
        <f t="shared" si="91"/>
        <v>3 fois par semaine</v>
      </c>
      <c r="FU41" s="13" t="s">
        <v>69</v>
      </c>
      <c r="FV41" s="13" t="s">
        <v>68</v>
      </c>
      <c r="FW41" s="13" t="s">
        <v>68</v>
      </c>
      <c r="FX41" s="13" t="s">
        <v>68</v>
      </c>
      <c r="FY41" s="13" t="s">
        <v>68</v>
      </c>
      <c r="FZ41" s="13" t="s">
        <v>68</v>
      </c>
      <c r="GA41" s="44" t="str">
        <f t="shared" si="92"/>
        <v>1 fois par semaine</v>
      </c>
      <c r="GB41" s="14" t="s">
        <v>69</v>
      </c>
      <c r="GC41" s="14" t="s">
        <v>68</v>
      </c>
      <c r="GD41" s="14" t="s">
        <v>68</v>
      </c>
      <c r="GE41" s="14" t="s">
        <v>68</v>
      </c>
      <c r="GF41" s="14" t="s">
        <v>68</v>
      </c>
      <c r="GG41" s="14" t="s">
        <v>68</v>
      </c>
      <c r="GH41" s="14" t="str">
        <f t="shared" si="93"/>
        <v>1 fois par semaine</v>
      </c>
      <c r="GI41" s="13" t="s">
        <v>68</v>
      </c>
      <c r="GJ41" s="13" t="s">
        <v>68</v>
      </c>
      <c r="GK41" s="13" t="s">
        <v>68</v>
      </c>
      <c r="GL41" s="13" t="s">
        <v>68</v>
      </c>
      <c r="GM41" s="13" t="s">
        <v>68</v>
      </c>
      <c r="GN41" s="13" t="s">
        <v>68</v>
      </c>
      <c r="GO41" s="13" t="str">
        <f t="shared" si="129"/>
        <v>-</v>
      </c>
      <c r="GP41" s="14" t="s">
        <v>68</v>
      </c>
      <c r="GQ41" s="14" t="s">
        <v>68</v>
      </c>
      <c r="GR41" s="14" t="s">
        <v>68</v>
      </c>
      <c r="GS41" s="14" t="s">
        <v>68</v>
      </c>
      <c r="GT41" s="14" t="s">
        <v>68</v>
      </c>
      <c r="GU41" s="14" t="s">
        <v>68</v>
      </c>
      <c r="GV41" s="14" t="str">
        <f t="shared" si="118"/>
        <v>-</v>
      </c>
      <c r="GW41" s="13" t="s">
        <v>68</v>
      </c>
      <c r="GX41" s="13" t="s">
        <v>68</v>
      </c>
      <c r="GY41" s="13" t="s">
        <v>68</v>
      </c>
      <c r="GZ41" s="13" t="s">
        <v>68</v>
      </c>
      <c r="HA41" s="13" t="s">
        <v>68</v>
      </c>
      <c r="HB41" s="13" t="s">
        <v>68</v>
      </c>
      <c r="HC41" s="44" t="str">
        <f t="shared" si="133"/>
        <v>-</v>
      </c>
      <c r="HD41" s="14" t="s">
        <v>68</v>
      </c>
      <c r="HE41" s="14" t="s">
        <v>68</v>
      </c>
      <c r="HF41" s="14" t="s">
        <v>68</v>
      </c>
      <c r="HG41" s="14" t="s">
        <v>68</v>
      </c>
      <c r="HH41" s="14" t="s">
        <v>68</v>
      </c>
      <c r="HI41" s="14" t="s">
        <v>68</v>
      </c>
      <c r="HJ41" s="44" t="str">
        <f t="shared" si="85"/>
        <v>-</v>
      </c>
      <c r="HK41" s="13" t="s">
        <v>68</v>
      </c>
      <c r="HL41" s="13" t="s">
        <v>68</v>
      </c>
      <c r="HM41" s="13" t="s">
        <v>68</v>
      </c>
      <c r="HN41" s="13" t="s">
        <v>68</v>
      </c>
      <c r="HO41" s="13" t="s">
        <v>68</v>
      </c>
      <c r="HP41" s="13" t="s">
        <v>68</v>
      </c>
      <c r="HQ41" s="44" t="str">
        <f t="shared" si="124"/>
        <v>-</v>
      </c>
      <c r="HR41" s="14" t="s">
        <v>68</v>
      </c>
      <c r="HS41" s="14" t="s">
        <v>68</v>
      </c>
      <c r="HT41" s="14" t="s">
        <v>68</v>
      </c>
      <c r="HU41" s="14" t="s">
        <v>68</v>
      </c>
      <c r="HV41" s="14" t="s">
        <v>68</v>
      </c>
      <c r="HW41" s="14" t="s">
        <v>68</v>
      </c>
      <c r="HX41" s="14" t="str">
        <f t="shared" si="117"/>
        <v>-</v>
      </c>
    </row>
    <row r="42" spans="1:232" ht="27.95" customHeight="1" x14ac:dyDescent="0.2">
      <c r="A42" s="8">
        <v>8262</v>
      </c>
      <c r="B42" s="24" t="s">
        <v>76</v>
      </c>
      <c r="C42" s="10" t="s">
        <v>1913</v>
      </c>
      <c r="D42" s="11" t="s">
        <v>96</v>
      </c>
      <c r="E42" s="11" t="s">
        <v>318</v>
      </c>
      <c r="F42" s="11">
        <v>75019</v>
      </c>
      <c r="G42" s="11" t="s">
        <v>29</v>
      </c>
      <c r="H42" s="12">
        <v>12</v>
      </c>
      <c r="I42" s="13" t="s">
        <v>69</v>
      </c>
      <c r="J42" s="13" t="s">
        <v>68</v>
      </c>
      <c r="K42" s="13" t="s">
        <v>69</v>
      </c>
      <c r="L42" s="13" t="s">
        <v>68</v>
      </c>
      <c r="M42" s="13" t="s">
        <v>69</v>
      </c>
      <c r="N42" s="13" t="s">
        <v>68</v>
      </c>
      <c r="O42" s="13" t="str">
        <f t="shared" si="95"/>
        <v>3 fois par semaine</v>
      </c>
      <c r="P42" s="14" t="s">
        <v>69</v>
      </c>
      <c r="Q42" s="14" t="s">
        <v>68</v>
      </c>
      <c r="R42" s="14" t="s">
        <v>69</v>
      </c>
      <c r="S42" s="14" t="s">
        <v>68</v>
      </c>
      <c r="T42" s="14" t="s">
        <v>69</v>
      </c>
      <c r="U42" s="14" t="s">
        <v>68</v>
      </c>
      <c r="V42" s="44" t="str">
        <f t="shared" si="96"/>
        <v>3 fois par semaine</v>
      </c>
      <c r="W42" s="13" t="s">
        <v>69</v>
      </c>
      <c r="X42" s="13" t="s">
        <v>68</v>
      </c>
      <c r="Y42" s="13" t="s">
        <v>69</v>
      </c>
      <c r="Z42" s="13" t="s">
        <v>68</v>
      </c>
      <c r="AA42" s="13" t="s">
        <v>69</v>
      </c>
      <c r="AB42" s="13" t="s">
        <v>68</v>
      </c>
      <c r="AC42" s="13" t="str">
        <f t="shared" si="97"/>
        <v>3 fois par semaine</v>
      </c>
      <c r="AD42" s="14" t="s">
        <v>69</v>
      </c>
      <c r="AE42" s="14" t="s">
        <v>68</v>
      </c>
      <c r="AF42" s="14" t="s">
        <v>69</v>
      </c>
      <c r="AG42" s="14" t="s">
        <v>68</v>
      </c>
      <c r="AH42" s="14" t="s">
        <v>69</v>
      </c>
      <c r="AI42" s="14" t="s">
        <v>68</v>
      </c>
      <c r="AJ42" s="44" t="str">
        <f t="shared" si="98"/>
        <v>3 fois par semaine</v>
      </c>
      <c r="AK42" s="13" t="s">
        <v>69</v>
      </c>
      <c r="AL42" s="13" t="s">
        <v>68</v>
      </c>
      <c r="AM42" s="13" t="s">
        <v>69</v>
      </c>
      <c r="AN42" s="13" t="s">
        <v>68</v>
      </c>
      <c r="AO42" s="13" t="s">
        <v>69</v>
      </c>
      <c r="AP42" s="13" t="s">
        <v>68</v>
      </c>
      <c r="AQ42" s="13" t="str">
        <f t="shared" si="99"/>
        <v>3 fois par semaine</v>
      </c>
      <c r="AR42" s="14" t="s">
        <v>69</v>
      </c>
      <c r="AS42" s="14" t="s">
        <v>68</v>
      </c>
      <c r="AT42" s="14" t="s">
        <v>69</v>
      </c>
      <c r="AU42" s="14" t="s">
        <v>68</v>
      </c>
      <c r="AV42" s="14" t="s">
        <v>69</v>
      </c>
      <c r="AW42" s="14" t="s">
        <v>68</v>
      </c>
      <c r="AX42" s="14" t="str">
        <f t="shared" si="100"/>
        <v>3 fois par semaine</v>
      </c>
      <c r="AY42" s="13" t="s">
        <v>69</v>
      </c>
      <c r="AZ42" s="13" t="s">
        <v>68</v>
      </c>
      <c r="BA42" s="13" t="s">
        <v>69</v>
      </c>
      <c r="BB42" s="13" t="s">
        <v>68</v>
      </c>
      <c r="BC42" s="13" t="s">
        <v>69</v>
      </c>
      <c r="BD42" s="13" t="s">
        <v>68</v>
      </c>
      <c r="BE42" s="13" t="str">
        <f t="shared" si="101"/>
        <v>3 fois par semaine</v>
      </c>
      <c r="BF42" s="14" t="s">
        <v>69</v>
      </c>
      <c r="BG42" s="14" t="s">
        <v>68</v>
      </c>
      <c r="BH42" s="14" t="s">
        <v>69</v>
      </c>
      <c r="BI42" s="14" t="s">
        <v>68</v>
      </c>
      <c r="BJ42" s="14" t="s">
        <v>69</v>
      </c>
      <c r="BK42" s="14" t="s">
        <v>68</v>
      </c>
      <c r="BL42" s="14" t="str">
        <f t="shared" si="102"/>
        <v>3 fois par semaine</v>
      </c>
      <c r="BM42" s="13" t="s">
        <v>69</v>
      </c>
      <c r="BN42" s="13" t="s">
        <v>68</v>
      </c>
      <c r="BO42" s="13" t="s">
        <v>69</v>
      </c>
      <c r="BP42" s="13" t="s">
        <v>68</v>
      </c>
      <c r="BQ42" s="13" t="s">
        <v>69</v>
      </c>
      <c r="BR42" s="13" t="s">
        <v>68</v>
      </c>
      <c r="BS42" s="13" t="str">
        <f t="shared" si="103"/>
        <v>3 fois par semaine</v>
      </c>
      <c r="BT42" s="14" t="s">
        <v>68</v>
      </c>
      <c r="BU42" s="14" t="s">
        <v>68</v>
      </c>
      <c r="BV42" s="14" t="s">
        <v>68</v>
      </c>
      <c r="BW42" s="14" t="s">
        <v>68</v>
      </c>
      <c r="BX42" s="14" t="s">
        <v>68</v>
      </c>
      <c r="BY42" s="14" t="s">
        <v>68</v>
      </c>
      <c r="BZ42" s="14" t="str">
        <f t="shared" si="104"/>
        <v>-</v>
      </c>
      <c r="CA42" s="13" t="s">
        <v>69</v>
      </c>
      <c r="CB42" s="13" t="s">
        <v>68</v>
      </c>
      <c r="CC42" s="13" t="s">
        <v>69</v>
      </c>
      <c r="CD42" s="13" t="s">
        <v>68</v>
      </c>
      <c r="CE42" s="13" t="s">
        <v>69</v>
      </c>
      <c r="CF42" s="13" t="s">
        <v>68</v>
      </c>
      <c r="CG42" s="44" t="str">
        <f t="shared" ref="CG42" si="134">IF(COUNTIF(CA42:CF42,"X")&gt;0,COUNTIF(CA42:CF42,"X")&amp;" fois par semaine","-")</f>
        <v>3 fois par semaine</v>
      </c>
      <c r="CH42" s="14" t="s">
        <v>69</v>
      </c>
      <c r="CI42" s="14" t="s">
        <v>68</v>
      </c>
      <c r="CJ42" s="14" t="s">
        <v>69</v>
      </c>
      <c r="CK42" s="14" t="s">
        <v>68</v>
      </c>
      <c r="CL42" s="14" t="s">
        <v>69</v>
      </c>
      <c r="CM42" s="14" t="s">
        <v>68</v>
      </c>
      <c r="CN42" s="44" t="str">
        <f t="shared" si="105"/>
        <v>3 fois par semaine</v>
      </c>
      <c r="CO42" s="13" t="s">
        <v>69</v>
      </c>
      <c r="CP42" s="13" t="s">
        <v>68</v>
      </c>
      <c r="CQ42" s="13" t="s">
        <v>69</v>
      </c>
      <c r="CR42" s="13" t="s">
        <v>68</v>
      </c>
      <c r="CS42" s="13" t="s">
        <v>69</v>
      </c>
      <c r="CT42" s="13" t="s">
        <v>68</v>
      </c>
      <c r="CU42" s="13" t="str">
        <f t="shared" ref="CU42:CU55" si="135">IF(COUNTIF(CO42:CT42,"X")&gt;0,COUNTIF(CO42:CT42,"X")&amp;" fois par semaine","-")</f>
        <v>3 fois par semaine</v>
      </c>
      <c r="CV42" s="14" t="s">
        <v>69</v>
      </c>
      <c r="CW42" s="14" t="s">
        <v>68</v>
      </c>
      <c r="CX42" s="14" t="s">
        <v>69</v>
      </c>
      <c r="CY42" s="14" t="s">
        <v>68</v>
      </c>
      <c r="CZ42" s="14" t="s">
        <v>69</v>
      </c>
      <c r="DA42" s="14" t="s">
        <v>68</v>
      </c>
      <c r="DB42" s="14" t="str">
        <f t="shared" si="106"/>
        <v>3 fois par semaine</v>
      </c>
      <c r="DC42" s="13" t="s">
        <v>69</v>
      </c>
      <c r="DD42" s="13" t="s">
        <v>68</v>
      </c>
      <c r="DE42" s="13" t="s">
        <v>69</v>
      </c>
      <c r="DF42" s="13" t="s">
        <v>68</v>
      </c>
      <c r="DG42" s="13" t="s">
        <v>69</v>
      </c>
      <c r="DH42" s="13" t="s">
        <v>68</v>
      </c>
      <c r="DI42" s="13" t="str">
        <f t="shared" ref="DI42:DI55" si="136">IF(COUNTIF(DC42:DH42,"X")&gt;0,COUNTIF(DC42:DH42,"X")&amp;" fois par semaine","-")</f>
        <v>3 fois par semaine</v>
      </c>
      <c r="DJ42" s="14" t="s">
        <v>68</v>
      </c>
      <c r="DK42" s="14" t="s">
        <v>68</v>
      </c>
      <c r="DL42" s="14" t="s">
        <v>68</v>
      </c>
      <c r="DM42" s="14" t="s">
        <v>68</v>
      </c>
      <c r="DN42" s="14" t="s">
        <v>68</v>
      </c>
      <c r="DO42" s="14" t="s">
        <v>68</v>
      </c>
      <c r="DP42" s="44" t="str">
        <f t="shared" si="107"/>
        <v>-</v>
      </c>
      <c r="DQ42" s="13" t="s">
        <v>68</v>
      </c>
      <c r="DR42" s="13" t="s">
        <v>68</v>
      </c>
      <c r="DS42" s="13" t="s">
        <v>68</v>
      </c>
      <c r="DT42" s="13" t="s">
        <v>68</v>
      </c>
      <c r="DU42" s="13" t="s">
        <v>68</v>
      </c>
      <c r="DV42" s="13" t="s">
        <v>68</v>
      </c>
      <c r="DW42" s="13" t="str">
        <f t="shared" si="108"/>
        <v>-</v>
      </c>
      <c r="DX42" s="14" t="s">
        <v>68</v>
      </c>
      <c r="DY42" s="14" t="s">
        <v>68</v>
      </c>
      <c r="DZ42" s="14" t="s">
        <v>68</v>
      </c>
      <c r="EA42" s="14" t="s">
        <v>68</v>
      </c>
      <c r="EB42" s="14" t="s">
        <v>68</v>
      </c>
      <c r="EC42" s="14" t="s">
        <v>68</v>
      </c>
      <c r="ED42" s="14" t="str">
        <f t="shared" si="109"/>
        <v>-</v>
      </c>
      <c r="EE42" s="13" t="s">
        <v>68</v>
      </c>
      <c r="EF42" s="13" t="s">
        <v>68</v>
      </c>
      <c r="EG42" s="13" t="s">
        <v>68</v>
      </c>
      <c r="EH42" s="13" t="s">
        <v>68</v>
      </c>
      <c r="EI42" s="13" t="s">
        <v>68</v>
      </c>
      <c r="EJ42" s="13" t="s">
        <v>68</v>
      </c>
      <c r="EK42" s="13" t="str">
        <f t="shared" si="110"/>
        <v>-</v>
      </c>
      <c r="EL42" s="14" t="s">
        <v>69</v>
      </c>
      <c r="EM42" s="14" t="s">
        <v>68</v>
      </c>
      <c r="EN42" s="14" t="s">
        <v>68</v>
      </c>
      <c r="EO42" s="14" t="s">
        <v>68</v>
      </c>
      <c r="EP42" s="14" t="s">
        <v>68</v>
      </c>
      <c r="EQ42" s="14" t="s">
        <v>68</v>
      </c>
      <c r="ER42" s="44" t="str">
        <f t="shared" si="126"/>
        <v>1 fois par mois</v>
      </c>
      <c r="ES42" s="13" t="s">
        <v>68</v>
      </c>
      <c r="ET42" s="13" t="s">
        <v>68</v>
      </c>
      <c r="EU42" s="13" t="s">
        <v>68</v>
      </c>
      <c r="EV42" s="13" t="s">
        <v>68</v>
      </c>
      <c r="EW42" s="13" t="s">
        <v>68</v>
      </c>
      <c r="EX42" s="13" t="s">
        <v>68</v>
      </c>
      <c r="EY42" s="44" t="s">
        <v>68</v>
      </c>
      <c r="EZ42" s="14" t="s">
        <v>69</v>
      </c>
      <c r="FA42" s="14" t="s">
        <v>68</v>
      </c>
      <c r="FB42" s="14" t="s">
        <v>68</v>
      </c>
      <c r="FC42" s="14" t="s">
        <v>68</v>
      </c>
      <c r="FD42" s="14" t="s">
        <v>68</v>
      </c>
      <c r="FE42" s="14" t="s">
        <v>68</v>
      </c>
      <c r="FF42" s="44" t="str">
        <f t="shared" si="127"/>
        <v>1 fois par semaine</v>
      </c>
      <c r="FG42" s="13" t="s">
        <v>69</v>
      </c>
      <c r="FH42" s="13" t="s">
        <v>68</v>
      </c>
      <c r="FI42" s="13" t="s">
        <v>68</v>
      </c>
      <c r="FJ42" s="13" t="s">
        <v>68</v>
      </c>
      <c r="FK42" s="13" t="s">
        <v>68</v>
      </c>
      <c r="FL42" s="13" t="s">
        <v>68</v>
      </c>
      <c r="FM42" s="13" t="str">
        <f t="shared" si="132"/>
        <v>1 fois par mois</v>
      </c>
      <c r="FN42" s="14" t="s">
        <v>69</v>
      </c>
      <c r="FO42" s="14" t="s">
        <v>68</v>
      </c>
      <c r="FP42" s="14" t="s">
        <v>69</v>
      </c>
      <c r="FQ42" s="14" t="s">
        <v>68</v>
      </c>
      <c r="FR42" s="14" t="s">
        <v>69</v>
      </c>
      <c r="FS42" s="14" t="s">
        <v>68</v>
      </c>
      <c r="FT42" s="44" t="str">
        <f t="shared" si="91"/>
        <v>3 fois par semaine</v>
      </c>
      <c r="FU42" s="13" t="s">
        <v>69</v>
      </c>
      <c r="FV42" s="13" t="s">
        <v>68</v>
      </c>
      <c r="FW42" s="13" t="s">
        <v>68</v>
      </c>
      <c r="FX42" s="13" t="s">
        <v>68</v>
      </c>
      <c r="FY42" s="13" t="s">
        <v>68</v>
      </c>
      <c r="FZ42" s="13" t="s">
        <v>68</v>
      </c>
      <c r="GA42" s="44" t="str">
        <f t="shared" si="92"/>
        <v>1 fois par semaine</v>
      </c>
      <c r="GB42" s="14" t="s">
        <v>69</v>
      </c>
      <c r="GC42" s="14" t="s">
        <v>68</v>
      </c>
      <c r="GD42" s="14" t="s">
        <v>68</v>
      </c>
      <c r="GE42" s="14" t="s">
        <v>68</v>
      </c>
      <c r="GF42" s="14" t="s">
        <v>68</v>
      </c>
      <c r="GG42" s="14" t="s">
        <v>68</v>
      </c>
      <c r="GH42" s="14" t="str">
        <f t="shared" si="93"/>
        <v>1 fois par semaine</v>
      </c>
      <c r="GI42" s="13" t="s">
        <v>68</v>
      </c>
      <c r="GJ42" s="13" t="s">
        <v>68</v>
      </c>
      <c r="GK42" s="13" t="s">
        <v>68</v>
      </c>
      <c r="GL42" s="13" t="s">
        <v>68</v>
      </c>
      <c r="GM42" s="13" t="s">
        <v>68</v>
      </c>
      <c r="GN42" s="13" t="s">
        <v>68</v>
      </c>
      <c r="GO42" s="13" t="str">
        <f t="shared" si="129"/>
        <v>-</v>
      </c>
      <c r="GP42" s="14" t="s">
        <v>68</v>
      </c>
      <c r="GQ42" s="14" t="s">
        <v>68</v>
      </c>
      <c r="GR42" s="14" t="s">
        <v>68</v>
      </c>
      <c r="GS42" s="14" t="s">
        <v>68</v>
      </c>
      <c r="GT42" s="14" t="s">
        <v>68</v>
      </c>
      <c r="GU42" s="14" t="s">
        <v>68</v>
      </c>
      <c r="GV42" s="14" t="str">
        <f t="shared" si="118"/>
        <v>-</v>
      </c>
      <c r="GW42" s="13" t="s">
        <v>68</v>
      </c>
      <c r="GX42" s="13" t="s">
        <v>68</v>
      </c>
      <c r="GY42" s="13" t="s">
        <v>68</v>
      </c>
      <c r="GZ42" s="13" t="s">
        <v>68</v>
      </c>
      <c r="HA42" s="13" t="s">
        <v>68</v>
      </c>
      <c r="HB42" s="13" t="s">
        <v>68</v>
      </c>
      <c r="HC42" s="44" t="str">
        <f t="shared" ref="HC42" si="137">IF(COUNTIF(GW42:HB42,"X")&gt;0,COUNTIF(GW42:HB42,"X")&amp;" fois par semaine","-")</f>
        <v>-</v>
      </c>
      <c r="HD42" s="14" t="s">
        <v>68</v>
      </c>
      <c r="HE42" s="14" t="s">
        <v>68</v>
      </c>
      <c r="HF42" s="14" t="s">
        <v>68</v>
      </c>
      <c r="HG42" s="14" t="s">
        <v>68</v>
      </c>
      <c r="HH42" s="14" t="s">
        <v>68</v>
      </c>
      <c r="HI42" s="14" t="s">
        <v>68</v>
      </c>
      <c r="HJ42" s="44" t="str">
        <f t="shared" si="85"/>
        <v>-</v>
      </c>
      <c r="HK42" s="13" t="s">
        <v>68</v>
      </c>
      <c r="HL42" s="13" t="s">
        <v>68</v>
      </c>
      <c r="HM42" s="13" t="s">
        <v>68</v>
      </c>
      <c r="HN42" s="13" t="s">
        <v>68</v>
      </c>
      <c r="HO42" s="13" t="s">
        <v>68</v>
      </c>
      <c r="HP42" s="13" t="s">
        <v>68</v>
      </c>
      <c r="HQ42" s="44" t="str">
        <f t="shared" si="124"/>
        <v>-</v>
      </c>
      <c r="HR42" s="14" t="s">
        <v>68</v>
      </c>
      <c r="HS42" s="14" t="s">
        <v>68</v>
      </c>
      <c r="HT42" s="14" t="s">
        <v>68</v>
      </c>
      <c r="HU42" s="14" t="s">
        <v>68</v>
      </c>
      <c r="HV42" s="14" t="s">
        <v>68</v>
      </c>
      <c r="HW42" s="14" t="s">
        <v>68</v>
      </c>
      <c r="HX42" s="14" t="str">
        <f t="shared" si="117"/>
        <v>-</v>
      </c>
    </row>
    <row r="43" spans="1:232" ht="27.95" customHeight="1" x14ac:dyDescent="0.2">
      <c r="A43" s="8">
        <v>8294</v>
      </c>
      <c r="B43" s="17" t="s">
        <v>80</v>
      </c>
      <c r="C43" s="10" t="s">
        <v>1910</v>
      </c>
      <c r="D43" s="11" t="s">
        <v>96</v>
      </c>
      <c r="E43" s="11" t="s">
        <v>337</v>
      </c>
      <c r="F43" s="11">
        <v>75020</v>
      </c>
      <c r="G43" s="11" t="s">
        <v>29</v>
      </c>
      <c r="H43" s="12">
        <v>4</v>
      </c>
      <c r="I43" s="13" t="s">
        <v>68</v>
      </c>
      <c r="J43" s="13" t="s">
        <v>69</v>
      </c>
      <c r="K43" s="13" t="s">
        <v>68</v>
      </c>
      <c r="L43" s="13" t="s">
        <v>68</v>
      </c>
      <c r="M43" s="13" t="s">
        <v>69</v>
      </c>
      <c r="N43" s="13" t="s">
        <v>68</v>
      </c>
      <c r="O43" s="13" t="str">
        <f t="shared" si="95"/>
        <v>2 fois par semaine</v>
      </c>
      <c r="P43" s="14" t="s">
        <v>68</v>
      </c>
      <c r="Q43" s="14" t="s">
        <v>69</v>
      </c>
      <c r="R43" s="14" t="s">
        <v>68</v>
      </c>
      <c r="S43" s="14" t="s">
        <v>68</v>
      </c>
      <c r="T43" s="14" t="s">
        <v>69</v>
      </c>
      <c r="U43" s="14" t="s">
        <v>68</v>
      </c>
      <c r="V43" s="44" t="str">
        <f t="shared" si="96"/>
        <v>2 fois par semaine</v>
      </c>
      <c r="W43" s="13" t="s">
        <v>68</v>
      </c>
      <c r="X43" s="13" t="s">
        <v>69</v>
      </c>
      <c r="Y43" s="13" t="s">
        <v>68</v>
      </c>
      <c r="Z43" s="13" t="s">
        <v>68</v>
      </c>
      <c r="AA43" s="13" t="s">
        <v>69</v>
      </c>
      <c r="AB43" s="13" t="s">
        <v>68</v>
      </c>
      <c r="AC43" s="13" t="str">
        <f t="shared" si="97"/>
        <v>2 fois par semaine</v>
      </c>
      <c r="AD43" s="14" t="s">
        <v>68</v>
      </c>
      <c r="AE43" s="14" t="s">
        <v>69</v>
      </c>
      <c r="AF43" s="14" t="s">
        <v>68</v>
      </c>
      <c r="AG43" s="14" t="s">
        <v>68</v>
      </c>
      <c r="AH43" s="14" t="s">
        <v>69</v>
      </c>
      <c r="AI43" s="14" t="s">
        <v>68</v>
      </c>
      <c r="AJ43" s="44" t="str">
        <f t="shared" si="98"/>
        <v>2 fois par semaine</v>
      </c>
      <c r="AK43" s="13" t="s">
        <v>68</v>
      </c>
      <c r="AL43" s="13" t="s">
        <v>69</v>
      </c>
      <c r="AM43" s="13" t="s">
        <v>68</v>
      </c>
      <c r="AN43" s="13" t="s">
        <v>68</v>
      </c>
      <c r="AO43" s="13" t="s">
        <v>69</v>
      </c>
      <c r="AP43" s="13" t="s">
        <v>68</v>
      </c>
      <c r="AQ43" s="13" t="str">
        <f t="shared" si="99"/>
        <v>2 fois par semaine</v>
      </c>
      <c r="AR43" s="14" t="s">
        <v>68</v>
      </c>
      <c r="AS43" s="14" t="s">
        <v>69</v>
      </c>
      <c r="AT43" s="14" t="s">
        <v>68</v>
      </c>
      <c r="AU43" s="14" t="s">
        <v>68</v>
      </c>
      <c r="AV43" s="14" t="s">
        <v>69</v>
      </c>
      <c r="AW43" s="14" t="s">
        <v>68</v>
      </c>
      <c r="AX43" s="14" t="str">
        <f t="shared" si="100"/>
        <v>2 fois par semaine</v>
      </c>
      <c r="AY43" s="13" t="s">
        <v>68</v>
      </c>
      <c r="AZ43" s="13" t="s">
        <v>69</v>
      </c>
      <c r="BA43" s="13" t="s">
        <v>68</v>
      </c>
      <c r="BB43" s="13" t="s">
        <v>68</v>
      </c>
      <c r="BC43" s="13" t="s">
        <v>69</v>
      </c>
      <c r="BD43" s="13" t="s">
        <v>68</v>
      </c>
      <c r="BE43" s="13" t="str">
        <f t="shared" si="101"/>
        <v>2 fois par semaine</v>
      </c>
      <c r="BF43" s="14" t="s">
        <v>68</v>
      </c>
      <c r="BG43" s="14" t="s">
        <v>69</v>
      </c>
      <c r="BH43" s="14" t="s">
        <v>68</v>
      </c>
      <c r="BI43" s="14" t="s">
        <v>68</v>
      </c>
      <c r="BJ43" s="14" t="s">
        <v>69</v>
      </c>
      <c r="BK43" s="14" t="s">
        <v>68</v>
      </c>
      <c r="BL43" s="14" t="str">
        <f t="shared" si="102"/>
        <v>2 fois par semaine</v>
      </c>
      <c r="BM43" s="13" t="s">
        <v>68</v>
      </c>
      <c r="BN43" s="13" t="s">
        <v>69</v>
      </c>
      <c r="BO43" s="13" t="s">
        <v>68</v>
      </c>
      <c r="BP43" s="13" t="s">
        <v>68</v>
      </c>
      <c r="BQ43" s="13" t="s">
        <v>69</v>
      </c>
      <c r="BR43" s="13" t="s">
        <v>68</v>
      </c>
      <c r="BS43" s="13" t="str">
        <f t="shared" si="103"/>
        <v>2 fois par semaine</v>
      </c>
      <c r="BT43" s="14" t="s">
        <v>68</v>
      </c>
      <c r="BU43" s="14" t="s">
        <v>68</v>
      </c>
      <c r="BV43" s="14" t="s">
        <v>68</v>
      </c>
      <c r="BW43" s="14" t="s">
        <v>68</v>
      </c>
      <c r="BX43" s="14" t="s">
        <v>68</v>
      </c>
      <c r="BY43" s="14" t="s">
        <v>68</v>
      </c>
      <c r="BZ43" s="14" t="str">
        <f t="shared" si="104"/>
        <v>-</v>
      </c>
      <c r="CA43" s="13" t="s">
        <v>68</v>
      </c>
      <c r="CB43" s="13" t="s">
        <v>69</v>
      </c>
      <c r="CC43" s="13" t="s">
        <v>68</v>
      </c>
      <c r="CD43" s="13" t="s">
        <v>68</v>
      </c>
      <c r="CE43" s="13" t="s">
        <v>69</v>
      </c>
      <c r="CF43" s="13" t="s">
        <v>68</v>
      </c>
      <c r="CG43" s="44" t="str">
        <f t="shared" ref="CG43:CG44" si="138">IF(COUNTIF(CA43:CF43,"X")&gt;0,COUNTIF(CA43:CF43,"X")&amp;" fois par semaine","-")</f>
        <v>2 fois par semaine</v>
      </c>
      <c r="CH43" s="14" t="s">
        <v>68</v>
      </c>
      <c r="CI43" s="14" t="s">
        <v>69</v>
      </c>
      <c r="CJ43" s="14" t="s">
        <v>68</v>
      </c>
      <c r="CK43" s="14" t="s">
        <v>68</v>
      </c>
      <c r="CL43" s="14" t="s">
        <v>69</v>
      </c>
      <c r="CM43" s="14" t="s">
        <v>68</v>
      </c>
      <c r="CN43" s="44" t="str">
        <f t="shared" si="105"/>
        <v>2 fois par semaine</v>
      </c>
      <c r="CO43" s="13" t="s">
        <v>68</v>
      </c>
      <c r="CP43" s="13" t="s">
        <v>69</v>
      </c>
      <c r="CQ43" s="13" t="s">
        <v>68</v>
      </c>
      <c r="CR43" s="13" t="s">
        <v>68</v>
      </c>
      <c r="CS43" s="13" t="s">
        <v>69</v>
      </c>
      <c r="CT43" s="13" t="s">
        <v>68</v>
      </c>
      <c r="CU43" s="13" t="str">
        <f t="shared" si="135"/>
        <v>2 fois par semaine</v>
      </c>
      <c r="CV43" s="14" t="s">
        <v>68</v>
      </c>
      <c r="CW43" s="14" t="s">
        <v>69</v>
      </c>
      <c r="CX43" s="14" t="s">
        <v>68</v>
      </c>
      <c r="CY43" s="14" t="s">
        <v>68</v>
      </c>
      <c r="CZ43" s="14" t="s">
        <v>69</v>
      </c>
      <c r="DA43" s="14" t="s">
        <v>68</v>
      </c>
      <c r="DB43" s="14" t="str">
        <f t="shared" si="106"/>
        <v>2 fois par semaine</v>
      </c>
      <c r="DC43" s="13" t="s">
        <v>68</v>
      </c>
      <c r="DD43" s="13" t="s">
        <v>69</v>
      </c>
      <c r="DE43" s="13" t="s">
        <v>68</v>
      </c>
      <c r="DF43" s="13" t="s">
        <v>68</v>
      </c>
      <c r="DG43" s="13" t="s">
        <v>69</v>
      </c>
      <c r="DH43" s="13" t="s">
        <v>68</v>
      </c>
      <c r="DI43" s="13" t="str">
        <f t="shared" si="136"/>
        <v>2 fois par semaine</v>
      </c>
      <c r="DJ43" s="14" t="s">
        <v>68</v>
      </c>
      <c r="DK43" s="14" t="s">
        <v>68</v>
      </c>
      <c r="DL43" s="14" t="s">
        <v>68</v>
      </c>
      <c r="DM43" s="14" t="s">
        <v>68</v>
      </c>
      <c r="DN43" s="14" t="s">
        <v>68</v>
      </c>
      <c r="DO43" s="14" t="s">
        <v>68</v>
      </c>
      <c r="DP43" s="44" t="str">
        <f t="shared" si="107"/>
        <v>-</v>
      </c>
      <c r="DQ43" s="13" t="s">
        <v>68</v>
      </c>
      <c r="DR43" s="13" t="s">
        <v>68</v>
      </c>
      <c r="DS43" s="13" t="s">
        <v>68</v>
      </c>
      <c r="DT43" s="13" t="s">
        <v>68</v>
      </c>
      <c r="DU43" s="13" t="s">
        <v>68</v>
      </c>
      <c r="DV43" s="13" t="s">
        <v>68</v>
      </c>
      <c r="DW43" s="13" t="str">
        <f t="shared" si="108"/>
        <v>-</v>
      </c>
      <c r="DX43" s="14" t="s">
        <v>68</v>
      </c>
      <c r="DY43" s="14" t="s">
        <v>68</v>
      </c>
      <c r="DZ43" s="14" t="s">
        <v>68</v>
      </c>
      <c r="EA43" s="14" t="s">
        <v>68</v>
      </c>
      <c r="EB43" s="14" t="s">
        <v>68</v>
      </c>
      <c r="EC43" s="14" t="s">
        <v>68</v>
      </c>
      <c r="ED43" s="14" t="str">
        <f t="shared" si="109"/>
        <v>-</v>
      </c>
      <c r="EE43" s="13" t="s">
        <v>68</v>
      </c>
      <c r="EF43" s="13" t="s">
        <v>68</v>
      </c>
      <c r="EG43" s="13" t="s">
        <v>68</v>
      </c>
      <c r="EH43" s="13" t="s">
        <v>68</v>
      </c>
      <c r="EI43" s="13" t="s">
        <v>68</v>
      </c>
      <c r="EJ43" s="13" t="s">
        <v>68</v>
      </c>
      <c r="EK43" s="13" t="str">
        <f t="shared" si="110"/>
        <v>-</v>
      </c>
      <c r="EL43" s="14" t="s">
        <v>68</v>
      </c>
      <c r="EM43" s="14" t="s">
        <v>69</v>
      </c>
      <c r="EN43" s="14" t="s">
        <v>68</v>
      </c>
      <c r="EO43" s="14" t="s">
        <v>68</v>
      </c>
      <c r="EP43" s="14" t="s">
        <v>68</v>
      </c>
      <c r="EQ43" s="14" t="s">
        <v>68</v>
      </c>
      <c r="ER43" s="44" t="str">
        <f t="shared" si="126"/>
        <v>1 fois par mois</v>
      </c>
      <c r="ES43" s="13" t="s">
        <v>68</v>
      </c>
      <c r="ET43" s="13" t="s">
        <v>68</v>
      </c>
      <c r="EU43" s="13" t="s">
        <v>68</v>
      </c>
      <c r="EV43" s="13" t="s">
        <v>68</v>
      </c>
      <c r="EW43" s="13" t="s">
        <v>68</v>
      </c>
      <c r="EX43" s="13" t="s">
        <v>68</v>
      </c>
      <c r="EY43" s="44" t="s">
        <v>68</v>
      </c>
      <c r="EZ43" s="14" t="s">
        <v>68</v>
      </c>
      <c r="FA43" s="14" t="s">
        <v>68</v>
      </c>
      <c r="FB43" s="14" t="s">
        <v>68</v>
      </c>
      <c r="FC43" s="14" t="s">
        <v>68</v>
      </c>
      <c r="FD43" s="14" t="s">
        <v>68</v>
      </c>
      <c r="FE43" s="14" t="s">
        <v>68</v>
      </c>
      <c r="FF43" s="44" t="str">
        <f t="shared" si="127"/>
        <v>-</v>
      </c>
      <c r="FG43" s="13" t="s">
        <v>68</v>
      </c>
      <c r="FH43" s="13" t="s">
        <v>68</v>
      </c>
      <c r="FI43" s="13" t="s">
        <v>68</v>
      </c>
      <c r="FJ43" s="13" t="s">
        <v>68</v>
      </c>
      <c r="FK43" s="13" t="s">
        <v>68</v>
      </c>
      <c r="FL43" s="13" t="s">
        <v>68</v>
      </c>
      <c r="FM43" s="13" t="s">
        <v>68</v>
      </c>
      <c r="FN43" s="14" t="s">
        <v>69</v>
      </c>
      <c r="FO43" s="14" t="s">
        <v>69</v>
      </c>
      <c r="FP43" s="14" t="s">
        <v>68</v>
      </c>
      <c r="FQ43" s="14" t="s">
        <v>68</v>
      </c>
      <c r="FR43" s="14" t="s">
        <v>69</v>
      </c>
      <c r="FS43" s="14" t="s">
        <v>68</v>
      </c>
      <c r="FT43" s="44" t="str">
        <f t="shared" si="91"/>
        <v>3 fois par semaine</v>
      </c>
      <c r="FU43" s="13" t="s">
        <v>68</v>
      </c>
      <c r="FV43" s="13" t="s">
        <v>69</v>
      </c>
      <c r="FW43" s="13" t="s">
        <v>68</v>
      </c>
      <c r="FX43" s="13" t="s">
        <v>68</v>
      </c>
      <c r="FY43" s="13" t="s">
        <v>68</v>
      </c>
      <c r="FZ43" s="13" t="s">
        <v>68</v>
      </c>
      <c r="GA43" s="44" t="str">
        <f t="shared" si="92"/>
        <v>1 fois par semaine</v>
      </c>
      <c r="GB43" s="14" t="s">
        <v>68</v>
      </c>
      <c r="GC43" s="14" t="s">
        <v>69</v>
      </c>
      <c r="GD43" s="14" t="s">
        <v>68</v>
      </c>
      <c r="GE43" s="14" t="s">
        <v>68</v>
      </c>
      <c r="GF43" s="14" t="s">
        <v>68</v>
      </c>
      <c r="GG43" s="14" t="s">
        <v>68</v>
      </c>
      <c r="GH43" s="14" t="str">
        <f t="shared" si="93"/>
        <v>1 fois par semaine</v>
      </c>
      <c r="GI43" s="13" t="s">
        <v>68</v>
      </c>
      <c r="GJ43" s="13" t="s">
        <v>68</v>
      </c>
      <c r="GK43" s="13" t="s">
        <v>68</v>
      </c>
      <c r="GL43" s="13" t="s">
        <v>68</v>
      </c>
      <c r="GM43" s="13" t="s">
        <v>68</v>
      </c>
      <c r="GN43" s="13" t="s">
        <v>68</v>
      </c>
      <c r="GO43" s="13" t="str">
        <f t="shared" si="129"/>
        <v>-</v>
      </c>
      <c r="GP43" s="14" t="s">
        <v>68</v>
      </c>
      <c r="GQ43" s="14" t="s">
        <v>68</v>
      </c>
      <c r="GR43" s="14" t="s">
        <v>68</v>
      </c>
      <c r="GS43" s="14" t="s">
        <v>68</v>
      </c>
      <c r="GT43" s="14" t="s">
        <v>68</v>
      </c>
      <c r="GU43" s="14" t="s">
        <v>68</v>
      </c>
      <c r="GV43" s="14" t="str">
        <f t="shared" si="118"/>
        <v>-</v>
      </c>
      <c r="GW43" s="13" t="s">
        <v>68</v>
      </c>
      <c r="GX43" s="13" t="s">
        <v>68</v>
      </c>
      <c r="GY43" s="13" t="s">
        <v>68</v>
      </c>
      <c r="GZ43" s="13" t="s">
        <v>68</v>
      </c>
      <c r="HA43" s="13" t="s">
        <v>68</v>
      </c>
      <c r="HB43" s="13" t="s">
        <v>68</v>
      </c>
      <c r="HC43" s="44" t="str">
        <f t="shared" ref="HC43:HC44" si="139">IF(COUNTIF(GW43:HB43,"X")&gt;0,COUNTIF(GW43:HB43,"X")&amp;" fois par semaine","-")</f>
        <v>-</v>
      </c>
      <c r="HD43" s="14" t="s">
        <v>68</v>
      </c>
      <c r="HE43" s="14" t="s">
        <v>68</v>
      </c>
      <c r="HF43" s="14" t="s">
        <v>68</v>
      </c>
      <c r="HG43" s="14" t="s">
        <v>68</v>
      </c>
      <c r="HH43" s="14" t="s">
        <v>68</v>
      </c>
      <c r="HI43" s="14" t="s">
        <v>68</v>
      </c>
      <c r="HJ43" s="44" t="str">
        <f t="shared" ref="HJ43:HJ57" si="140">IF(COUNTIF(HD43:HI43,"X")&gt;0,COUNTIF(HD43:HI43,"X")&amp;" fois par semestre","-")</f>
        <v>-</v>
      </c>
      <c r="HK43" s="13" t="s">
        <v>68</v>
      </c>
      <c r="HL43" s="13" t="s">
        <v>68</v>
      </c>
      <c r="HM43" s="13" t="s">
        <v>68</v>
      </c>
      <c r="HN43" s="13" t="s">
        <v>68</v>
      </c>
      <c r="HO43" s="13" t="s">
        <v>68</v>
      </c>
      <c r="HP43" s="13" t="s">
        <v>68</v>
      </c>
      <c r="HQ43" s="44" t="str">
        <f t="shared" si="124"/>
        <v>-</v>
      </c>
      <c r="HR43" s="14" t="s">
        <v>68</v>
      </c>
      <c r="HS43" s="14" t="s">
        <v>68</v>
      </c>
      <c r="HT43" s="14" t="s">
        <v>68</v>
      </c>
      <c r="HU43" s="14" t="s">
        <v>68</v>
      </c>
      <c r="HV43" s="14" t="s">
        <v>68</v>
      </c>
      <c r="HW43" s="14" t="s">
        <v>68</v>
      </c>
      <c r="HX43" s="14" t="str">
        <f t="shared" si="117"/>
        <v>-</v>
      </c>
    </row>
    <row r="44" spans="1:232" ht="27.95" customHeight="1" x14ac:dyDescent="0.2">
      <c r="A44" s="8">
        <v>8295</v>
      </c>
      <c r="B44" s="17" t="s">
        <v>80</v>
      </c>
      <c r="C44" s="10" t="s">
        <v>1910</v>
      </c>
      <c r="D44" s="11" t="s">
        <v>96</v>
      </c>
      <c r="E44" s="11" t="s">
        <v>338</v>
      </c>
      <c r="F44" s="11">
        <v>75020</v>
      </c>
      <c r="G44" s="11" t="s">
        <v>29</v>
      </c>
      <c r="H44" s="12">
        <v>17</v>
      </c>
      <c r="I44" s="13" t="s">
        <v>69</v>
      </c>
      <c r="J44" s="13" t="s">
        <v>68</v>
      </c>
      <c r="K44" s="13" t="s">
        <v>69</v>
      </c>
      <c r="L44" s="13" t="s">
        <v>68</v>
      </c>
      <c r="M44" s="13" t="s">
        <v>69</v>
      </c>
      <c r="N44" s="13" t="s">
        <v>68</v>
      </c>
      <c r="O44" s="13" t="str">
        <f t="shared" si="95"/>
        <v>3 fois par semaine</v>
      </c>
      <c r="P44" s="14" t="s">
        <v>69</v>
      </c>
      <c r="Q44" s="14" t="s">
        <v>68</v>
      </c>
      <c r="R44" s="14" t="s">
        <v>69</v>
      </c>
      <c r="S44" s="14" t="s">
        <v>68</v>
      </c>
      <c r="T44" s="14" t="s">
        <v>69</v>
      </c>
      <c r="U44" s="14" t="s">
        <v>68</v>
      </c>
      <c r="V44" s="44" t="str">
        <f t="shared" si="96"/>
        <v>3 fois par semaine</v>
      </c>
      <c r="W44" s="13" t="s">
        <v>69</v>
      </c>
      <c r="X44" s="13" t="s">
        <v>68</v>
      </c>
      <c r="Y44" s="13" t="s">
        <v>69</v>
      </c>
      <c r="Z44" s="13" t="s">
        <v>68</v>
      </c>
      <c r="AA44" s="13" t="s">
        <v>69</v>
      </c>
      <c r="AB44" s="13" t="s">
        <v>68</v>
      </c>
      <c r="AC44" s="13" t="str">
        <f t="shared" si="97"/>
        <v>3 fois par semaine</v>
      </c>
      <c r="AD44" s="14" t="s">
        <v>69</v>
      </c>
      <c r="AE44" s="14" t="s">
        <v>68</v>
      </c>
      <c r="AF44" s="14" t="s">
        <v>69</v>
      </c>
      <c r="AG44" s="14" t="s">
        <v>68</v>
      </c>
      <c r="AH44" s="14" t="s">
        <v>69</v>
      </c>
      <c r="AI44" s="14" t="s">
        <v>68</v>
      </c>
      <c r="AJ44" s="44" t="str">
        <f t="shared" si="98"/>
        <v>3 fois par semaine</v>
      </c>
      <c r="AK44" s="13" t="s">
        <v>69</v>
      </c>
      <c r="AL44" s="13" t="s">
        <v>68</v>
      </c>
      <c r="AM44" s="13" t="s">
        <v>69</v>
      </c>
      <c r="AN44" s="13" t="s">
        <v>68</v>
      </c>
      <c r="AO44" s="13" t="s">
        <v>69</v>
      </c>
      <c r="AP44" s="13" t="s">
        <v>68</v>
      </c>
      <c r="AQ44" s="13" t="str">
        <f t="shared" si="99"/>
        <v>3 fois par semaine</v>
      </c>
      <c r="AR44" s="14" t="s">
        <v>69</v>
      </c>
      <c r="AS44" s="14" t="s">
        <v>68</v>
      </c>
      <c r="AT44" s="14" t="s">
        <v>69</v>
      </c>
      <c r="AU44" s="14" t="s">
        <v>68</v>
      </c>
      <c r="AV44" s="14" t="s">
        <v>69</v>
      </c>
      <c r="AW44" s="14" t="s">
        <v>68</v>
      </c>
      <c r="AX44" s="14" t="str">
        <f t="shared" si="100"/>
        <v>3 fois par semaine</v>
      </c>
      <c r="AY44" s="13" t="s">
        <v>69</v>
      </c>
      <c r="AZ44" s="13" t="s">
        <v>68</v>
      </c>
      <c r="BA44" s="13" t="s">
        <v>69</v>
      </c>
      <c r="BB44" s="13" t="s">
        <v>68</v>
      </c>
      <c r="BC44" s="13" t="s">
        <v>69</v>
      </c>
      <c r="BD44" s="13" t="s">
        <v>68</v>
      </c>
      <c r="BE44" s="13" t="str">
        <f t="shared" si="101"/>
        <v>3 fois par semaine</v>
      </c>
      <c r="BF44" s="14" t="s">
        <v>69</v>
      </c>
      <c r="BG44" s="14" t="s">
        <v>68</v>
      </c>
      <c r="BH44" s="14" t="s">
        <v>69</v>
      </c>
      <c r="BI44" s="14" t="s">
        <v>68</v>
      </c>
      <c r="BJ44" s="14" t="s">
        <v>69</v>
      </c>
      <c r="BK44" s="14" t="s">
        <v>68</v>
      </c>
      <c r="BL44" s="14" t="str">
        <f t="shared" si="102"/>
        <v>3 fois par semaine</v>
      </c>
      <c r="BM44" s="13" t="s">
        <v>69</v>
      </c>
      <c r="BN44" s="13" t="s">
        <v>68</v>
      </c>
      <c r="BO44" s="13" t="s">
        <v>69</v>
      </c>
      <c r="BP44" s="13" t="s">
        <v>68</v>
      </c>
      <c r="BQ44" s="13" t="s">
        <v>69</v>
      </c>
      <c r="BR44" s="13" t="s">
        <v>68</v>
      </c>
      <c r="BS44" s="13" t="str">
        <f t="shared" si="103"/>
        <v>3 fois par semaine</v>
      </c>
      <c r="BT44" s="14" t="s">
        <v>68</v>
      </c>
      <c r="BU44" s="14" t="s">
        <v>68</v>
      </c>
      <c r="BV44" s="14" t="s">
        <v>68</v>
      </c>
      <c r="BW44" s="14" t="s">
        <v>68</v>
      </c>
      <c r="BX44" s="14" t="s">
        <v>68</v>
      </c>
      <c r="BY44" s="14" t="s">
        <v>68</v>
      </c>
      <c r="BZ44" s="14" t="str">
        <f t="shared" si="104"/>
        <v>-</v>
      </c>
      <c r="CA44" s="13" t="s">
        <v>69</v>
      </c>
      <c r="CB44" s="13" t="s">
        <v>68</v>
      </c>
      <c r="CC44" s="13" t="s">
        <v>69</v>
      </c>
      <c r="CD44" s="13" t="s">
        <v>68</v>
      </c>
      <c r="CE44" s="13" t="s">
        <v>69</v>
      </c>
      <c r="CF44" s="13" t="s">
        <v>68</v>
      </c>
      <c r="CG44" s="44" t="str">
        <f t="shared" si="138"/>
        <v>3 fois par semaine</v>
      </c>
      <c r="CH44" s="14" t="s">
        <v>69</v>
      </c>
      <c r="CI44" s="14" t="s">
        <v>68</v>
      </c>
      <c r="CJ44" s="14" t="s">
        <v>69</v>
      </c>
      <c r="CK44" s="14" t="s">
        <v>68</v>
      </c>
      <c r="CL44" s="14" t="s">
        <v>69</v>
      </c>
      <c r="CM44" s="14" t="s">
        <v>68</v>
      </c>
      <c r="CN44" s="44" t="str">
        <f t="shared" si="105"/>
        <v>3 fois par semaine</v>
      </c>
      <c r="CO44" s="13" t="s">
        <v>69</v>
      </c>
      <c r="CP44" s="13" t="s">
        <v>68</v>
      </c>
      <c r="CQ44" s="13" t="s">
        <v>69</v>
      </c>
      <c r="CR44" s="13" t="s">
        <v>68</v>
      </c>
      <c r="CS44" s="13" t="s">
        <v>69</v>
      </c>
      <c r="CT44" s="13" t="s">
        <v>68</v>
      </c>
      <c r="CU44" s="13" t="str">
        <f t="shared" si="135"/>
        <v>3 fois par semaine</v>
      </c>
      <c r="CV44" s="14" t="s">
        <v>69</v>
      </c>
      <c r="CW44" s="14" t="s">
        <v>68</v>
      </c>
      <c r="CX44" s="14" t="s">
        <v>69</v>
      </c>
      <c r="CY44" s="14" t="s">
        <v>68</v>
      </c>
      <c r="CZ44" s="14" t="s">
        <v>69</v>
      </c>
      <c r="DA44" s="14" t="s">
        <v>68</v>
      </c>
      <c r="DB44" s="14" t="str">
        <f t="shared" si="106"/>
        <v>3 fois par semaine</v>
      </c>
      <c r="DC44" s="13" t="s">
        <v>69</v>
      </c>
      <c r="DD44" s="13" t="s">
        <v>68</v>
      </c>
      <c r="DE44" s="13" t="s">
        <v>69</v>
      </c>
      <c r="DF44" s="13" t="s">
        <v>68</v>
      </c>
      <c r="DG44" s="13" t="s">
        <v>69</v>
      </c>
      <c r="DH44" s="13" t="s">
        <v>68</v>
      </c>
      <c r="DI44" s="13" t="str">
        <f t="shared" si="136"/>
        <v>3 fois par semaine</v>
      </c>
      <c r="DJ44" s="14" t="s">
        <v>68</v>
      </c>
      <c r="DK44" s="14" t="s">
        <v>68</v>
      </c>
      <c r="DL44" s="14" t="s">
        <v>68</v>
      </c>
      <c r="DM44" s="14" t="s">
        <v>68</v>
      </c>
      <c r="DN44" s="14" t="s">
        <v>68</v>
      </c>
      <c r="DO44" s="14" t="s">
        <v>68</v>
      </c>
      <c r="DP44" s="44" t="str">
        <f t="shared" si="107"/>
        <v>-</v>
      </c>
      <c r="DQ44" s="13" t="s">
        <v>68</v>
      </c>
      <c r="DR44" s="13" t="s">
        <v>68</v>
      </c>
      <c r="DS44" s="13" t="s">
        <v>68</v>
      </c>
      <c r="DT44" s="13" t="s">
        <v>68</v>
      </c>
      <c r="DU44" s="13" t="s">
        <v>68</v>
      </c>
      <c r="DV44" s="13" t="s">
        <v>68</v>
      </c>
      <c r="DW44" s="13" t="str">
        <f t="shared" si="108"/>
        <v>-</v>
      </c>
      <c r="DX44" s="14" t="s">
        <v>68</v>
      </c>
      <c r="DY44" s="14" t="s">
        <v>68</v>
      </c>
      <c r="DZ44" s="14" t="s">
        <v>68</v>
      </c>
      <c r="EA44" s="14" t="s">
        <v>68</v>
      </c>
      <c r="EB44" s="14" t="s">
        <v>68</v>
      </c>
      <c r="EC44" s="14" t="s">
        <v>68</v>
      </c>
      <c r="ED44" s="14" t="str">
        <f t="shared" si="109"/>
        <v>-</v>
      </c>
      <c r="EE44" s="13" t="s">
        <v>68</v>
      </c>
      <c r="EF44" s="13" t="s">
        <v>68</v>
      </c>
      <c r="EG44" s="13" t="s">
        <v>68</v>
      </c>
      <c r="EH44" s="13" t="s">
        <v>68</v>
      </c>
      <c r="EI44" s="13" t="s">
        <v>68</v>
      </c>
      <c r="EJ44" s="13" t="s">
        <v>68</v>
      </c>
      <c r="EK44" s="13" t="str">
        <f t="shared" si="110"/>
        <v>-</v>
      </c>
      <c r="EL44" s="14" t="s">
        <v>69</v>
      </c>
      <c r="EM44" s="14" t="s">
        <v>68</v>
      </c>
      <c r="EN44" s="14" t="s">
        <v>68</v>
      </c>
      <c r="EO44" s="14" t="s">
        <v>68</v>
      </c>
      <c r="EP44" s="14" t="s">
        <v>68</v>
      </c>
      <c r="EQ44" s="14" t="s">
        <v>68</v>
      </c>
      <c r="ER44" s="44" t="str">
        <f t="shared" si="126"/>
        <v>1 fois par mois</v>
      </c>
      <c r="ES44" s="13" t="s">
        <v>69</v>
      </c>
      <c r="ET44" s="13" t="s">
        <v>68</v>
      </c>
      <c r="EU44" s="13" t="s">
        <v>68</v>
      </c>
      <c r="EV44" s="13" t="s">
        <v>68</v>
      </c>
      <c r="EW44" s="13" t="s">
        <v>68</v>
      </c>
      <c r="EX44" s="13" t="s">
        <v>68</v>
      </c>
      <c r="EY44" s="44" t="str">
        <f t="shared" ref="EY44" si="141">IF(COUNTIF(ES44:EX44,"X")&gt;0,COUNTIF(ES44:EX44,"X")&amp;" fois par mois","-")</f>
        <v>1 fois par mois</v>
      </c>
      <c r="EZ44" s="14" t="s">
        <v>68</v>
      </c>
      <c r="FA44" s="14" t="s">
        <v>68</v>
      </c>
      <c r="FB44" s="14" t="s">
        <v>68</v>
      </c>
      <c r="FC44" s="14" t="s">
        <v>68</v>
      </c>
      <c r="FD44" s="14" t="s">
        <v>68</v>
      </c>
      <c r="FE44" s="14" t="s">
        <v>68</v>
      </c>
      <c r="FF44" s="44" t="str">
        <f t="shared" si="127"/>
        <v>-</v>
      </c>
      <c r="FG44" s="13" t="s">
        <v>68</v>
      </c>
      <c r="FH44" s="13" t="s">
        <v>68</v>
      </c>
      <c r="FI44" s="13" t="s">
        <v>68</v>
      </c>
      <c r="FJ44" s="13" t="s">
        <v>68</v>
      </c>
      <c r="FK44" s="13" t="s">
        <v>68</v>
      </c>
      <c r="FL44" s="13" t="s">
        <v>68</v>
      </c>
      <c r="FM44" s="13" t="s">
        <v>68</v>
      </c>
      <c r="FN44" s="14" t="s">
        <v>69</v>
      </c>
      <c r="FO44" s="14" t="s">
        <v>68</v>
      </c>
      <c r="FP44" s="14" t="s">
        <v>69</v>
      </c>
      <c r="FQ44" s="14" t="s">
        <v>68</v>
      </c>
      <c r="FR44" s="14" t="s">
        <v>69</v>
      </c>
      <c r="FS44" s="14" t="s">
        <v>68</v>
      </c>
      <c r="FT44" s="44" t="str">
        <f t="shared" si="91"/>
        <v>3 fois par semaine</v>
      </c>
      <c r="FU44" s="13" t="s">
        <v>69</v>
      </c>
      <c r="FV44" s="13" t="s">
        <v>68</v>
      </c>
      <c r="FW44" s="13" t="s">
        <v>68</v>
      </c>
      <c r="FX44" s="13" t="s">
        <v>68</v>
      </c>
      <c r="FY44" s="13" t="s">
        <v>68</v>
      </c>
      <c r="FZ44" s="13" t="s">
        <v>68</v>
      </c>
      <c r="GA44" s="44" t="str">
        <f t="shared" si="92"/>
        <v>1 fois par semaine</v>
      </c>
      <c r="GB44" s="14" t="s">
        <v>69</v>
      </c>
      <c r="GC44" s="14" t="s">
        <v>68</v>
      </c>
      <c r="GD44" s="14" t="s">
        <v>68</v>
      </c>
      <c r="GE44" s="14" t="s">
        <v>68</v>
      </c>
      <c r="GF44" s="14" t="s">
        <v>68</v>
      </c>
      <c r="GG44" s="14" t="s">
        <v>68</v>
      </c>
      <c r="GH44" s="14" t="str">
        <f t="shared" si="93"/>
        <v>1 fois par semaine</v>
      </c>
      <c r="GI44" s="13" t="s">
        <v>68</v>
      </c>
      <c r="GJ44" s="13" t="s">
        <v>68</v>
      </c>
      <c r="GK44" s="13" t="s">
        <v>68</v>
      </c>
      <c r="GL44" s="13" t="s">
        <v>68</v>
      </c>
      <c r="GM44" s="13" t="s">
        <v>68</v>
      </c>
      <c r="GN44" s="13" t="s">
        <v>68</v>
      </c>
      <c r="GO44" s="13" t="str">
        <f t="shared" si="129"/>
        <v>-</v>
      </c>
      <c r="GP44" s="14" t="s">
        <v>68</v>
      </c>
      <c r="GQ44" s="14" t="s">
        <v>68</v>
      </c>
      <c r="GR44" s="14" t="s">
        <v>68</v>
      </c>
      <c r="GS44" s="14" t="s">
        <v>68</v>
      </c>
      <c r="GT44" s="14" t="s">
        <v>68</v>
      </c>
      <c r="GU44" s="14" t="s">
        <v>68</v>
      </c>
      <c r="GV44" s="14" t="str">
        <f t="shared" si="118"/>
        <v>-</v>
      </c>
      <c r="GW44" s="13" t="s">
        <v>68</v>
      </c>
      <c r="GX44" s="13" t="s">
        <v>68</v>
      </c>
      <c r="GY44" s="13" t="s">
        <v>68</v>
      </c>
      <c r="GZ44" s="13" t="s">
        <v>68</v>
      </c>
      <c r="HA44" s="13" t="s">
        <v>68</v>
      </c>
      <c r="HB44" s="13" t="s">
        <v>68</v>
      </c>
      <c r="HC44" s="44" t="str">
        <f t="shared" si="139"/>
        <v>-</v>
      </c>
      <c r="HD44" s="14" t="s">
        <v>68</v>
      </c>
      <c r="HE44" s="14" t="s">
        <v>68</v>
      </c>
      <c r="HF44" s="14" t="s">
        <v>68</v>
      </c>
      <c r="HG44" s="14" t="s">
        <v>68</v>
      </c>
      <c r="HH44" s="14" t="s">
        <v>68</v>
      </c>
      <c r="HI44" s="14" t="s">
        <v>68</v>
      </c>
      <c r="HJ44" s="44" t="str">
        <f t="shared" si="140"/>
        <v>-</v>
      </c>
      <c r="HK44" s="13" t="s">
        <v>68</v>
      </c>
      <c r="HL44" s="13" t="s">
        <v>68</v>
      </c>
      <c r="HM44" s="13" t="s">
        <v>68</v>
      </c>
      <c r="HN44" s="13" t="s">
        <v>68</v>
      </c>
      <c r="HO44" s="13" t="s">
        <v>68</v>
      </c>
      <c r="HP44" s="13" t="s">
        <v>68</v>
      </c>
      <c r="HQ44" s="44" t="str">
        <f t="shared" si="124"/>
        <v>-</v>
      </c>
      <c r="HR44" s="14" t="s">
        <v>68</v>
      </c>
      <c r="HS44" s="14" t="s">
        <v>68</v>
      </c>
      <c r="HT44" s="14" t="s">
        <v>68</v>
      </c>
      <c r="HU44" s="14" t="s">
        <v>68</v>
      </c>
      <c r="HV44" s="14" t="s">
        <v>68</v>
      </c>
      <c r="HW44" s="14" t="s">
        <v>68</v>
      </c>
      <c r="HX44" s="14" t="str">
        <f t="shared" si="117"/>
        <v>-</v>
      </c>
    </row>
    <row r="45" spans="1:232" ht="27.95" customHeight="1" x14ac:dyDescent="0.2">
      <c r="A45" s="8">
        <v>8302</v>
      </c>
      <c r="B45" s="10" t="s">
        <v>147</v>
      </c>
      <c r="C45" s="10" t="s">
        <v>1916</v>
      </c>
      <c r="D45" s="11" t="s">
        <v>96</v>
      </c>
      <c r="E45" s="11" t="s">
        <v>342</v>
      </c>
      <c r="F45" s="11">
        <v>75010</v>
      </c>
      <c r="G45" s="11" t="s">
        <v>29</v>
      </c>
      <c r="H45" s="12">
        <v>9</v>
      </c>
      <c r="I45" s="13" t="s">
        <v>68</v>
      </c>
      <c r="J45" s="13" t="s">
        <v>69</v>
      </c>
      <c r="K45" s="13" t="s">
        <v>68</v>
      </c>
      <c r="L45" s="13" t="s">
        <v>68</v>
      </c>
      <c r="M45" s="13" t="s">
        <v>69</v>
      </c>
      <c r="N45" s="13" t="s">
        <v>68</v>
      </c>
      <c r="O45" s="13" t="str">
        <f t="shared" si="95"/>
        <v>2 fois par semaine</v>
      </c>
      <c r="P45" s="14" t="s">
        <v>68</v>
      </c>
      <c r="Q45" s="14" t="s">
        <v>69</v>
      </c>
      <c r="R45" s="14" t="s">
        <v>68</v>
      </c>
      <c r="S45" s="14" t="s">
        <v>68</v>
      </c>
      <c r="T45" s="14" t="s">
        <v>69</v>
      </c>
      <c r="U45" s="14" t="s">
        <v>68</v>
      </c>
      <c r="V45" s="44" t="str">
        <f t="shared" si="96"/>
        <v>2 fois par semaine</v>
      </c>
      <c r="W45" s="13" t="s">
        <v>68</v>
      </c>
      <c r="X45" s="13" t="s">
        <v>69</v>
      </c>
      <c r="Y45" s="13" t="s">
        <v>68</v>
      </c>
      <c r="Z45" s="13" t="s">
        <v>68</v>
      </c>
      <c r="AA45" s="13" t="s">
        <v>69</v>
      </c>
      <c r="AB45" s="13" t="s">
        <v>68</v>
      </c>
      <c r="AC45" s="13" t="str">
        <f t="shared" si="97"/>
        <v>2 fois par semaine</v>
      </c>
      <c r="AD45" s="14" t="s">
        <v>68</v>
      </c>
      <c r="AE45" s="14" t="s">
        <v>69</v>
      </c>
      <c r="AF45" s="14" t="s">
        <v>68</v>
      </c>
      <c r="AG45" s="14" t="s">
        <v>68</v>
      </c>
      <c r="AH45" s="14" t="s">
        <v>69</v>
      </c>
      <c r="AI45" s="14" t="s">
        <v>68</v>
      </c>
      <c r="AJ45" s="44" t="str">
        <f t="shared" si="98"/>
        <v>2 fois par semaine</v>
      </c>
      <c r="AK45" s="13" t="s">
        <v>68</v>
      </c>
      <c r="AL45" s="13" t="s">
        <v>69</v>
      </c>
      <c r="AM45" s="13" t="s">
        <v>68</v>
      </c>
      <c r="AN45" s="13" t="s">
        <v>68</v>
      </c>
      <c r="AO45" s="13" t="s">
        <v>69</v>
      </c>
      <c r="AP45" s="13" t="s">
        <v>68</v>
      </c>
      <c r="AQ45" s="13" t="str">
        <f t="shared" si="99"/>
        <v>2 fois par semaine</v>
      </c>
      <c r="AR45" s="14" t="s">
        <v>68</v>
      </c>
      <c r="AS45" s="14" t="s">
        <v>69</v>
      </c>
      <c r="AT45" s="14" t="s">
        <v>68</v>
      </c>
      <c r="AU45" s="14" t="s">
        <v>68</v>
      </c>
      <c r="AV45" s="14" t="s">
        <v>69</v>
      </c>
      <c r="AW45" s="14" t="s">
        <v>68</v>
      </c>
      <c r="AX45" s="14" t="str">
        <f t="shared" si="100"/>
        <v>2 fois par semaine</v>
      </c>
      <c r="AY45" s="13" t="s">
        <v>68</v>
      </c>
      <c r="AZ45" s="13" t="s">
        <v>69</v>
      </c>
      <c r="BA45" s="13" t="s">
        <v>68</v>
      </c>
      <c r="BB45" s="13" t="s">
        <v>68</v>
      </c>
      <c r="BC45" s="13" t="s">
        <v>69</v>
      </c>
      <c r="BD45" s="13" t="s">
        <v>68</v>
      </c>
      <c r="BE45" s="13" t="str">
        <f t="shared" si="101"/>
        <v>2 fois par semaine</v>
      </c>
      <c r="BF45" s="14" t="s">
        <v>68</v>
      </c>
      <c r="BG45" s="14" t="s">
        <v>69</v>
      </c>
      <c r="BH45" s="14" t="s">
        <v>68</v>
      </c>
      <c r="BI45" s="14" t="s">
        <v>68</v>
      </c>
      <c r="BJ45" s="14" t="s">
        <v>69</v>
      </c>
      <c r="BK45" s="14" t="s">
        <v>68</v>
      </c>
      <c r="BL45" s="14" t="str">
        <f t="shared" si="102"/>
        <v>2 fois par semaine</v>
      </c>
      <c r="BM45" s="13" t="s">
        <v>68</v>
      </c>
      <c r="BN45" s="13" t="s">
        <v>69</v>
      </c>
      <c r="BO45" s="13" t="s">
        <v>68</v>
      </c>
      <c r="BP45" s="13" t="s">
        <v>68</v>
      </c>
      <c r="BQ45" s="13" t="s">
        <v>69</v>
      </c>
      <c r="BR45" s="13" t="s">
        <v>68</v>
      </c>
      <c r="BS45" s="13" t="str">
        <f t="shared" si="103"/>
        <v>2 fois par semaine</v>
      </c>
      <c r="BT45" s="14" t="s">
        <v>68</v>
      </c>
      <c r="BU45" s="14" t="s">
        <v>68</v>
      </c>
      <c r="BV45" s="14" t="s">
        <v>68</v>
      </c>
      <c r="BW45" s="14" t="s">
        <v>68</v>
      </c>
      <c r="BX45" s="14" t="s">
        <v>68</v>
      </c>
      <c r="BY45" s="14" t="s">
        <v>68</v>
      </c>
      <c r="BZ45" s="14" t="str">
        <f t="shared" si="104"/>
        <v>-</v>
      </c>
      <c r="CA45" s="13" t="s">
        <v>68</v>
      </c>
      <c r="CB45" s="13" t="s">
        <v>69</v>
      </c>
      <c r="CC45" s="13" t="s">
        <v>68</v>
      </c>
      <c r="CD45" s="13" t="s">
        <v>68</v>
      </c>
      <c r="CE45" s="13" t="s">
        <v>69</v>
      </c>
      <c r="CF45" s="13" t="s">
        <v>68</v>
      </c>
      <c r="CG45" s="44" t="str">
        <f t="shared" ref="CG45" si="142">IF(COUNTIF(CA45:CF45,"X")&gt;0,COUNTIF(CA45:CF45,"X")&amp;" fois par semaine","-")</f>
        <v>2 fois par semaine</v>
      </c>
      <c r="CH45" s="14" t="s">
        <v>68</v>
      </c>
      <c r="CI45" s="14" t="s">
        <v>69</v>
      </c>
      <c r="CJ45" s="14" t="s">
        <v>68</v>
      </c>
      <c r="CK45" s="14" t="s">
        <v>68</v>
      </c>
      <c r="CL45" s="14" t="s">
        <v>69</v>
      </c>
      <c r="CM45" s="14" t="s">
        <v>68</v>
      </c>
      <c r="CN45" s="44" t="str">
        <f t="shared" si="105"/>
        <v>2 fois par semaine</v>
      </c>
      <c r="CO45" s="13" t="s">
        <v>68</v>
      </c>
      <c r="CP45" s="13" t="s">
        <v>69</v>
      </c>
      <c r="CQ45" s="13" t="s">
        <v>68</v>
      </c>
      <c r="CR45" s="13" t="s">
        <v>68</v>
      </c>
      <c r="CS45" s="13" t="s">
        <v>69</v>
      </c>
      <c r="CT45" s="13" t="s">
        <v>68</v>
      </c>
      <c r="CU45" s="13" t="str">
        <f t="shared" si="135"/>
        <v>2 fois par semaine</v>
      </c>
      <c r="CV45" s="14" t="s">
        <v>68</v>
      </c>
      <c r="CW45" s="14" t="s">
        <v>69</v>
      </c>
      <c r="CX45" s="14" t="s">
        <v>68</v>
      </c>
      <c r="CY45" s="14" t="s">
        <v>68</v>
      </c>
      <c r="CZ45" s="14" t="s">
        <v>69</v>
      </c>
      <c r="DA45" s="14" t="s">
        <v>68</v>
      </c>
      <c r="DB45" s="14" t="str">
        <f t="shared" si="106"/>
        <v>2 fois par semaine</v>
      </c>
      <c r="DC45" s="13" t="s">
        <v>68</v>
      </c>
      <c r="DD45" s="13" t="s">
        <v>69</v>
      </c>
      <c r="DE45" s="13" t="s">
        <v>68</v>
      </c>
      <c r="DF45" s="13" t="s">
        <v>68</v>
      </c>
      <c r="DG45" s="13" t="s">
        <v>69</v>
      </c>
      <c r="DH45" s="13" t="s">
        <v>68</v>
      </c>
      <c r="DI45" s="13" t="str">
        <f t="shared" si="136"/>
        <v>2 fois par semaine</v>
      </c>
      <c r="DJ45" s="14" t="s">
        <v>68</v>
      </c>
      <c r="DK45" s="14" t="s">
        <v>68</v>
      </c>
      <c r="DL45" s="14" t="s">
        <v>68</v>
      </c>
      <c r="DM45" s="14" t="s">
        <v>68</v>
      </c>
      <c r="DN45" s="14" t="s">
        <v>68</v>
      </c>
      <c r="DO45" s="14" t="s">
        <v>68</v>
      </c>
      <c r="DP45" s="44" t="str">
        <f t="shared" si="107"/>
        <v>-</v>
      </c>
      <c r="DQ45" s="13" t="s">
        <v>68</v>
      </c>
      <c r="DR45" s="13" t="s">
        <v>68</v>
      </c>
      <c r="DS45" s="13" t="s">
        <v>68</v>
      </c>
      <c r="DT45" s="13" t="s">
        <v>68</v>
      </c>
      <c r="DU45" s="13" t="s">
        <v>68</v>
      </c>
      <c r="DV45" s="13" t="s">
        <v>68</v>
      </c>
      <c r="DW45" s="13" t="str">
        <f t="shared" si="108"/>
        <v>-</v>
      </c>
      <c r="DX45" s="14" t="s">
        <v>68</v>
      </c>
      <c r="DY45" s="14" t="s">
        <v>68</v>
      </c>
      <c r="DZ45" s="14" t="s">
        <v>68</v>
      </c>
      <c r="EA45" s="14" t="s">
        <v>68</v>
      </c>
      <c r="EB45" s="14" t="s">
        <v>68</v>
      </c>
      <c r="EC45" s="14" t="s">
        <v>68</v>
      </c>
      <c r="ED45" s="14" t="str">
        <f t="shared" si="109"/>
        <v>-</v>
      </c>
      <c r="EE45" s="13" t="s">
        <v>68</v>
      </c>
      <c r="EF45" s="13" t="s">
        <v>68</v>
      </c>
      <c r="EG45" s="13" t="s">
        <v>68</v>
      </c>
      <c r="EH45" s="13" t="s">
        <v>68</v>
      </c>
      <c r="EI45" s="13" t="s">
        <v>68</v>
      </c>
      <c r="EJ45" s="13" t="s">
        <v>68</v>
      </c>
      <c r="EK45" s="13" t="str">
        <f t="shared" si="110"/>
        <v>-</v>
      </c>
      <c r="EL45" s="14" t="s">
        <v>68</v>
      </c>
      <c r="EM45" s="14" t="s">
        <v>69</v>
      </c>
      <c r="EN45" s="14" t="s">
        <v>68</v>
      </c>
      <c r="EO45" s="14" t="s">
        <v>68</v>
      </c>
      <c r="EP45" s="14" t="s">
        <v>68</v>
      </c>
      <c r="EQ45" s="14" t="s">
        <v>68</v>
      </c>
      <c r="ER45" s="44" t="str">
        <f t="shared" ref="ER45" si="143">IF(COUNTIF(EL45:EQ45,"X")&gt;0,COUNTIF(EL45:EQ45,"X")&amp;" fois par mois","-")</f>
        <v>1 fois par mois</v>
      </c>
      <c r="ES45" s="13" t="s">
        <v>68</v>
      </c>
      <c r="ET45" s="13" t="s">
        <v>68</v>
      </c>
      <c r="EU45" s="13" t="s">
        <v>68</v>
      </c>
      <c r="EV45" s="13" t="s">
        <v>68</v>
      </c>
      <c r="EW45" s="13" t="s">
        <v>68</v>
      </c>
      <c r="EX45" s="13" t="s">
        <v>68</v>
      </c>
      <c r="EY45" s="44" t="s">
        <v>68</v>
      </c>
      <c r="EZ45" s="14" t="s">
        <v>68</v>
      </c>
      <c r="FA45" s="14" t="s">
        <v>69</v>
      </c>
      <c r="FB45" s="14" t="s">
        <v>68</v>
      </c>
      <c r="FC45" s="14" t="s">
        <v>68</v>
      </c>
      <c r="FD45" s="14" t="s">
        <v>68</v>
      </c>
      <c r="FE45" s="14" t="s">
        <v>68</v>
      </c>
      <c r="FF45" s="44" t="str">
        <f t="shared" si="127"/>
        <v>1 fois par semaine</v>
      </c>
      <c r="FG45" s="13" t="s">
        <v>68</v>
      </c>
      <c r="FH45" s="13" t="s">
        <v>69</v>
      </c>
      <c r="FI45" s="13" t="s">
        <v>68</v>
      </c>
      <c r="FJ45" s="13" t="s">
        <v>68</v>
      </c>
      <c r="FK45" s="13" t="s">
        <v>68</v>
      </c>
      <c r="FL45" s="13" t="s">
        <v>68</v>
      </c>
      <c r="FM45" s="13" t="str">
        <f t="shared" ref="FM45" si="144">IF(COUNTIF(FG45:FL45,"X")&gt;0,COUNTIF(FG45:FL45,"X")&amp;" fois par mois","-")</f>
        <v>1 fois par mois</v>
      </c>
      <c r="FN45" s="14" t="s">
        <v>68</v>
      </c>
      <c r="FO45" s="14" t="s">
        <v>69</v>
      </c>
      <c r="FP45" s="14" t="s">
        <v>68</v>
      </c>
      <c r="FQ45" s="14" t="s">
        <v>68</v>
      </c>
      <c r="FR45" s="14" t="s">
        <v>69</v>
      </c>
      <c r="FS45" s="14" t="s">
        <v>68</v>
      </c>
      <c r="FT45" s="44" t="str">
        <f t="shared" ref="FT45:FT57" si="145">IF(COUNTIF(FN45:FS45,"X")&gt;0,COUNTIF(FN45:FS45,"X")&amp;" fois par semaine","-")</f>
        <v>2 fois par semaine</v>
      </c>
      <c r="FU45" s="13" t="s">
        <v>68</v>
      </c>
      <c r="FV45" s="13" t="s">
        <v>69</v>
      </c>
      <c r="FW45" s="13" t="s">
        <v>68</v>
      </c>
      <c r="FX45" s="13" t="s">
        <v>68</v>
      </c>
      <c r="FY45" s="13" t="s">
        <v>68</v>
      </c>
      <c r="FZ45" s="13" t="s">
        <v>68</v>
      </c>
      <c r="GA45" s="44" t="str">
        <f t="shared" ref="GA45:GA59" si="146">IF(COUNTIF(FU45:FZ45,"X")&gt;0,COUNTIF(FU45:FZ45,"X")&amp;" fois par semaine","-")</f>
        <v>1 fois par semaine</v>
      </c>
      <c r="GB45" s="14" t="s">
        <v>68</v>
      </c>
      <c r="GC45" s="14" t="s">
        <v>69</v>
      </c>
      <c r="GD45" s="14" t="s">
        <v>68</v>
      </c>
      <c r="GE45" s="14" t="s">
        <v>68</v>
      </c>
      <c r="GF45" s="14" t="s">
        <v>68</v>
      </c>
      <c r="GG45" s="14" t="s">
        <v>68</v>
      </c>
      <c r="GH45" s="14" t="str">
        <f t="shared" ref="GH45:GH59" si="147">IF(COUNTIF(GB45:GG45,"X")&gt;0,COUNTIF(GB45:GG45,"X")&amp;" fois par semaine","-")</f>
        <v>1 fois par semaine</v>
      </c>
      <c r="GI45" s="13" t="s">
        <v>68</v>
      </c>
      <c r="GJ45" s="13" t="s">
        <v>68</v>
      </c>
      <c r="GK45" s="13" t="s">
        <v>68</v>
      </c>
      <c r="GL45" s="13" t="s">
        <v>68</v>
      </c>
      <c r="GM45" s="13" t="s">
        <v>68</v>
      </c>
      <c r="GN45" s="13" t="s">
        <v>68</v>
      </c>
      <c r="GO45" s="13" t="str">
        <f t="shared" si="129"/>
        <v>-</v>
      </c>
      <c r="GP45" s="14" t="s">
        <v>68</v>
      </c>
      <c r="GQ45" s="14" t="s">
        <v>68</v>
      </c>
      <c r="GR45" s="14" t="s">
        <v>68</v>
      </c>
      <c r="GS45" s="14" t="s">
        <v>68</v>
      </c>
      <c r="GT45" s="14" t="s">
        <v>68</v>
      </c>
      <c r="GU45" s="14" t="s">
        <v>68</v>
      </c>
      <c r="GV45" s="14" t="str">
        <f t="shared" si="118"/>
        <v>-</v>
      </c>
      <c r="GW45" s="13" t="s">
        <v>68</v>
      </c>
      <c r="GX45" s="13" t="s">
        <v>68</v>
      </c>
      <c r="GY45" s="13" t="s">
        <v>68</v>
      </c>
      <c r="GZ45" s="13" t="s">
        <v>68</v>
      </c>
      <c r="HA45" s="13" t="s">
        <v>68</v>
      </c>
      <c r="HB45" s="13" t="s">
        <v>68</v>
      </c>
      <c r="HC45" s="44" t="str">
        <f>IF(COUNTIF(GW45:HB45,"X")&gt;0,COUNTIF(GW45:HB45,"X")&amp;" fois par semaine","-")</f>
        <v>-</v>
      </c>
      <c r="HD45" s="14" t="s">
        <v>68</v>
      </c>
      <c r="HE45" s="14" t="s">
        <v>68</v>
      </c>
      <c r="HF45" s="14" t="s">
        <v>68</v>
      </c>
      <c r="HG45" s="14" t="s">
        <v>68</v>
      </c>
      <c r="HH45" s="14" t="s">
        <v>68</v>
      </c>
      <c r="HI45" s="14" t="s">
        <v>68</v>
      </c>
      <c r="HJ45" s="44" t="str">
        <f t="shared" si="140"/>
        <v>-</v>
      </c>
      <c r="HK45" s="13" t="s">
        <v>68</v>
      </c>
      <c r="HL45" s="13" t="s">
        <v>68</v>
      </c>
      <c r="HM45" s="13" t="s">
        <v>68</v>
      </c>
      <c r="HN45" s="13" t="s">
        <v>68</v>
      </c>
      <c r="HO45" s="13" t="s">
        <v>68</v>
      </c>
      <c r="HP45" s="13" t="s">
        <v>68</v>
      </c>
      <c r="HQ45" s="44" t="str">
        <f t="shared" si="124"/>
        <v>-</v>
      </c>
      <c r="HR45" s="14" t="s">
        <v>68</v>
      </c>
      <c r="HS45" s="14" t="s">
        <v>68</v>
      </c>
      <c r="HT45" s="14" t="s">
        <v>68</v>
      </c>
      <c r="HU45" s="14" t="s">
        <v>68</v>
      </c>
      <c r="HV45" s="14" t="s">
        <v>68</v>
      </c>
      <c r="HW45" s="14" t="s">
        <v>68</v>
      </c>
      <c r="HX45" s="14" t="str">
        <f t="shared" si="117"/>
        <v>-</v>
      </c>
    </row>
    <row r="46" spans="1:232" ht="27.95" customHeight="1" x14ac:dyDescent="0.2">
      <c r="A46" s="8">
        <v>8310</v>
      </c>
      <c r="B46" s="17" t="s">
        <v>80</v>
      </c>
      <c r="C46" s="10" t="s">
        <v>1910</v>
      </c>
      <c r="D46" s="11" t="s">
        <v>96</v>
      </c>
      <c r="E46" s="11" t="s">
        <v>347</v>
      </c>
      <c r="F46" s="11">
        <v>75020</v>
      </c>
      <c r="G46" s="11" t="s">
        <v>29</v>
      </c>
      <c r="H46" s="12">
        <v>25</v>
      </c>
      <c r="I46" s="13" t="s">
        <v>69</v>
      </c>
      <c r="J46" s="13" t="s">
        <v>69</v>
      </c>
      <c r="K46" s="13" t="s">
        <v>69</v>
      </c>
      <c r="L46" s="13" t="s">
        <v>69</v>
      </c>
      <c r="M46" s="13" t="s">
        <v>69</v>
      </c>
      <c r="N46" s="13" t="s">
        <v>68</v>
      </c>
      <c r="O46" s="13" t="str">
        <f t="shared" ref="O46:O59" si="148">IF(COUNTIF(I46:N46,"X")&gt;0,COUNTIF(I46:N46,"X")&amp;" fois par semaine","-")</f>
        <v>5 fois par semaine</v>
      </c>
      <c r="P46" s="14" t="s">
        <v>69</v>
      </c>
      <c r="Q46" s="14" t="s">
        <v>69</v>
      </c>
      <c r="R46" s="14" t="s">
        <v>69</v>
      </c>
      <c r="S46" s="14" t="s">
        <v>69</v>
      </c>
      <c r="T46" s="14" t="s">
        <v>69</v>
      </c>
      <c r="U46" s="14" t="s">
        <v>68</v>
      </c>
      <c r="V46" s="44" t="str">
        <f t="shared" ref="V46:V59" si="149">IF(COUNTIF(P46:U46,"X")&gt;0,COUNTIF(P46:U46,"X")&amp;" fois par semaine","-")</f>
        <v>5 fois par semaine</v>
      </c>
      <c r="W46" s="13" t="s">
        <v>69</v>
      </c>
      <c r="X46" s="13" t="s">
        <v>69</v>
      </c>
      <c r="Y46" s="13" t="s">
        <v>69</v>
      </c>
      <c r="Z46" s="13" t="s">
        <v>69</v>
      </c>
      <c r="AA46" s="13" t="s">
        <v>69</v>
      </c>
      <c r="AB46" s="13" t="s">
        <v>68</v>
      </c>
      <c r="AC46" s="13" t="str">
        <f t="shared" ref="AC46:AC59" si="150">IF(COUNTIF(W46:AB46,"X")&gt;0,COUNTIF(W46:AB46,"X")&amp;" fois par semaine","-")</f>
        <v>5 fois par semaine</v>
      </c>
      <c r="AD46" s="14" t="s">
        <v>69</v>
      </c>
      <c r="AE46" s="14" t="s">
        <v>69</v>
      </c>
      <c r="AF46" s="14" t="s">
        <v>69</v>
      </c>
      <c r="AG46" s="14" t="s">
        <v>69</v>
      </c>
      <c r="AH46" s="14" t="s">
        <v>69</v>
      </c>
      <c r="AI46" s="14" t="s">
        <v>68</v>
      </c>
      <c r="AJ46" s="44" t="str">
        <f t="shared" ref="AJ46:AJ59" si="151">IF(COUNTIF(AD46:AI46,"X")&gt;0,COUNTIF(AD46:AI46,"X")&amp;" fois par semaine","-")</f>
        <v>5 fois par semaine</v>
      </c>
      <c r="AK46" s="13" t="s">
        <v>69</v>
      </c>
      <c r="AL46" s="13" t="s">
        <v>69</v>
      </c>
      <c r="AM46" s="13" t="s">
        <v>69</v>
      </c>
      <c r="AN46" s="13" t="s">
        <v>69</v>
      </c>
      <c r="AO46" s="13" t="s">
        <v>69</v>
      </c>
      <c r="AP46" s="13" t="s">
        <v>68</v>
      </c>
      <c r="AQ46" s="13" t="str">
        <f t="shared" ref="AQ46:AQ59" si="152">IF(COUNTIF(AK46:AP46,"X")&gt;0,COUNTIF(AK46:AP46,"X")&amp;" fois par semaine","-")</f>
        <v>5 fois par semaine</v>
      </c>
      <c r="AR46" s="14" t="s">
        <v>69</v>
      </c>
      <c r="AS46" s="14" t="s">
        <v>69</v>
      </c>
      <c r="AT46" s="14" t="s">
        <v>69</v>
      </c>
      <c r="AU46" s="14" t="s">
        <v>69</v>
      </c>
      <c r="AV46" s="14" t="s">
        <v>69</v>
      </c>
      <c r="AW46" s="14" t="s">
        <v>68</v>
      </c>
      <c r="AX46" s="14" t="str">
        <f t="shared" ref="AX46:AX59" si="153">IF(COUNTIF(AR46:AW46,"X")&gt;0,COUNTIF(AR46:AW46,"X")&amp;" fois par semaine","-")</f>
        <v>5 fois par semaine</v>
      </c>
      <c r="AY46" s="13" t="s">
        <v>69</v>
      </c>
      <c r="AZ46" s="13" t="s">
        <v>69</v>
      </c>
      <c r="BA46" s="13" t="s">
        <v>69</v>
      </c>
      <c r="BB46" s="13" t="s">
        <v>69</v>
      </c>
      <c r="BC46" s="13" t="s">
        <v>69</v>
      </c>
      <c r="BD46" s="13" t="s">
        <v>68</v>
      </c>
      <c r="BE46" s="13" t="str">
        <f t="shared" ref="BE46:BE59" si="154">IF(COUNTIF(AY46:BD46,"X")&gt;0,COUNTIF(AY46:BD46,"X")&amp;" fois par semaine","-")</f>
        <v>5 fois par semaine</v>
      </c>
      <c r="BF46" s="14" t="s">
        <v>69</v>
      </c>
      <c r="BG46" s="14" t="s">
        <v>69</v>
      </c>
      <c r="BH46" s="14" t="s">
        <v>69</v>
      </c>
      <c r="BI46" s="14" t="s">
        <v>69</v>
      </c>
      <c r="BJ46" s="14" t="s">
        <v>69</v>
      </c>
      <c r="BK46" s="14" t="s">
        <v>68</v>
      </c>
      <c r="BL46" s="14" t="str">
        <f t="shared" ref="BL46:BL59" si="155">IF(COUNTIF(BF46:BK46,"X")&gt;0,COUNTIF(BF46:BK46,"X")&amp;" fois par semaine","-")</f>
        <v>5 fois par semaine</v>
      </c>
      <c r="BM46" s="13" t="s">
        <v>69</v>
      </c>
      <c r="BN46" s="13" t="s">
        <v>69</v>
      </c>
      <c r="BO46" s="13" t="s">
        <v>69</v>
      </c>
      <c r="BP46" s="13" t="s">
        <v>69</v>
      </c>
      <c r="BQ46" s="13" t="s">
        <v>69</v>
      </c>
      <c r="BR46" s="13" t="s">
        <v>68</v>
      </c>
      <c r="BS46" s="13" t="str">
        <f t="shared" ref="BS46:BS59" si="156">IF(COUNTIF(BM46:BR46,"X")&gt;0,COUNTIF(BM46:BR46,"X")&amp;" fois par semaine","-")</f>
        <v>5 fois par semaine</v>
      </c>
      <c r="BT46" s="14" t="s">
        <v>68</v>
      </c>
      <c r="BU46" s="14" t="s">
        <v>68</v>
      </c>
      <c r="BV46" s="14" t="s">
        <v>68</v>
      </c>
      <c r="BW46" s="14" t="s">
        <v>68</v>
      </c>
      <c r="BX46" s="14" t="s">
        <v>68</v>
      </c>
      <c r="BY46" s="14" t="s">
        <v>68</v>
      </c>
      <c r="BZ46" s="14" t="str">
        <f t="shared" ref="BZ46:BZ59" si="157">IF(COUNTIF(BT46:BY46,"X")&gt;0,COUNTIF(BT46:BY46,"X")&amp;" fois par semaine","-")</f>
        <v>-</v>
      </c>
      <c r="CA46" s="13" t="s">
        <v>69</v>
      </c>
      <c r="CB46" s="13" t="s">
        <v>69</v>
      </c>
      <c r="CC46" s="13" t="s">
        <v>69</v>
      </c>
      <c r="CD46" s="13" t="s">
        <v>69</v>
      </c>
      <c r="CE46" s="13" t="s">
        <v>69</v>
      </c>
      <c r="CF46" s="13" t="s">
        <v>68</v>
      </c>
      <c r="CG46" s="44" t="str">
        <f t="shared" ref="CG46" si="158">IF(COUNTIF(CA46:CF46,"X")&gt;0,COUNTIF(CA46:CF46,"X")&amp;" fois par semaine","-")</f>
        <v>5 fois par semaine</v>
      </c>
      <c r="CH46" s="14" t="s">
        <v>69</v>
      </c>
      <c r="CI46" s="14" t="s">
        <v>69</v>
      </c>
      <c r="CJ46" s="14" t="s">
        <v>69</v>
      </c>
      <c r="CK46" s="14" t="s">
        <v>69</v>
      </c>
      <c r="CL46" s="14" t="s">
        <v>69</v>
      </c>
      <c r="CM46" s="14" t="s">
        <v>68</v>
      </c>
      <c r="CN46" s="44" t="str">
        <f t="shared" ref="CN46:CN59" si="159">IF(COUNTIF(CH46:CM46,"X")&gt;0,COUNTIF(CH46:CM46,"X")&amp;" fois par semaine","-")</f>
        <v>5 fois par semaine</v>
      </c>
      <c r="CO46" s="13" t="s">
        <v>69</v>
      </c>
      <c r="CP46" s="13" t="s">
        <v>69</v>
      </c>
      <c r="CQ46" s="13" t="s">
        <v>69</v>
      </c>
      <c r="CR46" s="13" t="s">
        <v>69</v>
      </c>
      <c r="CS46" s="13" t="s">
        <v>69</v>
      </c>
      <c r="CT46" s="13" t="s">
        <v>68</v>
      </c>
      <c r="CU46" s="13" t="str">
        <f t="shared" si="135"/>
        <v>5 fois par semaine</v>
      </c>
      <c r="CV46" s="14" t="s">
        <v>69</v>
      </c>
      <c r="CW46" s="14" t="s">
        <v>69</v>
      </c>
      <c r="CX46" s="14" t="s">
        <v>69</v>
      </c>
      <c r="CY46" s="14" t="s">
        <v>69</v>
      </c>
      <c r="CZ46" s="14" t="s">
        <v>69</v>
      </c>
      <c r="DA46" s="14" t="s">
        <v>68</v>
      </c>
      <c r="DB46" s="14" t="str">
        <f t="shared" ref="DB46:DB59" si="160">IF(COUNTIF(CV46:DA46,"X")&gt;0,COUNTIF(CV46:DA46,"X")&amp;" fois par semaine","-")</f>
        <v>5 fois par semaine</v>
      </c>
      <c r="DC46" s="13" t="s">
        <v>69</v>
      </c>
      <c r="DD46" s="13" t="s">
        <v>69</v>
      </c>
      <c r="DE46" s="13" t="s">
        <v>69</v>
      </c>
      <c r="DF46" s="13" t="s">
        <v>69</v>
      </c>
      <c r="DG46" s="13" t="s">
        <v>69</v>
      </c>
      <c r="DH46" s="13" t="s">
        <v>68</v>
      </c>
      <c r="DI46" s="13" t="str">
        <f t="shared" si="136"/>
        <v>5 fois par semaine</v>
      </c>
      <c r="DJ46" s="14" t="s">
        <v>68</v>
      </c>
      <c r="DK46" s="14" t="s">
        <v>68</v>
      </c>
      <c r="DL46" s="14" t="s">
        <v>68</v>
      </c>
      <c r="DM46" s="14" t="s">
        <v>68</v>
      </c>
      <c r="DN46" s="14" t="s">
        <v>68</v>
      </c>
      <c r="DO46" s="14" t="s">
        <v>68</v>
      </c>
      <c r="DP46" s="44" t="str">
        <f t="shared" ref="DP46:DP59" si="161">IF(COUNTIF(DJ46:DO46,"X")&gt;0,COUNTIF(DJ46:DO46,"X")&amp;" fois par semaine","-")</f>
        <v>-</v>
      </c>
      <c r="DQ46" s="13" t="s">
        <v>68</v>
      </c>
      <c r="DR46" s="13" t="s">
        <v>68</v>
      </c>
      <c r="DS46" s="13" t="s">
        <v>68</v>
      </c>
      <c r="DT46" s="13" t="s">
        <v>68</v>
      </c>
      <c r="DU46" s="13" t="s">
        <v>68</v>
      </c>
      <c r="DV46" s="13" t="s">
        <v>68</v>
      </c>
      <c r="DW46" s="13" t="str">
        <f t="shared" ref="DW46:DW59" si="162">IF(COUNTIF(DQ46:DV46,"X")&gt;0,COUNTIF(DQ46:DV46,"X")&amp;" fois par semaine","-")</f>
        <v>-</v>
      </c>
      <c r="DX46" s="14" t="s">
        <v>68</v>
      </c>
      <c r="DY46" s="14" t="s">
        <v>68</v>
      </c>
      <c r="DZ46" s="14" t="s">
        <v>68</v>
      </c>
      <c r="EA46" s="14" t="s">
        <v>68</v>
      </c>
      <c r="EB46" s="14" t="s">
        <v>68</v>
      </c>
      <c r="EC46" s="14" t="s">
        <v>68</v>
      </c>
      <c r="ED46" s="14" t="str">
        <f t="shared" ref="ED46:ED59" si="163">IF(COUNTIF(DX46:EC46,"X")&gt;0,COUNTIF(DX46:EC46,"X")&amp;" fois par semaine","-")</f>
        <v>-</v>
      </c>
      <c r="EE46" s="13" t="s">
        <v>68</v>
      </c>
      <c r="EF46" s="13" t="s">
        <v>68</v>
      </c>
      <c r="EG46" s="13" t="s">
        <v>68</v>
      </c>
      <c r="EH46" s="13" t="s">
        <v>68</v>
      </c>
      <c r="EI46" s="13" t="s">
        <v>68</v>
      </c>
      <c r="EJ46" s="13" t="s">
        <v>68</v>
      </c>
      <c r="EK46" s="13" t="str">
        <f t="shared" ref="EK46:EK59" si="164">IF(COUNTIF(EE46:EJ46,"X")&gt;0,COUNTIF(EE46:EJ46,"X")&amp;" fois par semaine","-")</f>
        <v>-</v>
      </c>
      <c r="EL46" s="14" t="s">
        <v>69</v>
      </c>
      <c r="EM46" s="14" t="s">
        <v>68</v>
      </c>
      <c r="EN46" s="14" t="s">
        <v>68</v>
      </c>
      <c r="EO46" s="14" t="s">
        <v>68</v>
      </c>
      <c r="EP46" s="14" t="s">
        <v>68</v>
      </c>
      <c r="EQ46" s="14" t="s">
        <v>68</v>
      </c>
      <c r="ER46" s="44" t="str">
        <f t="shared" ref="ER46" si="165">IF(COUNTIF(EL46:EQ46,"X")&gt;0,COUNTIF(EL46:EQ46,"X")&amp;" fois par mois","-")</f>
        <v>1 fois par mois</v>
      </c>
      <c r="ES46" s="13" t="s">
        <v>68</v>
      </c>
      <c r="ET46" s="13" t="s">
        <v>68</v>
      </c>
      <c r="EU46" s="13" t="s">
        <v>68</v>
      </c>
      <c r="EV46" s="13" t="s">
        <v>68</v>
      </c>
      <c r="EW46" s="13" t="s">
        <v>68</v>
      </c>
      <c r="EX46" s="13" t="s">
        <v>68</v>
      </c>
      <c r="EY46" s="44" t="s">
        <v>68</v>
      </c>
      <c r="EZ46" s="14" t="s">
        <v>68</v>
      </c>
      <c r="FA46" s="14" t="s">
        <v>68</v>
      </c>
      <c r="FB46" s="14" t="s">
        <v>68</v>
      </c>
      <c r="FC46" s="14" t="s">
        <v>68</v>
      </c>
      <c r="FD46" s="14" t="s">
        <v>68</v>
      </c>
      <c r="FE46" s="14" t="s">
        <v>68</v>
      </c>
      <c r="FF46" s="44" t="str">
        <f t="shared" ref="FF46:FF47" si="166">IF(COUNTIF(EZ46:FE46,"X")&gt;0,COUNTIF(EZ46:FE46,"X")&amp;" fois par semaine","-")</f>
        <v>-</v>
      </c>
      <c r="FG46" s="13" t="s">
        <v>68</v>
      </c>
      <c r="FH46" s="13" t="s">
        <v>68</v>
      </c>
      <c r="FI46" s="13" t="s">
        <v>68</v>
      </c>
      <c r="FJ46" s="13" t="s">
        <v>68</v>
      </c>
      <c r="FK46" s="13" t="s">
        <v>68</v>
      </c>
      <c r="FL46" s="13" t="s">
        <v>68</v>
      </c>
      <c r="FM46" s="13" t="s">
        <v>68</v>
      </c>
      <c r="FN46" s="14" t="s">
        <v>69</v>
      </c>
      <c r="FO46" s="14" t="s">
        <v>69</v>
      </c>
      <c r="FP46" s="14" t="s">
        <v>69</v>
      </c>
      <c r="FQ46" s="14" t="s">
        <v>69</v>
      </c>
      <c r="FR46" s="14" t="s">
        <v>69</v>
      </c>
      <c r="FS46" s="14" t="s">
        <v>68</v>
      </c>
      <c r="FT46" s="44" t="str">
        <f t="shared" si="145"/>
        <v>5 fois par semaine</v>
      </c>
      <c r="FU46" s="13" t="s">
        <v>69</v>
      </c>
      <c r="FV46" s="13" t="s">
        <v>68</v>
      </c>
      <c r="FW46" s="13" t="s">
        <v>68</v>
      </c>
      <c r="FX46" s="13" t="s">
        <v>68</v>
      </c>
      <c r="FY46" s="13" t="s">
        <v>68</v>
      </c>
      <c r="FZ46" s="13" t="s">
        <v>68</v>
      </c>
      <c r="GA46" s="44" t="str">
        <f t="shared" si="146"/>
        <v>1 fois par semaine</v>
      </c>
      <c r="GB46" s="14" t="s">
        <v>69</v>
      </c>
      <c r="GC46" s="14" t="s">
        <v>68</v>
      </c>
      <c r="GD46" s="14" t="s">
        <v>68</v>
      </c>
      <c r="GE46" s="14" t="s">
        <v>68</v>
      </c>
      <c r="GF46" s="14" t="s">
        <v>68</v>
      </c>
      <c r="GG46" s="14" t="s">
        <v>68</v>
      </c>
      <c r="GH46" s="14" t="str">
        <f t="shared" si="147"/>
        <v>1 fois par semaine</v>
      </c>
      <c r="GI46" s="13" t="s">
        <v>68</v>
      </c>
      <c r="GJ46" s="13" t="s">
        <v>68</v>
      </c>
      <c r="GK46" s="13" t="s">
        <v>68</v>
      </c>
      <c r="GL46" s="13" t="s">
        <v>68</v>
      </c>
      <c r="GM46" s="13" t="s">
        <v>68</v>
      </c>
      <c r="GN46" s="13" t="s">
        <v>68</v>
      </c>
      <c r="GO46" s="13" t="str">
        <f t="shared" si="129"/>
        <v>-</v>
      </c>
      <c r="GP46" s="14" t="s">
        <v>68</v>
      </c>
      <c r="GQ46" s="14" t="s">
        <v>68</v>
      </c>
      <c r="GR46" s="14" t="s">
        <v>68</v>
      </c>
      <c r="GS46" s="14" t="s">
        <v>68</v>
      </c>
      <c r="GT46" s="14" t="s">
        <v>68</v>
      </c>
      <c r="GU46" s="14" t="s">
        <v>68</v>
      </c>
      <c r="GV46" s="14" t="str">
        <f t="shared" si="118"/>
        <v>-</v>
      </c>
      <c r="GW46" s="13" t="s">
        <v>68</v>
      </c>
      <c r="GX46" s="13" t="s">
        <v>68</v>
      </c>
      <c r="GY46" s="13" t="s">
        <v>68</v>
      </c>
      <c r="GZ46" s="13" t="s">
        <v>68</v>
      </c>
      <c r="HA46" s="13" t="s">
        <v>68</v>
      </c>
      <c r="HB46" s="13" t="s">
        <v>68</v>
      </c>
      <c r="HC46" s="44" t="str">
        <f t="shared" ref="HC46:HC50" si="167">IF(COUNTIF(GW46:HB46,"X")&gt;0,COUNTIF(GW46:HB46,"X")&amp;" fois par semaine","-")</f>
        <v>-</v>
      </c>
      <c r="HD46" s="14" t="s">
        <v>68</v>
      </c>
      <c r="HE46" s="14" t="s">
        <v>68</v>
      </c>
      <c r="HF46" s="14" t="s">
        <v>68</v>
      </c>
      <c r="HG46" s="14" t="s">
        <v>68</v>
      </c>
      <c r="HH46" s="14" t="s">
        <v>68</v>
      </c>
      <c r="HI46" s="14" t="s">
        <v>68</v>
      </c>
      <c r="HJ46" s="44" t="str">
        <f t="shared" si="140"/>
        <v>-</v>
      </c>
      <c r="HK46" s="13" t="s">
        <v>68</v>
      </c>
      <c r="HL46" s="13" t="s">
        <v>68</v>
      </c>
      <c r="HM46" s="13" t="s">
        <v>68</v>
      </c>
      <c r="HN46" s="13" t="s">
        <v>68</v>
      </c>
      <c r="HO46" s="13" t="s">
        <v>68</v>
      </c>
      <c r="HP46" s="13" t="s">
        <v>68</v>
      </c>
      <c r="HQ46" s="44" t="str">
        <f t="shared" si="124"/>
        <v>-</v>
      </c>
      <c r="HR46" s="14" t="s">
        <v>68</v>
      </c>
      <c r="HS46" s="14" t="s">
        <v>68</v>
      </c>
      <c r="HT46" s="14" t="s">
        <v>68</v>
      </c>
      <c r="HU46" s="14" t="s">
        <v>68</v>
      </c>
      <c r="HV46" s="14" t="s">
        <v>68</v>
      </c>
      <c r="HW46" s="14" t="s">
        <v>68</v>
      </c>
      <c r="HX46" s="14" t="str">
        <f t="shared" si="117"/>
        <v>-</v>
      </c>
    </row>
    <row r="47" spans="1:232" ht="27.95" customHeight="1" x14ac:dyDescent="0.2">
      <c r="A47" s="16">
        <v>8312</v>
      </c>
      <c r="B47" s="10" t="s">
        <v>76</v>
      </c>
      <c r="C47" s="10" t="s">
        <v>1913</v>
      </c>
      <c r="D47" s="11" t="s">
        <v>96</v>
      </c>
      <c r="E47" s="11" t="s">
        <v>349</v>
      </c>
      <c r="F47" s="11">
        <v>75019</v>
      </c>
      <c r="G47" s="11" t="s">
        <v>29</v>
      </c>
      <c r="H47" s="12">
        <v>3</v>
      </c>
      <c r="I47" s="13" t="s">
        <v>68</v>
      </c>
      <c r="J47" s="13" t="s">
        <v>68</v>
      </c>
      <c r="K47" s="13" t="s">
        <v>68</v>
      </c>
      <c r="L47" s="13" t="s">
        <v>68</v>
      </c>
      <c r="M47" s="13" t="s">
        <v>68</v>
      </c>
      <c r="N47" s="13" t="s">
        <v>68</v>
      </c>
      <c r="O47" s="13" t="str">
        <f t="shared" si="148"/>
        <v>-</v>
      </c>
      <c r="P47" s="14" t="s">
        <v>68</v>
      </c>
      <c r="Q47" s="14" t="s">
        <v>68</v>
      </c>
      <c r="R47" s="14" t="s">
        <v>68</v>
      </c>
      <c r="S47" s="14" t="s">
        <v>68</v>
      </c>
      <c r="T47" s="14" t="s">
        <v>68</v>
      </c>
      <c r="U47" s="14" t="s">
        <v>68</v>
      </c>
      <c r="V47" s="44" t="str">
        <f t="shared" si="149"/>
        <v>-</v>
      </c>
      <c r="W47" s="13" t="s">
        <v>68</v>
      </c>
      <c r="X47" s="13" t="s">
        <v>68</v>
      </c>
      <c r="Y47" s="13" t="s">
        <v>68</v>
      </c>
      <c r="Z47" s="13" t="s">
        <v>68</v>
      </c>
      <c r="AA47" s="13" t="s">
        <v>68</v>
      </c>
      <c r="AB47" s="13" t="s">
        <v>68</v>
      </c>
      <c r="AC47" s="13" t="str">
        <f t="shared" si="150"/>
        <v>-</v>
      </c>
      <c r="AD47" s="14" t="s">
        <v>68</v>
      </c>
      <c r="AE47" s="14" t="s">
        <v>68</v>
      </c>
      <c r="AF47" s="14" t="s">
        <v>68</v>
      </c>
      <c r="AG47" s="14" t="s">
        <v>68</v>
      </c>
      <c r="AH47" s="14" t="s">
        <v>68</v>
      </c>
      <c r="AI47" s="14" t="s">
        <v>68</v>
      </c>
      <c r="AJ47" s="44" t="str">
        <f t="shared" si="151"/>
        <v>-</v>
      </c>
      <c r="AK47" s="13" t="s">
        <v>68</v>
      </c>
      <c r="AL47" s="13" t="s">
        <v>68</v>
      </c>
      <c r="AM47" s="13" t="s">
        <v>68</v>
      </c>
      <c r="AN47" s="13" t="s">
        <v>68</v>
      </c>
      <c r="AO47" s="13" t="s">
        <v>68</v>
      </c>
      <c r="AP47" s="13" t="s">
        <v>68</v>
      </c>
      <c r="AQ47" s="13" t="str">
        <f t="shared" si="152"/>
        <v>-</v>
      </c>
      <c r="AR47" s="14" t="s">
        <v>68</v>
      </c>
      <c r="AS47" s="14" t="s">
        <v>68</v>
      </c>
      <c r="AT47" s="14" t="s">
        <v>68</v>
      </c>
      <c r="AU47" s="14" t="s">
        <v>68</v>
      </c>
      <c r="AV47" s="14" t="s">
        <v>68</v>
      </c>
      <c r="AW47" s="14" t="s">
        <v>68</v>
      </c>
      <c r="AX47" s="14" t="str">
        <f t="shared" si="153"/>
        <v>-</v>
      </c>
      <c r="AY47" s="13" t="s">
        <v>68</v>
      </c>
      <c r="AZ47" s="13" t="s">
        <v>68</v>
      </c>
      <c r="BA47" s="13" t="s">
        <v>68</v>
      </c>
      <c r="BB47" s="13" t="s">
        <v>68</v>
      </c>
      <c r="BC47" s="13" t="s">
        <v>68</v>
      </c>
      <c r="BD47" s="13" t="s">
        <v>68</v>
      </c>
      <c r="BE47" s="13" t="str">
        <f t="shared" si="154"/>
        <v>-</v>
      </c>
      <c r="BF47" s="14" t="s">
        <v>68</v>
      </c>
      <c r="BG47" s="14" t="s">
        <v>68</v>
      </c>
      <c r="BH47" s="14" t="s">
        <v>68</v>
      </c>
      <c r="BI47" s="14" t="s">
        <v>68</v>
      </c>
      <c r="BJ47" s="14" t="s">
        <v>68</v>
      </c>
      <c r="BK47" s="14" t="s">
        <v>68</v>
      </c>
      <c r="BL47" s="14" t="str">
        <f t="shared" si="155"/>
        <v>-</v>
      </c>
      <c r="BM47" s="13" t="s">
        <v>68</v>
      </c>
      <c r="BN47" s="13" t="s">
        <v>68</v>
      </c>
      <c r="BO47" s="13" t="s">
        <v>68</v>
      </c>
      <c r="BP47" s="13" t="s">
        <v>68</v>
      </c>
      <c r="BQ47" s="13" t="s">
        <v>68</v>
      </c>
      <c r="BR47" s="13" t="s">
        <v>68</v>
      </c>
      <c r="BS47" s="13" t="str">
        <f t="shared" si="156"/>
        <v>-</v>
      </c>
      <c r="BT47" s="14" t="s">
        <v>68</v>
      </c>
      <c r="BU47" s="14" t="s">
        <v>68</v>
      </c>
      <c r="BV47" s="14" t="s">
        <v>68</v>
      </c>
      <c r="BW47" s="14" t="s">
        <v>68</v>
      </c>
      <c r="BX47" s="14" t="s">
        <v>68</v>
      </c>
      <c r="BY47" s="14" t="s">
        <v>68</v>
      </c>
      <c r="BZ47" s="14" t="str">
        <f t="shared" si="157"/>
        <v>-</v>
      </c>
      <c r="CA47" s="13" t="s">
        <v>68</v>
      </c>
      <c r="CB47" s="13" t="s">
        <v>68</v>
      </c>
      <c r="CC47" s="13" t="s">
        <v>68</v>
      </c>
      <c r="CD47" s="13" t="s">
        <v>68</v>
      </c>
      <c r="CE47" s="13" t="s">
        <v>68</v>
      </c>
      <c r="CF47" s="13" t="s">
        <v>68</v>
      </c>
      <c r="CG47" s="44" t="str">
        <f>IF(COUNTIF(CA47:CF47,"X")&gt;0,COUNTIF(CA47:CF47,"X")&amp;" fois par mois","-")</f>
        <v>-</v>
      </c>
      <c r="CH47" s="14" t="s">
        <v>68</v>
      </c>
      <c r="CI47" s="14" t="s">
        <v>68</v>
      </c>
      <c r="CJ47" s="14" t="s">
        <v>68</v>
      </c>
      <c r="CK47" s="14" t="s">
        <v>68</v>
      </c>
      <c r="CL47" s="14" t="s">
        <v>68</v>
      </c>
      <c r="CM47" s="14" t="s">
        <v>68</v>
      </c>
      <c r="CN47" s="44" t="str">
        <f t="shared" si="159"/>
        <v>-</v>
      </c>
      <c r="CO47" s="13" t="s">
        <v>68</v>
      </c>
      <c r="CP47" s="13" t="s">
        <v>68</v>
      </c>
      <c r="CQ47" s="13" t="s">
        <v>68</v>
      </c>
      <c r="CR47" s="13" t="s">
        <v>68</v>
      </c>
      <c r="CS47" s="13" t="s">
        <v>68</v>
      </c>
      <c r="CT47" s="13" t="s">
        <v>68</v>
      </c>
      <c r="CU47" s="13" t="str">
        <f t="shared" si="135"/>
        <v>-</v>
      </c>
      <c r="CV47" s="14" t="s">
        <v>68</v>
      </c>
      <c r="CW47" s="14" t="s">
        <v>68</v>
      </c>
      <c r="CX47" s="14" t="s">
        <v>68</v>
      </c>
      <c r="CY47" s="14" t="s">
        <v>68</v>
      </c>
      <c r="CZ47" s="14" t="s">
        <v>68</v>
      </c>
      <c r="DA47" s="14" t="s">
        <v>68</v>
      </c>
      <c r="DB47" s="14" t="str">
        <f t="shared" si="160"/>
        <v>-</v>
      </c>
      <c r="DC47" s="13" t="s">
        <v>68</v>
      </c>
      <c r="DD47" s="13" t="s">
        <v>68</v>
      </c>
      <c r="DE47" s="13" t="s">
        <v>68</v>
      </c>
      <c r="DF47" s="13" t="s">
        <v>68</v>
      </c>
      <c r="DG47" s="13" t="s">
        <v>68</v>
      </c>
      <c r="DH47" s="13" t="s">
        <v>68</v>
      </c>
      <c r="DI47" s="13" t="str">
        <f t="shared" si="136"/>
        <v>-</v>
      </c>
      <c r="DJ47" s="14" t="s">
        <v>68</v>
      </c>
      <c r="DK47" s="14" t="s">
        <v>68</v>
      </c>
      <c r="DL47" s="14" t="s">
        <v>68</v>
      </c>
      <c r="DM47" s="14" t="s">
        <v>68</v>
      </c>
      <c r="DN47" s="14" t="s">
        <v>68</v>
      </c>
      <c r="DO47" s="14" t="s">
        <v>68</v>
      </c>
      <c r="DP47" s="44" t="str">
        <f t="shared" si="161"/>
        <v>-</v>
      </c>
      <c r="DQ47" s="13" t="s">
        <v>68</v>
      </c>
      <c r="DR47" s="13" t="s">
        <v>68</v>
      </c>
      <c r="DS47" s="13" t="s">
        <v>68</v>
      </c>
      <c r="DT47" s="13" t="s">
        <v>68</v>
      </c>
      <c r="DU47" s="13" t="s">
        <v>68</v>
      </c>
      <c r="DV47" s="13" t="s">
        <v>68</v>
      </c>
      <c r="DW47" s="13" t="str">
        <f t="shared" si="162"/>
        <v>-</v>
      </c>
      <c r="DX47" s="14" t="s">
        <v>68</v>
      </c>
      <c r="DY47" s="14" t="s">
        <v>68</v>
      </c>
      <c r="DZ47" s="14" t="s">
        <v>68</v>
      </c>
      <c r="EA47" s="14" t="s">
        <v>68</v>
      </c>
      <c r="EB47" s="14" t="s">
        <v>68</v>
      </c>
      <c r="EC47" s="14" t="s">
        <v>68</v>
      </c>
      <c r="ED47" s="14" t="str">
        <f t="shared" si="163"/>
        <v>-</v>
      </c>
      <c r="EE47" s="13" t="s">
        <v>68</v>
      </c>
      <c r="EF47" s="13" t="s">
        <v>68</v>
      </c>
      <c r="EG47" s="13" t="s">
        <v>68</v>
      </c>
      <c r="EH47" s="13" t="s">
        <v>68</v>
      </c>
      <c r="EI47" s="13" t="s">
        <v>68</v>
      </c>
      <c r="EJ47" s="13" t="s">
        <v>68</v>
      </c>
      <c r="EK47" s="13" t="str">
        <f t="shared" si="164"/>
        <v>-</v>
      </c>
      <c r="EL47" s="14" t="s">
        <v>68</v>
      </c>
      <c r="EM47" s="14" t="s">
        <v>68</v>
      </c>
      <c r="EN47" s="14" t="s">
        <v>68</v>
      </c>
      <c r="EO47" s="14" t="s">
        <v>68</v>
      </c>
      <c r="EP47" s="14" t="s">
        <v>68</v>
      </c>
      <c r="EQ47" s="14" t="s">
        <v>68</v>
      </c>
      <c r="ER47" s="44" t="str">
        <f>IF(COUNTIF(EL47:EQ47,"X")&gt;0,COUNTIF(EL47:EQ47,"X")&amp;" fois par mois","-")</f>
        <v>-</v>
      </c>
      <c r="ES47" s="13" t="s">
        <v>68</v>
      </c>
      <c r="ET47" s="13" t="s">
        <v>68</v>
      </c>
      <c r="EU47" s="13" t="s">
        <v>68</v>
      </c>
      <c r="EV47" s="13" t="s">
        <v>68</v>
      </c>
      <c r="EW47" s="13" t="s">
        <v>68</v>
      </c>
      <c r="EX47" s="13" t="s">
        <v>68</v>
      </c>
      <c r="EY47" s="44" t="str">
        <f>IF(COUNTIF(ES47:EX47,"X")&gt;0,COUNTIF(ES47:EX47,"X")&amp;" fois par mois","-")</f>
        <v>-</v>
      </c>
      <c r="EZ47" s="14" t="s">
        <v>68</v>
      </c>
      <c r="FA47" s="14" t="s">
        <v>68</v>
      </c>
      <c r="FB47" s="14" t="s">
        <v>68</v>
      </c>
      <c r="FC47" s="14" t="s">
        <v>68</v>
      </c>
      <c r="FD47" s="14" t="s">
        <v>68</v>
      </c>
      <c r="FE47" s="14" t="s">
        <v>68</v>
      </c>
      <c r="FF47" s="44" t="str">
        <f t="shared" si="166"/>
        <v>-</v>
      </c>
      <c r="FG47" s="13" t="s">
        <v>68</v>
      </c>
      <c r="FH47" s="13" t="s">
        <v>68</v>
      </c>
      <c r="FI47" s="13" t="s">
        <v>68</v>
      </c>
      <c r="FJ47" s="13" t="s">
        <v>68</v>
      </c>
      <c r="FK47" s="13" t="s">
        <v>68</v>
      </c>
      <c r="FL47" s="13" t="s">
        <v>68</v>
      </c>
      <c r="FM47" s="13" t="str">
        <f>IF(COUNTIF(FG47:FL47,"X")&gt;0,COUNTIF(FG47:FL47,"X")&amp;" fois par mois","-")</f>
        <v>-</v>
      </c>
      <c r="FN47" s="14" t="s">
        <v>69</v>
      </c>
      <c r="FO47" s="14" t="s">
        <v>68</v>
      </c>
      <c r="FP47" s="14" t="s">
        <v>68</v>
      </c>
      <c r="FQ47" s="14" t="s">
        <v>68</v>
      </c>
      <c r="FR47" s="14" t="s">
        <v>69</v>
      </c>
      <c r="FS47" s="14" t="s">
        <v>68</v>
      </c>
      <c r="FT47" s="44" t="str">
        <f t="shared" si="145"/>
        <v>2 fois par semaine</v>
      </c>
      <c r="FU47" s="13" t="s">
        <v>69</v>
      </c>
      <c r="FV47" s="13" t="s">
        <v>68</v>
      </c>
      <c r="FW47" s="13" t="s">
        <v>68</v>
      </c>
      <c r="FX47" s="13" t="s">
        <v>68</v>
      </c>
      <c r="FY47" s="13" t="s">
        <v>68</v>
      </c>
      <c r="FZ47" s="13" t="s">
        <v>68</v>
      </c>
      <c r="GA47" s="44" t="str">
        <f t="shared" si="146"/>
        <v>1 fois par semaine</v>
      </c>
      <c r="GB47" s="14" t="s">
        <v>69</v>
      </c>
      <c r="GC47" s="14" t="s">
        <v>68</v>
      </c>
      <c r="GD47" s="14" t="s">
        <v>68</v>
      </c>
      <c r="GE47" s="14" t="s">
        <v>68</v>
      </c>
      <c r="GF47" s="14" t="s">
        <v>68</v>
      </c>
      <c r="GG47" s="14" t="s">
        <v>68</v>
      </c>
      <c r="GH47" s="14" t="str">
        <f t="shared" si="147"/>
        <v>1 fois par semaine</v>
      </c>
      <c r="GI47" s="13" t="s">
        <v>68</v>
      </c>
      <c r="GJ47" s="13" t="s">
        <v>68</v>
      </c>
      <c r="GK47" s="13" t="s">
        <v>68</v>
      </c>
      <c r="GL47" s="13" t="s">
        <v>68</v>
      </c>
      <c r="GM47" s="13" t="s">
        <v>68</v>
      </c>
      <c r="GN47" s="13" t="s">
        <v>68</v>
      </c>
      <c r="GO47" s="13" t="str">
        <f t="shared" si="129"/>
        <v>-</v>
      </c>
      <c r="GP47" s="14" t="s">
        <v>68</v>
      </c>
      <c r="GQ47" s="14" t="s">
        <v>68</v>
      </c>
      <c r="GR47" s="14" t="s">
        <v>68</v>
      </c>
      <c r="GS47" s="14" t="s">
        <v>68</v>
      </c>
      <c r="GT47" s="14" t="s">
        <v>68</v>
      </c>
      <c r="GU47" s="14" t="s">
        <v>68</v>
      </c>
      <c r="GV47" s="14" t="str">
        <f t="shared" si="118"/>
        <v>-</v>
      </c>
      <c r="GW47" s="13" t="s">
        <v>68</v>
      </c>
      <c r="GX47" s="13" t="s">
        <v>68</v>
      </c>
      <c r="GY47" s="13" t="s">
        <v>68</v>
      </c>
      <c r="GZ47" s="13" t="s">
        <v>68</v>
      </c>
      <c r="HA47" s="13" t="s">
        <v>68</v>
      </c>
      <c r="HB47" s="13" t="s">
        <v>68</v>
      </c>
      <c r="HC47" s="44" t="str">
        <f t="shared" si="167"/>
        <v>-</v>
      </c>
      <c r="HD47" s="14" t="s">
        <v>68</v>
      </c>
      <c r="HE47" s="14" t="s">
        <v>68</v>
      </c>
      <c r="HF47" s="14" t="s">
        <v>68</v>
      </c>
      <c r="HG47" s="14" t="s">
        <v>68</v>
      </c>
      <c r="HH47" s="14" t="s">
        <v>68</v>
      </c>
      <c r="HI47" s="14" t="s">
        <v>68</v>
      </c>
      <c r="HJ47" s="44" t="str">
        <f t="shared" si="140"/>
        <v>-</v>
      </c>
      <c r="HK47" s="13" t="s">
        <v>68</v>
      </c>
      <c r="HL47" s="13" t="s">
        <v>68</v>
      </c>
      <c r="HM47" s="13" t="s">
        <v>68</v>
      </c>
      <c r="HN47" s="13" t="s">
        <v>68</v>
      </c>
      <c r="HO47" s="13" t="s">
        <v>68</v>
      </c>
      <c r="HP47" s="13" t="s">
        <v>68</v>
      </c>
      <c r="HQ47" s="44" t="str">
        <f t="shared" si="124"/>
        <v>-</v>
      </c>
      <c r="HR47" s="14" t="s">
        <v>68</v>
      </c>
      <c r="HS47" s="14" t="s">
        <v>68</v>
      </c>
      <c r="HT47" s="14" t="s">
        <v>68</v>
      </c>
      <c r="HU47" s="14" t="s">
        <v>68</v>
      </c>
      <c r="HV47" s="14" t="s">
        <v>68</v>
      </c>
      <c r="HW47" s="14" t="s">
        <v>68</v>
      </c>
      <c r="HX47" s="14" t="str">
        <f t="shared" si="117"/>
        <v>-</v>
      </c>
    </row>
    <row r="48" spans="1:232" ht="27.95" customHeight="1" x14ac:dyDescent="0.2">
      <c r="A48" s="8">
        <v>8314</v>
      </c>
      <c r="B48" s="24" t="s">
        <v>76</v>
      </c>
      <c r="C48" s="10" t="s">
        <v>1913</v>
      </c>
      <c r="D48" s="11" t="s">
        <v>96</v>
      </c>
      <c r="E48" s="11" t="s">
        <v>350</v>
      </c>
      <c r="F48" s="11">
        <v>75019</v>
      </c>
      <c r="G48" s="11" t="s">
        <v>29</v>
      </c>
      <c r="H48" s="12">
        <v>6</v>
      </c>
      <c r="I48" s="13" t="s">
        <v>68</v>
      </c>
      <c r="J48" s="13" t="s">
        <v>69</v>
      </c>
      <c r="K48" s="13" t="s">
        <v>68</v>
      </c>
      <c r="L48" s="13" t="s">
        <v>68</v>
      </c>
      <c r="M48" s="13" t="s">
        <v>69</v>
      </c>
      <c r="N48" s="13" t="s">
        <v>68</v>
      </c>
      <c r="O48" s="13" t="str">
        <f t="shared" si="148"/>
        <v>2 fois par semaine</v>
      </c>
      <c r="P48" s="14" t="s">
        <v>68</v>
      </c>
      <c r="Q48" s="14" t="s">
        <v>69</v>
      </c>
      <c r="R48" s="14" t="s">
        <v>68</v>
      </c>
      <c r="S48" s="14" t="s">
        <v>68</v>
      </c>
      <c r="T48" s="14" t="s">
        <v>69</v>
      </c>
      <c r="U48" s="14" t="s">
        <v>68</v>
      </c>
      <c r="V48" s="44" t="str">
        <f t="shared" si="149"/>
        <v>2 fois par semaine</v>
      </c>
      <c r="W48" s="13" t="s">
        <v>68</v>
      </c>
      <c r="X48" s="13" t="s">
        <v>69</v>
      </c>
      <c r="Y48" s="13" t="s">
        <v>68</v>
      </c>
      <c r="Z48" s="13" t="s">
        <v>68</v>
      </c>
      <c r="AA48" s="13" t="s">
        <v>69</v>
      </c>
      <c r="AB48" s="13" t="s">
        <v>68</v>
      </c>
      <c r="AC48" s="13" t="str">
        <f t="shared" si="150"/>
        <v>2 fois par semaine</v>
      </c>
      <c r="AD48" s="14" t="s">
        <v>68</v>
      </c>
      <c r="AE48" s="14" t="s">
        <v>69</v>
      </c>
      <c r="AF48" s="14" t="s">
        <v>68</v>
      </c>
      <c r="AG48" s="14" t="s">
        <v>68</v>
      </c>
      <c r="AH48" s="14" t="s">
        <v>69</v>
      </c>
      <c r="AI48" s="14" t="s">
        <v>68</v>
      </c>
      <c r="AJ48" s="44" t="str">
        <f t="shared" si="151"/>
        <v>2 fois par semaine</v>
      </c>
      <c r="AK48" s="13" t="s">
        <v>68</v>
      </c>
      <c r="AL48" s="13" t="s">
        <v>69</v>
      </c>
      <c r="AM48" s="13" t="s">
        <v>68</v>
      </c>
      <c r="AN48" s="13" t="s">
        <v>68</v>
      </c>
      <c r="AO48" s="13" t="s">
        <v>69</v>
      </c>
      <c r="AP48" s="13" t="s">
        <v>68</v>
      </c>
      <c r="AQ48" s="13" t="str">
        <f t="shared" si="152"/>
        <v>2 fois par semaine</v>
      </c>
      <c r="AR48" s="14" t="s">
        <v>68</v>
      </c>
      <c r="AS48" s="14" t="s">
        <v>69</v>
      </c>
      <c r="AT48" s="14" t="s">
        <v>68</v>
      </c>
      <c r="AU48" s="14" t="s">
        <v>68</v>
      </c>
      <c r="AV48" s="14" t="s">
        <v>69</v>
      </c>
      <c r="AW48" s="14" t="s">
        <v>68</v>
      </c>
      <c r="AX48" s="14" t="str">
        <f t="shared" si="153"/>
        <v>2 fois par semaine</v>
      </c>
      <c r="AY48" s="13" t="s">
        <v>68</v>
      </c>
      <c r="AZ48" s="13" t="s">
        <v>69</v>
      </c>
      <c r="BA48" s="13" t="s">
        <v>68</v>
      </c>
      <c r="BB48" s="13" t="s">
        <v>68</v>
      </c>
      <c r="BC48" s="13" t="s">
        <v>69</v>
      </c>
      <c r="BD48" s="13" t="s">
        <v>68</v>
      </c>
      <c r="BE48" s="13" t="str">
        <f t="shared" si="154"/>
        <v>2 fois par semaine</v>
      </c>
      <c r="BF48" s="14" t="s">
        <v>68</v>
      </c>
      <c r="BG48" s="14" t="s">
        <v>69</v>
      </c>
      <c r="BH48" s="14" t="s">
        <v>68</v>
      </c>
      <c r="BI48" s="14" t="s">
        <v>68</v>
      </c>
      <c r="BJ48" s="14" t="s">
        <v>69</v>
      </c>
      <c r="BK48" s="14" t="s">
        <v>68</v>
      </c>
      <c r="BL48" s="14" t="str">
        <f t="shared" si="155"/>
        <v>2 fois par semaine</v>
      </c>
      <c r="BM48" s="13" t="s">
        <v>68</v>
      </c>
      <c r="BN48" s="13" t="s">
        <v>69</v>
      </c>
      <c r="BO48" s="13" t="s">
        <v>68</v>
      </c>
      <c r="BP48" s="13" t="s">
        <v>68</v>
      </c>
      <c r="BQ48" s="13" t="s">
        <v>69</v>
      </c>
      <c r="BR48" s="13" t="s">
        <v>68</v>
      </c>
      <c r="BS48" s="13" t="str">
        <f t="shared" si="156"/>
        <v>2 fois par semaine</v>
      </c>
      <c r="BT48" s="14" t="s">
        <v>68</v>
      </c>
      <c r="BU48" s="14" t="s">
        <v>68</v>
      </c>
      <c r="BV48" s="14" t="s">
        <v>68</v>
      </c>
      <c r="BW48" s="14" t="s">
        <v>68</v>
      </c>
      <c r="BX48" s="14" t="s">
        <v>68</v>
      </c>
      <c r="BY48" s="14" t="s">
        <v>68</v>
      </c>
      <c r="BZ48" s="14" t="str">
        <f t="shared" si="157"/>
        <v>-</v>
      </c>
      <c r="CA48" s="13" t="s">
        <v>68</v>
      </c>
      <c r="CB48" s="13" t="s">
        <v>69</v>
      </c>
      <c r="CC48" s="13" t="s">
        <v>68</v>
      </c>
      <c r="CD48" s="13" t="s">
        <v>68</v>
      </c>
      <c r="CE48" s="13" t="s">
        <v>69</v>
      </c>
      <c r="CF48" s="13" t="s">
        <v>68</v>
      </c>
      <c r="CG48" s="44" t="str">
        <f t="shared" ref="CG48" si="168">IF(COUNTIF(CA48:CF48,"X")&gt;0,COUNTIF(CA48:CF48,"X")&amp;" fois par semaine","-")</f>
        <v>2 fois par semaine</v>
      </c>
      <c r="CH48" s="14" t="s">
        <v>68</v>
      </c>
      <c r="CI48" s="14" t="s">
        <v>69</v>
      </c>
      <c r="CJ48" s="14" t="s">
        <v>68</v>
      </c>
      <c r="CK48" s="14" t="s">
        <v>68</v>
      </c>
      <c r="CL48" s="14" t="s">
        <v>69</v>
      </c>
      <c r="CM48" s="14" t="s">
        <v>68</v>
      </c>
      <c r="CN48" s="44" t="str">
        <f t="shared" si="159"/>
        <v>2 fois par semaine</v>
      </c>
      <c r="CO48" s="13" t="s">
        <v>68</v>
      </c>
      <c r="CP48" s="13" t="s">
        <v>69</v>
      </c>
      <c r="CQ48" s="13" t="s">
        <v>68</v>
      </c>
      <c r="CR48" s="13" t="s">
        <v>68</v>
      </c>
      <c r="CS48" s="13" t="s">
        <v>69</v>
      </c>
      <c r="CT48" s="13" t="s">
        <v>68</v>
      </c>
      <c r="CU48" s="13" t="str">
        <f t="shared" si="135"/>
        <v>2 fois par semaine</v>
      </c>
      <c r="CV48" s="14" t="s">
        <v>68</v>
      </c>
      <c r="CW48" s="14" t="s">
        <v>69</v>
      </c>
      <c r="CX48" s="14" t="s">
        <v>68</v>
      </c>
      <c r="CY48" s="14" t="s">
        <v>68</v>
      </c>
      <c r="CZ48" s="14" t="s">
        <v>69</v>
      </c>
      <c r="DA48" s="14" t="s">
        <v>68</v>
      </c>
      <c r="DB48" s="14" t="str">
        <f t="shared" si="160"/>
        <v>2 fois par semaine</v>
      </c>
      <c r="DC48" s="13" t="s">
        <v>68</v>
      </c>
      <c r="DD48" s="13" t="s">
        <v>69</v>
      </c>
      <c r="DE48" s="13" t="s">
        <v>68</v>
      </c>
      <c r="DF48" s="13" t="s">
        <v>68</v>
      </c>
      <c r="DG48" s="13" t="s">
        <v>69</v>
      </c>
      <c r="DH48" s="13" t="s">
        <v>68</v>
      </c>
      <c r="DI48" s="13" t="str">
        <f t="shared" si="136"/>
        <v>2 fois par semaine</v>
      </c>
      <c r="DJ48" s="14" t="s">
        <v>68</v>
      </c>
      <c r="DK48" s="14" t="s">
        <v>69</v>
      </c>
      <c r="DL48" s="14" t="s">
        <v>68</v>
      </c>
      <c r="DM48" s="14" t="s">
        <v>68</v>
      </c>
      <c r="DN48" s="14" t="s">
        <v>69</v>
      </c>
      <c r="DO48" s="14" t="s">
        <v>68</v>
      </c>
      <c r="DP48" s="44" t="str">
        <f t="shared" si="161"/>
        <v>2 fois par semaine</v>
      </c>
      <c r="DQ48" s="13" t="s">
        <v>68</v>
      </c>
      <c r="DR48" s="13" t="s">
        <v>69</v>
      </c>
      <c r="DS48" s="13" t="s">
        <v>68</v>
      </c>
      <c r="DT48" s="13" t="s">
        <v>68</v>
      </c>
      <c r="DU48" s="13" t="s">
        <v>69</v>
      </c>
      <c r="DV48" s="13" t="s">
        <v>68</v>
      </c>
      <c r="DW48" s="13" t="str">
        <f t="shared" si="162"/>
        <v>2 fois par semaine</v>
      </c>
      <c r="DX48" s="14" t="s">
        <v>68</v>
      </c>
      <c r="DY48" s="14" t="s">
        <v>69</v>
      </c>
      <c r="DZ48" s="14" t="s">
        <v>68</v>
      </c>
      <c r="EA48" s="14" t="s">
        <v>68</v>
      </c>
      <c r="EB48" s="14" t="s">
        <v>69</v>
      </c>
      <c r="EC48" s="14" t="s">
        <v>68</v>
      </c>
      <c r="ED48" s="14" t="str">
        <f t="shared" si="163"/>
        <v>2 fois par semaine</v>
      </c>
      <c r="EE48" s="13" t="s">
        <v>68</v>
      </c>
      <c r="EF48" s="13" t="s">
        <v>69</v>
      </c>
      <c r="EG48" s="13" t="s">
        <v>68</v>
      </c>
      <c r="EH48" s="13" t="s">
        <v>68</v>
      </c>
      <c r="EI48" s="13" t="s">
        <v>69</v>
      </c>
      <c r="EJ48" s="13" t="s">
        <v>68</v>
      </c>
      <c r="EK48" s="13" t="str">
        <f t="shared" si="164"/>
        <v>2 fois par semaine</v>
      </c>
      <c r="EL48" s="14" t="s">
        <v>68</v>
      </c>
      <c r="EM48" s="14" t="s">
        <v>69</v>
      </c>
      <c r="EN48" s="14" t="s">
        <v>68</v>
      </c>
      <c r="EO48" s="14" t="s">
        <v>68</v>
      </c>
      <c r="EP48" s="14" t="s">
        <v>68</v>
      </c>
      <c r="EQ48" s="14" t="s">
        <v>68</v>
      </c>
      <c r="ER48" s="44" t="str">
        <f t="shared" ref="ER48" si="169">IF(COUNTIF(EL48:EQ48,"X")&gt;0,COUNTIF(EL48:EQ48,"X")&amp;" fois par mois","-")</f>
        <v>1 fois par mois</v>
      </c>
      <c r="ES48" s="13" t="s">
        <v>68</v>
      </c>
      <c r="ET48" s="13" t="s">
        <v>69</v>
      </c>
      <c r="EU48" s="13" t="s">
        <v>68</v>
      </c>
      <c r="EV48" s="13" t="s">
        <v>68</v>
      </c>
      <c r="EW48" s="13" t="s">
        <v>68</v>
      </c>
      <c r="EX48" s="13" t="s">
        <v>68</v>
      </c>
      <c r="EY48" s="44" t="str">
        <f t="shared" ref="EY48" si="170">IF(COUNTIF(ES48:EX48,"X")&gt;0,COUNTIF(ES48:EX48,"X")&amp;" fois par mois","-")</f>
        <v>1 fois par mois</v>
      </c>
      <c r="EZ48" s="14" t="s">
        <v>68</v>
      </c>
      <c r="FA48" s="14" t="s">
        <v>69</v>
      </c>
      <c r="FB48" s="14" t="s">
        <v>68</v>
      </c>
      <c r="FC48" s="14" t="s">
        <v>68</v>
      </c>
      <c r="FD48" s="14" t="s">
        <v>68</v>
      </c>
      <c r="FE48" s="14" t="s">
        <v>68</v>
      </c>
      <c r="FF48" s="44" t="s">
        <v>84</v>
      </c>
      <c r="FG48" s="13" t="s">
        <v>68</v>
      </c>
      <c r="FH48" s="13" t="s">
        <v>68</v>
      </c>
      <c r="FI48" s="13" t="s">
        <v>68</v>
      </c>
      <c r="FJ48" s="13" t="s">
        <v>68</v>
      </c>
      <c r="FK48" s="13" t="s">
        <v>68</v>
      </c>
      <c r="FL48" s="13" t="s">
        <v>68</v>
      </c>
      <c r="FM48" s="13" t="s">
        <v>68</v>
      </c>
      <c r="FN48" s="14" t="s">
        <v>68</v>
      </c>
      <c r="FO48" s="14" t="s">
        <v>69</v>
      </c>
      <c r="FP48" s="14" t="s">
        <v>68</v>
      </c>
      <c r="FQ48" s="14" t="s">
        <v>68</v>
      </c>
      <c r="FR48" s="14" t="s">
        <v>69</v>
      </c>
      <c r="FS48" s="14" t="s">
        <v>68</v>
      </c>
      <c r="FT48" s="44" t="str">
        <f t="shared" si="145"/>
        <v>2 fois par semaine</v>
      </c>
      <c r="FU48" s="13" t="s">
        <v>68</v>
      </c>
      <c r="FV48" s="13" t="s">
        <v>69</v>
      </c>
      <c r="FW48" s="13" t="s">
        <v>68</v>
      </c>
      <c r="FX48" s="13" t="s">
        <v>68</v>
      </c>
      <c r="FY48" s="13" t="s">
        <v>68</v>
      </c>
      <c r="FZ48" s="13" t="s">
        <v>68</v>
      </c>
      <c r="GA48" s="44" t="str">
        <f t="shared" si="146"/>
        <v>1 fois par semaine</v>
      </c>
      <c r="GB48" s="14" t="s">
        <v>68</v>
      </c>
      <c r="GC48" s="14" t="s">
        <v>69</v>
      </c>
      <c r="GD48" s="14" t="s">
        <v>68</v>
      </c>
      <c r="GE48" s="14" t="s">
        <v>68</v>
      </c>
      <c r="GF48" s="14" t="s">
        <v>68</v>
      </c>
      <c r="GG48" s="14" t="s">
        <v>68</v>
      </c>
      <c r="GH48" s="14" t="str">
        <f t="shared" si="147"/>
        <v>1 fois par semaine</v>
      </c>
      <c r="GI48" s="13" t="s">
        <v>68</v>
      </c>
      <c r="GJ48" s="13" t="s">
        <v>68</v>
      </c>
      <c r="GK48" s="13" t="s">
        <v>68</v>
      </c>
      <c r="GL48" s="13" t="s">
        <v>68</v>
      </c>
      <c r="GM48" s="13" t="s">
        <v>68</v>
      </c>
      <c r="GN48" s="13" t="s">
        <v>68</v>
      </c>
      <c r="GO48" s="13" t="str">
        <f t="shared" si="129"/>
        <v>-</v>
      </c>
      <c r="GP48" s="14" t="s">
        <v>68</v>
      </c>
      <c r="GQ48" s="14" t="s">
        <v>68</v>
      </c>
      <c r="GR48" s="14" t="s">
        <v>68</v>
      </c>
      <c r="GS48" s="14" t="s">
        <v>68</v>
      </c>
      <c r="GT48" s="14" t="s">
        <v>68</v>
      </c>
      <c r="GU48" s="14" t="s">
        <v>68</v>
      </c>
      <c r="GV48" s="14" t="str">
        <f t="shared" si="118"/>
        <v>-</v>
      </c>
      <c r="GW48" s="13" t="s">
        <v>68</v>
      </c>
      <c r="GX48" s="13" t="s">
        <v>68</v>
      </c>
      <c r="GY48" s="13" t="s">
        <v>68</v>
      </c>
      <c r="GZ48" s="13" t="s">
        <v>68</v>
      </c>
      <c r="HA48" s="13" t="s">
        <v>68</v>
      </c>
      <c r="HB48" s="13" t="s">
        <v>68</v>
      </c>
      <c r="HC48" s="44" t="str">
        <f t="shared" si="167"/>
        <v>-</v>
      </c>
      <c r="HD48" s="14" t="s">
        <v>68</v>
      </c>
      <c r="HE48" s="14" t="s">
        <v>68</v>
      </c>
      <c r="HF48" s="14" t="s">
        <v>68</v>
      </c>
      <c r="HG48" s="14" t="s">
        <v>68</v>
      </c>
      <c r="HH48" s="14" t="s">
        <v>68</v>
      </c>
      <c r="HI48" s="14" t="s">
        <v>68</v>
      </c>
      <c r="HJ48" s="44" t="str">
        <f t="shared" si="140"/>
        <v>-</v>
      </c>
      <c r="HK48" s="13" t="s">
        <v>68</v>
      </c>
      <c r="HL48" s="13" t="s">
        <v>68</v>
      </c>
      <c r="HM48" s="13" t="s">
        <v>68</v>
      </c>
      <c r="HN48" s="13" t="s">
        <v>68</v>
      </c>
      <c r="HO48" s="13" t="s">
        <v>68</v>
      </c>
      <c r="HP48" s="13" t="s">
        <v>68</v>
      </c>
      <c r="HQ48" s="44" t="str">
        <f t="shared" si="124"/>
        <v>-</v>
      </c>
      <c r="HR48" s="14" t="s">
        <v>68</v>
      </c>
      <c r="HS48" s="14" t="s">
        <v>68</v>
      </c>
      <c r="HT48" s="14" t="s">
        <v>68</v>
      </c>
      <c r="HU48" s="14" t="s">
        <v>68</v>
      </c>
      <c r="HV48" s="14" t="s">
        <v>68</v>
      </c>
      <c r="HW48" s="14" t="s">
        <v>68</v>
      </c>
      <c r="HX48" s="14" t="str">
        <f t="shared" si="117"/>
        <v>-</v>
      </c>
    </row>
    <row r="49" spans="1:232" ht="27.95" customHeight="1" x14ac:dyDescent="0.2">
      <c r="A49" s="8">
        <v>8338</v>
      </c>
      <c r="B49" s="17" t="s">
        <v>132</v>
      </c>
      <c r="C49" s="10" t="s">
        <v>1914</v>
      </c>
      <c r="D49" s="11" t="s">
        <v>96</v>
      </c>
      <c r="E49" s="11" t="s">
        <v>352</v>
      </c>
      <c r="F49" s="11">
        <v>75002</v>
      </c>
      <c r="G49" s="11" t="s">
        <v>29</v>
      </c>
      <c r="H49" s="12">
        <v>4</v>
      </c>
      <c r="I49" s="13" t="s">
        <v>68</v>
      </c>
      <c r="J49" s="13" t="s">
        <v>69</v>
      </c>
      <c r="K49" s="13" t="s">
        <v>68</v>
      </c>
      <c r="L49" s="13" t="s">
        <v>68</v>
      </c>
      <c r="M49" s="13" t="s">
        <v>69</v>
      </c>
      <c r="N49" s="13" t="s">
        <v>68</v>
      </c>
      <c r="O49" s="13" t="str">
        <f t="shared" si="148"/>
        <v>2 fois par semaine</v>
      </c>
      <c r="P49" s="14" t="s">
        <v>68</v>
      </c>
      <c r="Q49" s="14" t="s">
        <v>69</v>
      </c>
      <c r="R49" s="14" t="s">
        <v>68</v>
      </c>
      <c r="S49" s="14" t="s">
        <v>68</v>
      </c>
      <c r="T49" s="14" t="s">
        <v>69</v>
      </c>
      <c r="U49" s="14" t="s">
        <v>68</v>
      </c>
      <c r="V49" s="44" t="str">
        <f t="shared" si="149"/>
        <v>2 fois par semaine</v>
      </c>
      <c r="W49" s="13" t="s">
        <v>68</v>
      </c>
      <c r="X49" s="13" t="s">
        <v>69</v>
      </c>
      <c r="Y49" s="13" t="s">
        <v>68</v>
      </c>
      <c r="Z49" s="13" t="s">
        <v>68</v>
      </c>
      <c r="AA49" s="13" t="s">
        <v>69</v>
      </c>
      <c r="AB49" s="13" t="s">
        <v>68</v>
      </c>
      <c r="AC49" s="13" t="str">
        <f t="shared" si="150"/>
        <v>2 fois par semaine</v>
      </c>
      <c r="AD49" s="14" t="s">
        <v>68</v>
      </c>
      <c r="AE49" s="14" t="s">
        <v>69</v>
      </c>
      <c r="AF49" s="14" t="s">
        <v>68</v>
      </c>
      <c r="AG49" s="14" t="s">
        <v>68</v>
      </c>
      <c r="AH49" s="14" t="s">
        <v>69</v>
      </c>
      <c r="AI49" s="14" t="s">
        <v>68</v>
      </c>
      <c r="AJ49" s="44" t="str">
        <f t="shared" si="151"/>
        <v>2 fois par semaine</v>
      </c>
      <c r="AK49" s="13" t="s">
        <v>68</v>
      </c>
      <c r="AL49" s="13" t="s">
        <v>69</v>
      </c>
      <c r="AM49" s="13" t="s">
        <v>68</v>
      </c>
      <c r="AN49" s="13" t="s">
        <v>68</v>
      </c>
      <c r="AO49" s="13" t="s">
        <v>69</v>
      </c>
      <c r="AP49" s="13" t="s">
        <v>68</v>
      </c>
      <c r="AQ49" s="13" t="str">
        <f t="shared" si="152"/>
        <v>2 fois par semaine</v>
      </c>
      <c r="AR49" s="14" t="s">
        <v>68</v>
      </c>
      <c r="AS49" s="14" t="s">
        <v>69</v>
      </c>
      <c r="AT49" s="14" t="s">
        <v>68</v>
      </c>
      <c r="AU49" s="14" t="s">
        <v>68</v>
      </c>
      <c r="AV49" s="14" t="s">
        <v>69</v>
      </c>
      <c r="AW49" s="14" t="s">
        <v>68</v>
      </c>
      <c r="AX49" s="14" t="str">
        <f t="shared" si="153"/>
        <v>2 fois par semaine</v>
      </c>
      <c r="AY49" s="13" t="s">
        <v>68</v>
      </c>
      <c r="AZ49" s="13" t="s">
        <v>69</v>
      </c>
      <c r="BA49" s="13" t="s">
        <v>68</v>
      </c>
      <c r="BB49" s="13" t="s">
        <v>68</v>
      </c>
      <c r="BC49" s="13" t="s">
        <v>69</v>
      </c>
      <c r="BD49" s="13" t="s">
        <v>68</v>
      </c>
      <c r="BE49" s="13" t="str">
        <f t="shared" si="154"/>
        <v>2 fois par semaine</v>
      </c>
      <c r="BF49" s="14" t="s">
        <v>68</v>
      </c>
      <c r="BG49" s="14" t="s">
        <v>69</v>
      </c>
      <c r="BH49" s="14" t="s">
        <v>68</v>
      </c>
      <c r="BI49" s="14" t="s">
        <v>68</v>
      </c>
      <c r="BJ49" s="14" t="s">
        <v>69</v>
      </c>
      <c r="BK49" s="14" t="s">
        <v>68</v>
      </c>
      <c r="BL49" s="14" t="str">
        <f t="shared" si="155"/>
        <v>2 fois par semaine</v>
      </c>
      <c r="BM49" s="13" t="s">
        <v>68</v>
      </c>
      <c r="BN49" s="13" t="s">
        <v>69</v>
      </c>
      <c r="BO49" s="13" t="s">
        <v>68</v>
      </c>
      <c r="BP49" s="13" t="s">
        <v>68</v>
      </c>
      <c r="BQ49" s="13" t="s">
        <v>69</v>
      </c>
      <c r="BR49" s="13" t="s">
        <v>68</v>
      </c>
      <c r="BS49" s="13" t="str">
        <f t="shared" si="156"/>
        <v>2 fois par semaine</v>
      </c>
      <c r="BT49" s="14" t="s">
        <v>68</v>
      </c>
      <c r="BU49" s="14" t="s">
        <v>68</v>
      </c>
      <c r="BV49" s="14" t="s">
        <v>68</v>
      </c>
      <c r="BW49" s="14" t="s">
        <v>68</v>
      </c>
      <c r="BX49" s="14" t="s">
        <v>68</v>
      </c>
      <c r="BY49" s="14" t="s">
        <v>68</v>
      </c>
      <c r="BZ49" s="14" t="str">
        <f t="shared" si="157"/>
        <v>-</v>
      </c>
      <c r="CA49" s="13" t="s">
        <v>68</v>
      </c>
      <c r="CB49" s="13" t="s">
        <v>69</v>
      </c>
      <c r="CC49" s="13" t="s">
        <v>68</v>
      </c>
      <c r="CD49" s="13" t="s">
        <v>68</v>
      </c>
      <c r="CE49" s="13" t="s">
        <v>68</v>
      </c>
      <c r="CF49" s="13" t="s">
        <v>68</v>
      </c>
      <c r="CG49" s="44" t="str">
        <f t="shared" ref="CG49:CG52" si="171">IF(COUNTIF(CA49:CF49,"X")&gt;0,COUNTIF(CA49:CF49,"X")&amp;" fois par mois","-")</f>
        <v>1 fois par mois</v>
      </c>
      <c r="CH49" s="14" t="s">
        <v>68</v>
      </c>
      <c r="CI49" s="14" t="s">
        <v>69</v>
      </c>
      <c r="CJ49" s="14" t="s">
        <v>68</v>
      </c>
      <c r="CK49" s="14" t="s">
        <v>68</v>
      </c>
      <c r="CL49" s="14" t="s">
        <v>68</v>
      </c>
      <c r="CM49" s="14" t="s">
        <v>68</v>
      </c>
      <c r="CN49" s="44" t="str">
        <f t="shared" si="159"/>
        <v>1 fois par semaine</v>
      </c>
      <c r="CO49" s="13" t="s">
        <v>68</v>
      </c>
      <c r="CP49" s="13" t="s">
        <v>69</v>
      </c>
      <c r="CQ49" s="13" t="s">
        <v>68</v>
      </c>
      <c r="CR49" s="13" t="s">
        <v>68</v>
      </c>
      <c r="CS49" s="13" t="s">
        <v>68</v>
      </c>
      <c r="CT49" s="13" t="s">
        <v>68</v>
      </c>
      <c r="CU49" s="13" t="str">
        <f t="shared" si="135"/>
        <v>1 fois par semaine</v>
      </c>
      <c r="CV49" s="14" t="s">
        <v>68</v>
      </c>
      <c r="CW49" s="14" t="s">
        <v>69</v>
      </c>
      <c r="CX49" s="14" t="s">
        <v>68</v>
      </c>
      <c r="CY49" s="14" t="s">
        <v>68</v>
      </c>
      <c r="CZ49" s="14" t="s">
        <v>68</v>
      </c>
      <c r="DA49" s="14" t="s">
        <v>68</v>
      </c>
      <c r="DB49" s="14" t="str">
        <f t="shared" si="160"/>
        <v>1 fois par semaine</v>
      </c>
      <c r="DC49" s="13" t="s">
        <v>68</v>
      </c>
      <c r="DD49" s="13" t="s">
        <v>69</v>
      </c>
      <c r="DE49" s="13" t="s">
        <v>68</v>
      </c>
      <c r="DF49" s="13" t="s">
        <v>68</v>
      </c>
      <c r="DG49" s="13" t="s">
        <v>68</v>
      </c>
      <c r="DH49" s="13" t="s">
        <v>68</v>
      </c>
      <c r="DI49" s="13" t="str">
        <f t="shared" si="136"/>
        <v>1 fois par semaine</v>
      </c>
      <c r="DJ49" s="14" t="s">
        <v>68</v>
      </c>
      <c r="DK49" s="14" t="s">
        <v>68</v>
      </c>
      <c r="DL49" s="14" t="s">
        <v>68</v>
      </c>
      <c r="DM49" s="14" t="s">
        <v>68</v>
      </c>
      <c r="DN49" s="14" t="s">
        <v>68</v>
      </c>
      <c r="DO49" s="14" t="s">
        <v>68</v>
      </c>
      <c r="DP49" s="44" t="str">
        <f t="shared" si="161"/>
        <v>-</v>
      </c>
      <c r="DQ49" s="13" t="s">
        <v>68</v>
      </c>
      <c r="DR49" s="13" t="s">
        <v>68</v>
      </c>
      <c r="DS49" s="13" t="s">
        <v>68</v>
      </c>
      <c r="DT49" s="13" t="s">
        <v>68</v>
      </c>
      <c r="DU49" s="13" t="s">
        <v>68</v>
      </c>
      <c r="DV49" s="13" t="s">
        <v>68</v>
      </c>
      <c r="DW49" s="13" t="str">
        <f t="shared" si="162"/>
        <v>-</v>
      </c>
      <c r="DX49" s="14" t="s">
        <v>68</v>
      </c>
      <c r="DY49" s="14" t="s">
        <v>68</v>
      </c>
      <c r="DZ49" s="14" t="s">
        <v>68</v>
      </c>
      <c r="EA49" s="14" t="s">
        <v>68</v>
      </c>
      <c r="EB49" s="14" t="s">
        <v>68</v>
      </c>
      <c r="EC49" s="14" t="s">
        <v>68</v>
      </c>
      <c r="ED49" s="14" t="str">
        <f t="shared" si="163"/>
        <v>-</v>
      </c>
      <c r="EE49" s="13" t="s">
        <v>68</v>
      </c>
      <c r="EF49" s="13" t="s">
        <v>68</v>
      </c>
      <c r="EG49" s="13" t="s">
        <v>68</v>
      </c>
      <c r="EH49" s="13" t="s">
        <v>68</v>
      </c>
      <c r="EI49" s="13" t="s">
        <v>68</v>
      </c>
      <c r="EJ49" s="13" t="s">
        <v>68</v>
      </c>
      <c r="EK49" s="13" t="str">
        <f t="shared" si="164"/>
        <v>-</v>
      </c>
      <c r="EL49" s="14" t="s">
        <v>68</v>
      </c>
      <c r="EM49" s="14" t="s">
        <v>69</v>
      </c>
      <c r="EN49" s="14" t="s">
        <v>68</v>
      </c>
      <c r="EO49" s="14" t="s">
        <v>68</v>
      </c>
      <c r="EP49" s="14" t="s">
        <v>68</v>
      </c>
      <c r="EQ49" s="14" t="s">
        <v>68</v>
      </c>
      <c r="ER49" s="44" t="str">
        <f t="shared" ref="ER49:ER55" si="172">IF(COUNTIF(EL49:EQ49,"X")&gt;0,COUNTIF(EL49:EQ49,"X")&amp;" fois par mois","-")</f>
        <v>1 fois par mois</v>
      </c>
      <c r="ES49" s="13" t="s">
        <v>68</v>
      </c>
      <c r="ET49" s="13" t="s">
        <v>68</v>
      </c>
      <c r="EU49" s="13" t="s">
        <v>68</v>
      </c>
      <c r="EV49" s="13" t="s">
        <v>68</v>
      </c>
      <c r="EW49" s="13" t="s">
        <v>68</v>
      </c>
      <c r="EX49" s="13" t="s">
        <v>68</v>
      </c>
      <c r="EY49" s="44" t="s">
        <v>68</v>
      </c>
      <c r="EZ49" s="14" t="s">
        <v>68</v>
      </c>
      <c r="FA49" s="14" t="s">
        <v>69</v>
      </c>
      <c r="FB49" s="14" t="s">
        <v>68</v>
      </c>
      <c r="FC49" s="14" t="s">
        <v>68</v>
      </c>
      <c r="FD49" s="14" t="s">
        <v>68</v>
      </c>
      <c r="FE49" s="14" t="s">
        <v>68</v>
      </c>
      <c r="FF49" s="44" t="s">
        <v>84</v>
      </c>
      <c r="FG49" s="13" t="s">
        <v>68</v>
      </c>
      <c r="FH49" s="13" t="s">
        <v>69</v>
      </c>
      <c r="FI49" s="13" t="s">
        <v>68</v>
      </c>
      <c r="FJ49" s="13" t="s">
        <v>68</v>
      </c>
      <c r="FK49" s="13" t="s">
        <v>68</v>
      </c>
      <c r="FL49" s="13" t="s">
        <v>68</v>
      </c>
      <c r="FM49" s="13" t="str">
        <f t="shared" ref="FM49" si="173">IF(COUNTIF(FG49:FL49,"X")&gt;0,COUNTIF(FG49:FL49,"X")&amp;" fois par mois","-")</f>
        <v>1 fois par mois</v>
      </c>
      <c r="FN49" s="14" t="s">
        <v>69</v>
      </c>
      <c r="FO49" s="14" t="s">
        <v>68</v>
      </c>
      <c r="FP49" s="14" t="s">
        <v>68</v>
      </c>
      <c r="FQ49" s="14" t="s">
        <v>69</v>
      </c>
      <c r="FR49" s="14" t="s">
        <v>68</v>
      </c>
      <c r="FS49" s="14" t="s">
        <v>68</v>
      </c>
      <c r="FT49" s="44" t="str">
        <f t="shared" si="145"/>
        <v>2 fois par semaine</v>
      </c>
      <c r="FU49" s="13" t="s">
        <v>68</v>
      </c>
      <c r="FV49" s="13" t="s">
        <v>69</v>
      </c>
      <c r="FW49" s="13" t="s">
        <v>68</v>
      </c>
      <c r="FX49" s="13" t="s">
        <v>68</v>
      </c>
      <c r="FY49" s="13" t="s">
        <v>68</v>
      </c>
      <c r="FZ49" s="13" t="s">
        <v>68</v>
      </c>
      <c r="GA49" s="44" t="str">
        <f t="shared" si="146"/>
        <v>1 fois par semaine</v>
      </c>
      <c r="GB49" s="14" t="s">
        <v>68</v>
      </c>
      <c r="GC49" s="14" t="s">
        <v>69</v>
      </c>
      <c r="GD49" s="14" t="s">
        <v>68</v>
      </c>
      <c r="GE49" s="14" t="s">
        <v>68</v>
      </c>
      <c r="GF49" s="14" t="s">
        <v>68</v>
      </c>
      <c r="GG49" s="14" t="s">
        <v>68</v>
      </c>
      <c r="GH49" s="14" t="str">
        <f t="shared" si="147"/>
        <v>1 fois par semaine</v>
      </c>
      <c r="GI49" s="13" t="s">
        <v>68</v>
      </c>
      <c r="GJ49" s="13" t="s">
        <v>68</v>
      </c>
      <c r="GK49" s="13" t="s">
        <v>68</v>
      </c>
      <c r="GL49" s="13" t="s">
        <v>68</v>
      </c>
      <c r="GM49" s="13" t="s">
        <v>68</v>
      </c>
      <c r="GN49" s="13" t="s">
        <v>68</v>
      </c>
      <c r="GO49" s="13" t="str">
        <f t="shared" si="129"/>
        <v>-</v>
      </c>
      <c r="GP49" s="14" t="s">
        <v>68</v>
      </c>
      <c r="GQ49" s="14" t="s">
        <v>68</v>
      </c>
      <c r="GR49" s="14" t="s">
        <v>69</v>
      </c>
      <c r="GS49" s="14" t="s">
        <v>68</v>
      </c>
      <c r="GT49" s="14" t="s">
        <v>68</v>
      </c>
      <c r="GU49" s="14" t="s">
        <v>69</v>
      </c>
      <c r="GV49" s="14" t="str">
        <f t="shared" si="118"/>
        <v>2 fois par semaine</v>
      </c>
      <c r="GW49" s="13" t="s">
        <v>68</v>
      </c>
      <c r="GX49" s="13" t="s">
        <v>68</v>
      </c>
      <c r="GY49" s="13" t="s">
        <v>68</v>
      </c>
      <c r="GZ49" s="13" t="s">
        <v>68</v>
      </c>
      <c r="HA49" s="13" t="s">
        <v>68</v>
      </c>
      <c r="HB49" s="13" t="s">
        <v>68</v>
      </c>
      <c r="HC49" s="44" t="str">
        <f t="shared" si="167"/>
        <v>-</v>
      </c>
      <c r="HD49" s="14" t="s">
        <v>68</v>
      </c>
      <c r="HE49" s="14" t="s">
        <v>68</v>
      </c>
      <c r="HF49" s="14" t="s">
        <v>68</v>
      </c>
      <c r="HG49" s="14" t="s">
        <v>68</v>
      </c>
      <c r="HH49" s="14" t="s">
        <v>68</v>
      </c>
      <c r="HI49" s="14" t="s">
        <v>68</v>
      </c>
      <c r="HJ49" s="44" t="str">
        <f t="shared" si="140"/>
        <v>-</v>
      </c>
      <c r="HK49" s="13" t="s">
        <v>68</v>
      </c>
      <c r="HL49" s="13" t="s">
        <v>68</v>
      </c>
      <c r="HM49" s="13" t="s">
        <v>68</v>
      </c>
      <c r="HN49" s="13" t="s">
        <v>68</v>
      </c>
      <c r="HO49" s="13" t="s">
        <v>68</v>
      </c>
      <c r="HP49" s="13" t="s">
        <v>68</v>
      </c>
      <c r="HQ49" s="44" t="str">
        <f t="shared" si="124"/>
        <v>-</v>
      </c>
      <c r="HR49" s="14" t="s">
        <v>68</v>
      </c>
      <c r="HS49" s="14" t="s">
        <v>68</v>
      </c>
      <c r="HT49" s="14" t="s">
        <v>68</v>
      </c>
      <c r="HU49" s="14" t="s">
        <v>68</v>
      </c>
      <c r="HV49" s="14" t="s">
        <v>68</v>
      </c>
      <c r="HW49" s="14" t="s">
        <v>68</v>
      </c>
      <c r="HX49" s="14" t="str">
        <f t="shared" si="117"/>
        <v>-</v>
      </c>
    </row>
    <row r="50" spans="1:232" ht="27.95" customHeight="1" x14ac:dyDescent="0.2">
      <c r="A50" s="8">
        <v>8340</v>
      </c>
      <c r="B50" s="17" t="s">
        <v>132</v>
      </c>
      <c r="C50" s="10" t="s">
        <v>1914</v>
      </c>
      <c r="D50" s="11" t="s">
        <v>96</v>
      </c>
      <c r="E50" s="11" t="s">
        <v>353</v>
      </c>
      <c r="F50" s="11">
        <v>75003</v>
      </c>
      <c r="G50" s="11" t="s">
        <v>29</v>
      </c>
      <c r="H50" s="12">
        <v>13</v>
      </c>
      <c r="I50" s="13" t="s">
        <v>69</v>
      </c>
      <c r="J50" s="13" t="s">
        <v>68</v>
      </c>
      <c r="K50" s="13" t="s">
        <v>69</v>
      </c>
      <c r="L50" s="13" t="s">
        <v>68</v>
      </c>
      <c r="M50" s="13" t="s">
        <v>69</v>
      </c>
      <c r="N50" s="13" t="s">
        <v>68</v>
      </c>
      <c r="O50" s="13" t="str">
        <f t="shared" si="148"/>
        <v>3 fois par semaine</v>
      </c>
      <c r="P50" s="14" t="s">
        <v>69</v>
      </c>
      <c r="Q50" s="14" t="s">
        <v>68</v>
      </c>
      <c r="R50" s="14" t="s">
        <v>69</v>
      </c>
      <c r="S50" s="14" t="s">
        <v>68</v>
      </c>
      <c r="T50" s="14" t="s">
        <v>69</v>
      </c>
      <c r="U50" s="14" t="s">
        <v>68</v>
      </c>
      <c r="V50" s="44" t="str">
        <f t="shared" si="149"/>
        <v>3 fois par semaine</v>
      </c>
      <c r="W50" s="13" t="s">
        <v>69</v>
      </c>
      <c r="X50" s="13" t="s">
        <v>68</v>
      </c>
      <c r="Y50" s="13" t="s">
        <v>69</v>
      </c>
      <c r="Z50" s="13" t="s">
        <v>68</v>
      </c>
      <c r="AA50" s="13" t="s">
        <v>69</v>
      </c>
      <c r="AB50" s="13" t="s">
        <v>68</v>
      </c>
      <c r="AC50" s="13" t="str">
        <f t="shared" si="150"/>
        <v>3 fois par semaine</v>
      </c>
      <c r="AD50" s="14" t="s">
        <v>69</v>
      </c>
      <c r="AE50" s="14" t="s">
        <v>68</v>
      </c>
      <c r="AF50" s="14" t="s">
        <v>69</v>
      </c>
      <c r="AG50" s="14" t="s">
        <v>68</v>
      </c>
      <c r="AH50" s="14" t="s">
        <v>69</v>
      </c>
      <c r="AI50" s="14" t="s">
        <v>68</v>
      </c>
      <c r="AJ50" s="44" t="str">
        <f t="shared" si="151"/>
        <v>3 fois par semaine</v>
      </c>
      <c r="AK50" s="13" t="s">
        <v>69</v>
      </c>
      <c r="AL50" s="13" t="s">
        <v>68</v>
      </c>
      <c r="AM50" s="13" t="s">
        <v>69</v>
      </c>
      <c r="AN50" s="13" t="s">
        <v>68</v>
      </c>
      <c r="AO50" s="13" t="s">
        <v>69</v>
      </c>
      <c r="AP50" s="13" t="s">
        <v>68</v>
      </c>
      <c r="AQ50" s="13" t="str">
        <f t="shared" si="152"/>
        <v>3 fois par semaine</v>
      </c>
      <c r="AR50" s="14" t="s">
        <v>69</v>
      </c>
      <c r="AS50" s="14" t="s">
        <v>68</v>
      </c>
      <c r="AT50" s="14" t="s">
        <v>69</v>
      </c>
      <c r="AU50" s="14" t="s">
        <v>68</v>
      </c>
      <c r="AV50" s="14" t="s">
        <v>69</v>
      </c>
      <c r="AW50" s="14" t="s">
        <v>68</v>
      </c>
      <c r="AX50" s="14" t="str">
        <f t="shared" si="153"/>
        <v>3 fois par semaine</v>
      </c>
      <c r="AY50" s="13" t="s">
        <v>69</v>
      </c>
      <c r="AZ50" s="13" t="s">
        <v>68</v>
      </c>
      <c r="BA50" s="13" t="s">
        <v>69</v>
      </c>
      <c r="BB50" s="13" t="s">
        <v>68</v>
      </c>
      <c r="BC50" s="13" t="s">
        <v>69</v>
      </c>
      <c r="BD50" s="13" t="s">
        <v>68</v>
      </c>
      <c r="BE50" s="13" t="str">
        <f t="shared" si="154"/>
        <v>3 fois par semaine</v>
      </c>
      <c r="BF50" s="14" t="s">
        <v>69</v>
      </c>
      <c r="BG50" s="14" t="s">
        <v>68</v>
      </c>
      <c r="BH50" s="14" t="s">
        <v>69</v>
      </c>
      <c r="BI50" s="14" t="s">
        <v>68</v>
      </c>
      <c r="BJ50" s="14" t="s">
        <v>69</v>
      </c>
      <c r="BK50" s="14" t="s">
        <v>68</v>
      </c>
      <c r="BL50" s="14" t="str">
        <f t="shared" si="155"/>
        <v>3 fois par semaine</v>
      </c>
      <c r="BM50" s="13" t="s">
        <v>69</v>
      </c>
      <c r="BN50" s="13" t="s">
        <v>68</v>
      </c>
      <c r="BO50" s="13" t="s">
        <v>69</v>
      </c>
      <c r="BP50" s="13" t="s">
        <v>68</v>
      </c>
      <c r="BQ50" s="13" t="s">
        <v>69</v>
      </c>
      <c r="BR50" s="13" t="s">
        <v>68</v>
      </c>
      <c r="BS50" s="13" t="str">
        <f t="shared" si="156"/>
        <v>3 fois par semaine</v>
      </c>
      <c r="BT50" s="14" t="s">
        <v>68</v>
      </c>
      <c r="BU50" s="14" t="s">
        <v>68</v>
      </c>
      <c r="BV50" s="14" t="s">
        <v>68</v>
      </c>
      <c r="BW50" s="14" t="s">
        <v>68</v>
      </c>
      <c r="BX50" s="14" t="s">
        <v>68</v>
      </c>
      <c r="BY50" s="14" t="s">
        <v>68</v>
      </c>
      <c r="BZ50" s="14" t="str">
        <f t="shared" si="157"/>
        <v>-</v>
      </c>
      <c r="CA50" s="13" t="s">
        <v>69</v>
      </c>
      <c r="CB50" s="13" t="s">
        <v>68</v>
      </c>
      <c r="CC50" s="13" t="s">
        <v>68</v>
      </c>
      <c r="CD50" s="13" t="s">
        <v>68</v>
      </c>
      <c r="CE50" s="13" t="s">
        <v>68</v>
      </c>
      <c r="CF50" s="13" t="s">
        <v>68</v>
      </c>
      <c r="CG50" s="44" t="str">
        <f t="shared" si="171"/>
        <v>1 fois par mois</v>
      </c>
      <c r="CH50" s="14" t="s">
        <v>69</v>
      </c>
      <c r="CI50" s="14" t="s">
        <v>68</v>
      </c>
      <c r="CJ50" s="14" t="s">
        <v>68</v>
      </c>
      <c r="CK50" s="14" t="s">
        <v>68</v>
      </c>
      <c r="CL50" s="14" t="s">
        <v>68</v>
      </c>
      <c r="CM50" s="14" t="s">
        <v>68</v>
      </c>
      <c r="CN50" s="44" t="str">
        <f t="shared" si="159"/>
        <v>1 fois par semaine</v>
      </c>
      <c r="CO50" s="13" t="s">
        <v>69</v>
      </c>
      <c r="CP50" s="13" t="s">
        <v>68</v>
      </c>
      <c r="CQ50" s="13" t="s">
        <v>68</v>
      </c>
      <c r="CR50" s="13" t="s">
        <v>68</v>
      </c>
      <c r="CS50" s="13" t="s">
        <v>68</v>
      </c>
      <c r="CT50" s="13" t="s">
        <v>68</v>
      </c>
      <c r="CU50" s="13" t="str">
        <f t="shared" si="135"/>
        <v>1 fois par semaine</v>
      </c>
      <c r="CV50" s="14" t="s">
        <v>69</v>
      </c>
      <c r="CW50" s="14" t="s">
        <v>68</v>
      </c>
      <c r="CX50" s="14" t="s">
        <v>68</v>
      </c>
      <c r="CY50" s="14" t="s">
        <v>68</v>
      </c>
      <c r="CZ50" s="14" t="s">
        <v>68</v>
      </c>
      <c r="DA50" s="14" t="s">
        <v>68</v>
      </c>
      <c r="DB50" s="14" t="str">
        <f t="shared" si="160"/>
        <v>1 fois par semaine</v>
      </c>
      <c r="DC50" s="13" t="s">
        <v>69</v>
      </c>
      <c r="DD50" s="13" t="s">
        <v>68</v>
      </c>
      <c r="DE50" s="13" t="s">
        <v>68</v>
      </c>
      <c r="DF50" s="13" t="s">
        <v>68</v>
      </c>
      <c r="DG50" s="13" t="s">
        <v>68</v>
      </c>
      <c r="DH50" s="13" t="s">
        <v>68</v>
      </c>
      <c r="DI50" s="13" t="str">
        <f t="shared" si="136"/>
        <v>1 fois par semaine</v>
      </c>
      <c r="DJ50" s="14" t="s">
        <v>69</v>
      </c>
      <c r="DK50" s="14" t="s">
        <v>68</v>
      </c>
      <c r="DL50" s="14" t="s">
        <v>69</v>
      </c>
      <c r="DM50" s="14" t="s">
        <v>68</v>
      </c>
      <c r="DN50" s="14" t="s">
        <v>69</v>
      </c>
      <c r="DO50" s="14" t="s">
        <v>68</v>
      </c>
      <c r="DP50" s="44" t="str">
        <f t="shared" si="161"/>
        <v>3 fois par semaine</v>
      </c>
      <c r="DQ50" s="13" t="s">
        <v>69</v>
      </c>
      <c r="DR50" s="13" t="s">
        <v>68</v>
      </c>
      <c r="DS50" s="13" t="s">
        <v>69</v>
      </c>
      <c r="DT50" s="13" t="s">
        <v>68</v>
      </c>
      <c r="DU50" s="13" t="s">
        <v>69</v>
      </c>
      <c r="DV50" s="13" t="s">
        <v>68</v>
      </c>
      <c r="DW50" s="13" t="str">
        <f t="shared" si="162"/>
        <v>3 fois par semaine</v>
      </c>
      <c r="DX50" s="14" t="s">
        <v>69</v>
      </c>
      <c r="DY50" s="14" t="s">
        <v>68</v>
      </c>
      <c r="DZ50" s="14" t="s">
        <v>69</v>
      </c>
      <c r="EA50" s="14" t="s">
        <v>68</v>
      </c>
      <c r="EB50" s="14" t="s">
        <v>69</v>
      </c>
      <c r="EC50" s="14" t="s">
        <v>68</v>
      </c>
      <c r="ED50" s="14" t="str">
        <f t="shared" si="163"/>
        <v>3 fois par semaine</v>
      </c>
      <c r="EE50" s="13" t="s">
        <v>69</v>
      </c>
      <c r="EF50" s="13" t="s">
        <v>68</v>
      </c>
      <c r="EG50" s="13" t="s">
        <v>69</v>
      </c>
      <c r="EH50" s="13" t="s">
        <v>68</v>
      </c>
      <c r="EI50" s="13" t="s">
        <v>69</v>
      </c>
      <c r="EJ50" s="13" t="s">
        <v>68</v>
      </c>
      <c r="EK50" s="13" t="str">
        <f t="shared" si="164"/>
        <v>3 fois par semaine</v>
      </c>
      <c r="EL50" s="14" t="s">
        <v>69</v>
      </c>
      <c r="EM50" s="14" t="s">
        <v>68</v>
      </c>
      <c r="EN50" s="14" t="s">
        <v>68</v>
      </c>
      <c r="EO50" s="14" t="s">
        <v>68</v>
      </c>
      <c r="EP50" s="14" t="s">
        <v>68</v>
      </c>
      <c r="EQ50" s="14" t="s">
        <v>68</v>
      </c>
      <c r="ER50" s="44" t="str">
        <f t="shared" si="172"/>
        <v>1 fois par mois</v>
      </c>
      <c r="ES50" s="13" t="s">
        <v>69</v>
      </c>
      <c r="ET50" s="13" t="s">
        <v>68</v>
      </c>
      <c r="EU50" s="13" t="s">
        <v>68</v>
      </c>
      <c r="EV50" s="13" t="s">
        <v>68</v>
      </c>
      <c r="EW50" s="13" t="s">
        <v>68</v>
      </c>
      <c r="EX50" s="13" t="s">
        <v>68</v>
      </c>
      <c r="EY50" s="44" t="str">
        <f t="shared" ref="EY50:EY52" si="174">IF(COUNTIF(ES50:EX50,"X")&gt;0,COUNTIF(ES50:EX50,"X")&amp;" fois par mois","-")</f>
        <v>1 fois par mois</v>
      </c>
      <c r="EZ50" s="14" t="s">
        <v>68</v>
      </c>
      <c r="FA50" s="14" t="s">
        <v>68</v>
      </c>
      <c r="FB50" s="14" t="s">
        <v>68</v>
      </c>
      <c r="FC50" s="14" t="s">
        <v>68</v>
      </c>
      <c r="FD50" s="14" t="s">
        <v>68</v>
      </c>
      <c r="FE50" s="14" t="s">
        <v>68</v>
      </c>
      <c r="FF50" s="44" t="str">
        <f t="shared" ref="FF50:FF58" si="175">IF(COUNTIF(EZ50:FE50,"X")&gt;0,COUNTIF(EZ50:FE50,"X")&amp;" fois par semaine","-")</f>
        <v>-</v>
      </c>
      <c r="FG50" s="13" t="s">
        <v>69</v>
      </c>
      <c r="FH50" s="13" t="s">
        <v>68</v>
      </c>
      <c r="FI50" s="13" t="s">
        <v>68</v>
      </c>
      <c r="FJ50" s="13" t="s">
        <v>68</v>
      </c>
      <c r="FK50" s="13" t="s">
        <v>69</v>
      </c>
      <c r="FL50" s="13" t="s">
        <v>68</v>
      </c>
      <c r="FM50" s="13" t="s">
        <v>354</v>
      </c>
      <c r="FN50" s="14" t="s">
        <v>69</v>
      </c>
      <c r="FO50" s="14" t="s">
        <v>68</v>
      </c>
      <c r="FP50" s="14" t="s">
        <v>69</v>
      </c>
      <c r="FQ50" s="14" t="s">
        <v>68</v>
      </c>
      <c r="FR50" s="14" t="s">
        <v>69</v>
      </c>
      <c r="FS50" s="14" t="s">
        <v>68</v>
      </c>
      <c r="FT50" s="44" t="str">
        <f t="shared" si="145"/>
        <v>3 fois par semaine</v>
      </c>
      <c r="FU50" s="13" t="s">
        <v>69</v>
      </c>
      <c r="FV50" s="13" t="s">
        <v>68</v>
      </c>
      <c r="FW50" s="13" t="s">
        <v>68</v>
      </c>
      <c r="FX50" s="13" t="s">
        <v>68</v>
      </c>
      <c r="FY50" s="13" t="s">
        <v>68</v>
      </c>
      <c r="FZ50" s="13" t="s">
        <v>68</v>
      </c>
      <c r="GA50" s="44" t="str">
        <f t="shared" si="146"/>
        <v>1 fois par semaine</v>
      </c>
      <c r="GB50" s="14" t="s">
        <v>69</v>
      </c>
      <c r="GC50" s="14" t="s">
        <v>68</v>
      </c>
      <c r="GD50" s="14" t="s">
        <v>68</v>
      </c>
      <c r="GE50" s="14" t="s">
        <v>68</v>
      </c>
      <c r="GF50" s="14" t="s">
        <v>68</v>
      </c>
      <c r="GG50" s="14" t="s">
        <v>68</v>
      </c>
      <c r="GH50" s="14" t="str">
        <f t="shared" si="147"/>
        <v>1 fois par semaine</v>
      </c>
      <c r="GI50" s="13" t="s">
        <v>68</v>
      </c>
      <c r="GJ50" s="13" t="s">
        <v>68</v>
      </c>
      <c r="GK50" s="13" t="s">
        <v>68</v>
      </c>
      <c r="GL50" s="13" t="s">
        <v>68</v>
      </c>
      <c r="GM50" s="13" t="s">
        <v>68</v>
      </c>
      <c r="GN50" s="13" t="s">
        <v>68</v>
      </c>
      <c r="GO50" s="13" t="str">
        <f t="shared" si="129"/>
        <v>-</v>
      </c>
      <c r="GP50" s="14" t="s">
        <v>68</v>
      </c>
      <c r="GQ50" s="14" t="s">
        <v>68</v>
      </c>
      <c r="GR50" s="14" t="s">
        <v>68</v>
      </c>
      <c r="GS50" s="14" t="s">
        <v>68</v>
      </c>
      <c r="GT50" s="14" t="s">
        <v>68</v>
      </c>
      <c r="GU50" s="14" t="s">
        <v>68</v>
      </c>
      <c r="GV50" s="14" t="str">
        <f t="shared" si="118"/>
        <v>-</v>
      </c>
      <c r="GW50" s="13" t="s">
        <v>68</v>
      </c>
      <c r="GX50" s="13" t="s">
        <v>68</v>
      </c>
      <c r="GY50" s="13" t="s">
        <v>68</v>
      </c>
      <c r="GZ50" s="13" t="s">
        <v>68</v>
      </c>
      <c r="HA50" s="13" t="s">
        <v>68</v>
      </c>
      <c r="HB50" s="13" t="s">
        <v>68</v>
      </c>
      <c r="HC50" s="44" t="str">
        <f t="shared" si="167"/>
        <v>-</v>
      </c>
      <c r="HD50" s="14" t="s">
        <v>68</v>
      </c>
      <c r="HE50" s="14" t="s">
        <v>68</v>
      </c>
      <c r="HF50" s="14" t="s">
        <v>68</v>
      </c>
      <c r="HG50" s="14" t="s">
        <v>68</v>
      </c>
      <c r="HH50" s="14" t="s">
        <v>68</v>
      </c>
      <c r="HI50" s="14" t="s">
        <v>68</v>
      </c>
      <c r="HJ50" s="44" t="str">
        <f t="shared" si="140"/>
        <v>-</v>
      </c>
      <c r="HK50" s="13" t="s">
        <v>68</v>
      </c>
      <c r="HL50" s="13" t="s">
        <v>68</v>
      </c>
      <c r="HM50" s="13" t="s">
        <v>68</v>
      </c>
      <c r="HN50" s="13" t="s">
        <v>68</v>
      </c>
      <c r="HO50" s="13" t="s">
        <v>68</v>
      </c>
      <c r="HP50" s="13" t="s">
        <v>68</v>
      </c>
      <c r="HQ50" s="44" t="str">
        <f t="shared" si="124"/>
        <v>-</v>
      </c>
      <c r="HR50" s="14" t="s">
        <v>68</v>
      </c>
      <c r="HS50" s="14" t="s">
        <v>68</v>
      </c>
      <c r="HT50" s="14" t="s">
        <v>68</v>
      </c>
      <c r="HU50" s="14" t="s">
        <v>68</v>
      </c>
      <c r="HV50" s="14" t="s">
        <v>68</v>
      </c>
      <c r="HW50" s="14" t="s">
        <v>68</v>
      </c>
      <c r="HX50" s="14" t="str">
        <f t="shared" si="117"/>
        <v>-</v>
      </c>
    </row>
    <row r="51" spans="1:232" ht="27.95" customHeight="1" x14ac:dyDescent="0.2">
      <c r="A51" s="16">
        <v>8360</v>
      </c>
      <c r="B51" s="10" t="s">
        <v>76</v>
      </c>
      <c r="C51" s="10" t="s">
        <v>1913</v>
      </c>
      <c r="D51" s="11" t="s">
        <v>96</v>
      </c>
      <c r="E51" s="18" t="s">
        <v>361</v>
      </c>
      <c r="F51" s="18">
        <v>75019</v>
      </c>
      <c r="G51" s="18" t="s">
        <v>29</v>
      </c>
      <c r="H51" s="12">
        <v>11</v>
      </c>
      <c r="I51" s="13" t="s">
        <v>69</v>
      </c>
      <c r="J51" s="13" t="s">
        <v>68</v>
      </c>
      <c r="K51" s="13" t="s">
        <v>69</v>
      </c>
      <c r="L51" s="13" t="s">
        <v>68</v>
      </c>
      <c r="M51" s="13" t="s">
        <v>69</v>
      </c>
      <c r="N51" s="13" t="s">
        <v>68</v>
      </c>
      <c r="O51" s="13" t="str">
        <f t="shared" si="148"/>
        <v>3 fois par semaine</v>
      </c>
      <c r="P51" s="14" t="s">
        <v>69</v>
      </c>
      <c r="Q51" s="14" t="s">
        <v>68</v>
      </c>
      <c r="R51" s="14" t="s">
        <v>69</v>
      </c>
      <c r="S51" s="14" t="s">
        <v>68</v>
      </c>
      <c r="T51" s="14" t="s">
        <v>69</v>
      </c>
      <c r="U51" s="14" t="s">
        <v>68</v>
      </c>
      <c r="V51" s="44" t="str">
        <f t="shared" si="149"/>
        <v>3 fois par semaine</v>
      </c>
      <c r="W51" s="13" t="s">
        <v>69</v>
      </c>
      <c r="X51" s="13" t="s">
        <v>68</v>
      </c>
      <c r="Y51" s="13" t="s">
        <v>69</v>
      </c>
      <c r="Z51" s="13" t="s">
        <v>68</v>
      </c>
      <c r="AA51" s="13" t="s">
        <v>69</v>
      </c>
      <c r="AB51" s="13" t="s">
        <v>68</v>
      </c>
      <c r="AC51" s="13" t="str">
        <f t="shared" si="150"/>
        <v>3 fois par semaine</v>
      </c>
      <c r="AD51" s="14" t="s">
        <v>69</v>
      </c>
      <c r="AE51" s="14" t="s">
        <v>68</v>
      </c>
      <c r="AF51" s="14" t="s">
        <v>69</v>
      </c>
      <c r="AG51" s="14" t="s">
        <v>68</v>
      </c>
      <c r="AH51" s="14" t="s">
        <v>69</v>
      </c>
      <c r="AI51" s="14" t="s">
        <v>68</v>
      </c>
      <c r="AJ51" s="44" t="str">
        <f t="shared" si="151"/>
        <v>3 fois par semaine</v>
      </c>
      <c r="AK51" s="13" t="s">
        <v>69</v>
      </c>
      <c r="AL51" s="13" t="s">
        <v>68</v>
      </c>
      <c r="AM51" s="13" t="s">
        <v>69</v>
      </c>
      <c r="AN51" s="13" t="s">
        <v>68</v>
      </c>
      <c r="AO51" s="13" t="s">
        <v>69</v>
      </c>
      <c r="AP51" s="13" t="s">
        <v>68</v>
      </c>
      <c r="AQ51" s="13" t="str">
        <f t="shared" si="152"/>
        <v>3 fois par semaine</v>
      </c>
      <c r="AR51" s="14" t="s">
        <v>69</v>
      </c>
      <c r="AS51" s="14" t="s">
        <v>68</v>
      </c>
      <c r="AT51" s="14" t="s">
        <v>69</v>
      </c>
      <c r="AU51" s="14" t="s">
        <v>68</v>
      </c>
      <c r="AV51" s="14" t="s">
        <v>69</v>
      </c>
      <c r="AW51" s="14" t="s">
        <v>68</v>
      </c>
      <c r="AX51" s="14" t="str">
        <f t="shared" si="153"/>
        <v>3 fois par semaine</v>
      </c>
      <c r="AY51" s="13" t="s">
        <v>69</v>
      </c>
      <c r="AZ51" s="13" t="s">
        <v>68</v>
      </c>
      <c r="BA51" s="13" t="s">
        <v>69</v>
      </c>
      <c r="BB51" s="13" t="s">
        <v>68</v>
      </c>
      <c r="BC51" s="13" t="s">
        <v>69</v>
      </c>
      <c r="BD51" s="13" t="s">
        <v>68</v>
      </c>
      <c r="BE51" s="13" t="str">
        <f t="shared" si="154"/>
        <v>3 fois par semaine</v>
      </c>
      <c r="BF51" s="14" t="s">
        <v>69</v>
      </c>
      <c r="BG51" s="14" t="s">
        <v>68</v>
      </c>
      <c r="BH51" s="14" t="s">
        <v>69</v>
      </c>
      <c r="BI51" s="14" t="s">
        <v>68</v>
      </c>
      <c r="BJ51" s="14" t="s">
        <v>69</v>
      </c>
      <c r="BK51" s="14" t="s">
        <v>68</v>
      </c>
      <c r="BL51" s="14" t="str">
        <f t="shared" si="155"/>
        <v>3 fois par semaine</v>
      </c>
      <c r="BM51" s="13" t="s">
        <v>69</v>
      </c>
      <c r="BN51" s="13" t="s">
        <v>68</v>
      </c>
      <c r="BO51" s="13" t="s">
        <v>69</v>
      </c>
      <c r="BP51" s="13" t="s">
        <v>68</v>
      </c>
      <c r="BQ51" s="13" t="s">
        <v>69</v>
      </c>
      <c r="BR51" s="13" t="s">
        <v>68</v>
      </c>
      <c r="BS51" s="13" t="str">
        <f t="shared" si="156"/>
        <v>3 fois par semaine</v>
      </c>
      <c r="BT51" s="14" t="s">
        <v>68</v>
      </c>
      <c r="BU51" s="14" t="s">
        <v>68</v>
      </c>
      <c r="BV51" s="14" t="s">
        <v>68</v>
      </c>
      <c r="BW51" s="14" t="s">
        <v>68</v>
      </c>
      <c r="BX51" s="14" t="s">
        <v>68</v>
      </c>
      <c r="BY51" s="14" t="s">
        <v>68</v>
      </c>
      <c r="BZ51" s="14" t="str">
        <f t="shared" si="157"/>
        <v>-</v>
      </c>
      <c r="CA51" s="13" t="s">
        <v>69</v>
      </c>
      <c r="CB51" s="13" t="s">
        <v>68</v>
      </c>
      <c r="CC51" s="13" t="s">
        <v>68</v>
      </c>
      <c r="CD51" s="13" t="s">
        <v>68</v>
      </c>
      <c r="CE51" s="13" t="s">
        <v>68</v>
      </c>
      <c r="CF51" s="13" t="s">
        <v>68</v>
      </c>
      <c r="CG51" s="44" t="str">
        <f t="shared" si="171"/>
        <v>1 fois par mois</v>
      </c>
      <c r="CH51" s="14" t="s">
        <v>69</v>
      </c>
      <c r="CI51" s="14" t="s">
        <v>68</v>
      </c>
      <c r="CJ51" s="14" t="s">
        <v>68</v>
      </c>
      <c r="CK51" s="14" t="s">
        <v>68</v>
      </c>
      <c r="CL51" s="14" t="s">
        <v>68</v>
      </c>
      <c r="CM51" s="14" t="s">
        <v>68</v>
      </c>
      <c r="CN51" s="44" t="str">
        <f t="shared" si="159"/>
        <v>1 fois par semaine</v>
      </c>
      <c r="CO51" s="13" t="s">
        <v>69</v>
      </c>
      <c r="CP51" s="13" t="s">
        <v>68</v>
      </c>
      <c r="CQ51" s="13" t="s">
        <v>68</v>
      </c>
      <c r="CR51" s="13" t="s">
        <v>68</v>
      </c>
      <c r="CS51" s="13" t="s">
        <v>68</v>
      </c>
      <c r="CT51" s="13" t="s">
        <v>68</v>
      </c>
      <c r="CU51" s="13" t="str">
        <f t="shared" si="135"/>
        <v>1 fois par semaine</v>
      </c>
      <c r="CV51" s="14" t="s">
        <v>69</v>
      </c>
      <c r="CW51" s="14" t="s">
        <v>68</v>
      </c>
      <c r="CX51" s="14" t="s">
        <v>68</v>
      </c>
      <c r="CY51" s="14" t="s">
        <v>68</v>
      </c>
      <c r="CZ51" s="14" t="s">
        <v>68</v>
      </c>
      <c r="DA51" s="14" t="s">
        <v>68</v>
      </c>
      <c r="DB51" s="14" t="str">
        <f t="shared" si="160"/>
        <v>1 fois par semaine</v>
      </c>
      <c r="DC51" s="13" t="s">
        <v>69</v>
      </c>
      <c r="DD51" s="13" t="s">
        <v>68</v>
      </c>
      <c r="DE51" s="13" t="s">
        <v>68</v>
      </c>
      <c r="DF51" s="13" t="s">
        <v>68</v>
      </c>
      <c r="DG51" s="13" t="s">
        <v>68</v>
      </c>
      <c r="DH51" s="13" t="s">
        <v>68</v>
      </c>
      <c r="DI51" s="13" t="str">
        <f t="shared" si="136"/>
        <v>1 fois par semaine</v>
      </c>
      <c r="DJ51" s="14" t="s">
        <v>69</v>
      </c>
      <c r="DK51" s="14" t="s">
        <v>68</v>
      </c>
      <c r="DL51" s="14" t="s">
        <v>69</v>
      </c>
      <c r="DM51" s="14" t="s">
        <v>68</v>
      </c>
      <c r="DN51" s="14" t="s">
        <v>69</v>
      </c>
      <c r="DO51" s="14" t="s">
        <v>68</v>
      </c>
      <c r="DP51" s="44" t="str">
        <f t="shared" si="161"/>
        <v>3 fois par semaine</v>
      </c>
      <c r="DQ51" s="13" t="s">
        <v>69</v>
      </c>
      <c r="DR51" s="13" t="s">
        <v>68</v>
      </c>
      <c r="DS51" s="13" t="s">
        <v>69</v>
      </c>
      <c r="DT51" s="13" t="s">
        <v>68</v>
      </c>
      <c r="DU51" s="13" t="s">
        <v>69</v>
      </c>
      <c r="DV51" s="13" t="s">
        <v>68</v>
      </c>
      <c r="DW51" s="13" t="str">
        <f t="shared" si="162"/>
        <v>3 fois par semaine</v>
      </c>
      <c r="DX51" s="14" t="s">
        <v>69</v>
      </c>
      <c r="DY51" s="14" t="s">
        <v>68</v>
      </c>
      <c r="DZ51" s="14" t="s">
        <v>69</v>
      </c>
      <c r="EA51" s="14" t="s">
        <v>68</v>
      </c>
      <c r="EB51" s="14" t="s">
        <v>69</v>
      </c>
      <c r="EC51" s="14" t="s">
        <v>68</v>
      </c>
      <c r="ED51" s="14" t="str">
        <f t="shared" si="163"/>
        <v>3 fois par semaine</v>
      </c>
      <c r="EE51" s="13" t="s">
        <v>69</v>
      </c>
      <c r="EF51" s="13" t="s">
        <v>68</v>
      </c>
      <c r="EG51" s="13" t="s">
        <v>69</v>
      </c>
      <c r="EH51" s="13" t="s">
        <v>68</v>
      </c>
      <c r="EI51" s="13" t="s">
        <v>69</v>
      </c>
      <c r="EJ51" s="13" t="s">
        <v>68</v>
      </c>
      <c r="EK51" s="13" t="str">
        <f t="shared" si="164"/>
        <v>3 fois par semaine</v>
      </c>
      <c r="EL51" s="14" t="s">
        <v>69</v>
      </c>
      <c r="EM51" s="14" t="s">
        <v>68</v>
      </c>
      <c r="EN51" s="14" t="s">
        <v>69</v>
      </c>
      <c r="EO51" s="14" t="s">
        <v>68</v>
      </c>
      <c r="EP51" s="14" t="s">
        <v>69</v>
      </c>
      <c r="EQ51" s="14" t="s">
        <v>68</v>
      </c>
      <c r="ER51" s="44" t="str">
        <f t="shared" si="172"/>
        <v>3 fois par mois</v>
      </c>
      <c r="ES51" s="13" t="s">
        <v>68</v>
      </c>
      <c r="ET51" s="13" t="s">
        <v>68</v>
      </c>
      <c r="EU51" s="13" t="s">
        <v>68</v>
      </c>
      <c r="EV51" s="13" t="s">
        <v>68</v>
      </c>
      <c r="EW51" s="13" t="s">
        <v>68</v>
      </c>
      <c r="EX51" s="13" t="s">
        <v>68</v>
      </c>
      <c r="EY51" s="44" t="str">
        <f t="shared" si="174"/>
        <v>-</v>
      </c>
      <c r="EZ51" s="14" t="s">
        <v>69</v>
      </c>
      <c r="FA51" s="14" t="s">
        <v>68</v>
      </c>
      <c r="FB51" s="14" t="s">
        <v>68</v>
      </c>
      <c r="FC51" s="14" t="s">
        <v>68</v>
      </c>
      <c r="FD51" s="14" t="s">
        <v>68</v>
      </c>
      <c r="FE51" s="14" t="s">
        <v>68</v>
      </c>
      <c r="FF51" s="44" t="str">
        <f t="shared" si="175"/>
        <v>1 fois par semaine</v>
      </c>
      <c r="FG51" s="13" t="s">
        <v>69</v>
      </c>
      <c r="FH51" s="13" t="s">
        <v>68</v>
      </c>
      <c r="FI51" s="13" t="s">
        <v>68</v>
      </c>
      <c r="FJ51" s="13" t="s">
        <v>68</v>
      </c>
      <c r="FK51" s="13" t="s">
        <v>68</v>
      </c>
      <c r="FL51" s="13" t="s">
        <v>68</v>
      </c>
      <c r="FM51" s="13" t="str">
        <f t="shared" ref="FM51:FM52" si="176">IF(COUNTIF(FG51:FL51,"X")&gt;0,COUNTIF(FG51:FL51,"X")&amp;" fois par mois","-")</f>
        <v>1 fois par mois</v>
      </c>
      <c r="FN51" s="14" t="s">
        <v>69</v>
      </c>
      <c r="FO51" s="14" t="s">
        <v>68</v>
      </c>
      <c r="FP51" s="14" t="s">
        <v>69</v>
      </c>
      <c r="FQ51" s="14" t="s">
        <v>68</v>
      </c>
      <c r="FR51" s="14" t="s">
        <v>69</v>
      </c>
      <c r="FS51" s="14" t="s">
        <v>68</v>
      </c>
      <c r="FT51" s="44" t="str">
        <f t="shared" si="145"/>
        <v>3 fois par semaine</v>
      </c>
      <c r="FU51" s="13" t="s">
        <v>69</v>
      </c>
      <c r="FV51" s="13" t="s">
        <v>68</v>
      </c>
      <c r="FW51" s="13" t="s">
        <v>68</v>
      </c>
      <c r="FX51" s="13" t="s">
        <v>68</v>
      </c>
      <c r="FY51" s="13" t="s">
        <v>68</v>
      </c>
      <c r="FZ51" s="13" t="s">
        <v>68</v>
      </c>
      <c r="GA51" s="44" t="str">
        <f t="shared" si="146"/>
        <v>1 fois par semaine</v>
      </c>
      <c r="GB51" s="14" t="s">
        <v>69</v>
      </c>
      <c r="GC51" s="14" t="s">
        <v>68</v>
      </c>
      <c r="GD51" s="14" t="s">
        <v>68</v>
      </c>
      <c r="GE51" s="14" t="s">
        <v>68</v>
      </c>
      <c r="GF51" s="14" t="s">
        <v>68</v>
      </c>
      <c r="GG51" s="14" t="s">
        <v>68</v>
      </c>
      <c r="GH51" s="14" t="str">
        <f t="shared" si="147"/>
        <v>1 fois par semaine</v>
      </c>
      <c r="GI51" s="13" t="s">
        <v>68</v>
      </c>
      <c r="GJ51" s="13" t="s">
        <v>68</v>
      </c>
      <c r="GK51" s="13" t="s">
        <v>68</v>
      </c>
      <c r="GL51" s="13" t="s">
        <v>68</v>
      </c>
      <c r="GM51" s="13" t="s">
        <v>68</v>
      </c>
      <c r="GN51" s="13" t="s">
        <v>68</v>
      </c>
      <c r="GO51" s="13" t="str">
        <f t="shared" si="129"/>
        <v>-</v>
      </c>
      <c r="GP51" s="14" t="s">
        <v>68</v>
      </c>
      <c r="GQ51" s="14" t="s">
        <v>68</v>
      </c>
      <c r="GR51" s="14" t="s">
        <v>68</v>
      </c>
      <c r="GS51" s="14" t="s">
        <v>68</v>
      </c>
      <c r="GT51" s="14" t="s">
        <v>68</v>
      </c>
      <c r="GU51" s="14" t="s">
        <v>68</v>
      </c>
      <c r="GV51" s="14" t="str">
        <f t="shared" ref="GV51:GV59" si="177">IF(COUNTIF(GP51:GU51,"X")&gt;0,COUNTIF(GP51:GU51,"X")&amp;" fois par semaine","-")</f>
        <v>-</v>
      </c>
      <c r="GW51" s="13" t="s">
        <v>68</v>
      </c>
      <c r="GX51" s="13" t="s">
        <v>68</v>
      </c>
      <c r="GY51" s="13" t="s">
        <v>68</v>
      </c>
      <c r="GZ51" s="13" t="s">
        <v>68</v>
      </c>
      <c r="HA51" s="13" t="s">
        <v>68</v>
      </c>
      <c r="HB51" s="13" t="s">
        <v>68</v>
      </c>
      <c r="HC51" s="44" t="str">
        <f t="shared" ref="HC51:HC52" si="178">IF(COUNTIF(GW51:HB51,"X")&gt;0,COUNTIF(GW51:HB51,"X")&amp;" fois par semaine","-")</f>
        <v>-</v>
      </c>
      <c r="HD51" s="14" t="s">
        <v>68</v>
      </c>
      <c r="HE51" s="14" t="s">
        <v>68</v>
      </c>
      <c r="HF51" s="14" t="s">
        <v>68</v>
      </c>
      <c r="HG51" s="14" t="s">
        <v>68</v>
      </c>
      <c r="HH51" s="14" t="s">
        <v>68</v>
      </c>
      <c r="HI51" s="14" t="s">
        <v>68</v>
      </c>
      <c r="HJ51" s="44" t="str">
        <f t="shared" si="140"/>
        <v>-</v>
      </c>
      <c r="HK51" s="13" t="s">
        <v>68</v>
      </c>
      <c r="HL51" s="13" t="s">
        <v>68</v>
      </c>
      <c r="HM51" s="13" t="s">
        <v>68</v>
      </c>
      <c r="HN51" s="13" t="s">
        <v>68</v>
      </c>
      <c r="HO51" s="13" t="s">
        <v>68</v>
      </c>
      <c r="HP51" s="13" t="s">
        <v>68</v>
      </c>
      <c r="HQ51" s="44" t="str">
        <f t="shared" si="124"/>
        <v>-</v>
      </c>
      <c r="HR51" s="14" t="s">
        <v>68</v>
      </c>
      <c r="HS51" s="14" t="s">
        <v>68</v>
      </c>
      <c r="HT51" s="14" t="s">
        <v>68</v>
      </c>
      <c r="HU51" s="14" t="s">
        <v>68</v>
      </c>
      <c r="HV51" s="14" t="s">
        <v>68</v>
      </c>
      <c r="HW51" s="14" t="s">
        <v>68</v>
      </c>
      <c r="HX51" s="14" t="str">
        <f t="shared" ref="HX51:HX55" si="179">IF(COUNTIF(HR51:HW51,"X")&gt;0,COUNTIF(HR51:HW51,"X")&amp;" fois par semaine","-")</f>
        <v>-</v>
      </c>
    </row>
    <row r="52" spans="1:232" ht="27.95" customHeight="1" x14ac:dyDescent="0.2">
      <c r="A52" s="16">
        <v>8363</v>
      </c>
      <c r="B52" s="10" t="s">
        <v>76</v>
      </c>
      <c r="C52" s="10" t="s">
        <v>1913</v>
      </c>
      <c r="D52" s="11" t="s">
        <v>96</v>
      </c>
      <c r="E52" s="11" t="s">
        <v>362</v>
      </c>
      <c r="F52" s="11">
        <v>75019</v>
      </c>
      <c r="G52" s="11" t="s">
        <v>29</v>
      </c>
      <c r="H52" s="12">
        <v>4</v>
      </c>
      <c r="I52" s="13" t="s">
        <v>68</v>
      </c>
      <c r="J52" s="13" t="s">
        <v>68</v>
      </c>
      <c r="K52" s="13" t="s">
        <v>68</v>
      </c>
      <c r="L52" s="13" t="s">
        <v>68</v>
      </c>
      <c r="M52" s="13" t="s">
        <v>68</v>
      </c>
      <c r="N52" s="13" t="s">
        <v>68</v>
      </c>
      <c r="O52" s="13" t="str">
        <f t="shared" si="148"/>
        <v>-</v>
      </c>
      <c r="P52" s="14" t="s">
        <v>68</v>
      </c>
      <c r="Q52" s="14" t="s">
        <v>68</v>
      </c>
      <c r="R52" s="14" t="s">
        <v>68</v>
      </c>
      <c r="S52" s="14" t="s">
        <v>68</v>
      </c>
      <c r="T52" s="14" t="s">
        <v>68</v>
      </c>
      <c r="U52" s="14" t="s">
        <v>68</v>
      </c>
      <c r="V52" s="44" t="str">
        <f t="shared" si="149"/>
        <v>-</v>
      </c>
      <c r="W52" s="13" t="s">
        <v>68</v>
      </c>
      <c r="X52" s="13" t="s">
        <v>68</v>
      </c>
      <c r="Y52" s="13" t="s">
        <v>68</v>
      </c>
      <c r="Z52" s="13" t="s">
        <v>68</v>
      </c>
      <c r="AA52" s="13" t="s">
        <v>68</v>
      </c>
      <c r="AB52" s="13" t="s">
        <v>68</v>
      </c>
      <c r="AC52" s="13" t="str">
        <f t="shared" si="150"/>
        <v>-</v>
      </c>
      <c r="AD52" s="14" t="s">
        <v>68</v>
      </c>
      <c r="AE52" s="14" t="s">
        <v>68</v>
      </c>
      <c r="AF52" s="14" t="s">
        <v>68</v>
      </c>
      <c r="AG52" s="14" t="s">
        <v>68</v>
      </c>
      <c r="AH52" s="14" t="s">
        <v>68</v>
      </c>
      <c r="AI52" s="14" t="s">
        <v>68</v>
      </c>
      <c r="AJ52" s="44" t="str">
        <f t="shared" si="151"/>
        <v>-</v>
      </c>
      <c r="AK52" s="13" t="s">
        <v>68</v>
      </c>
      <c r="AL52" s="13" t="s">
        <v>68</v>
      </c>
      <c r="AM52" s="13" t="s">
        <v>68</v>
      </c>
      <c r="AN52" s="13" t="s">
        <v>68</v>
      </c>
      <c r="AO52" s="13" t="s">
        <v>68</v>
      </c>
      <c r="AP52" s="13" t="s">
        <v>68</v>
      </c>
      <c r="AQ52" s="13" t="str">
        <f t="shared" si="152"/>
        <v>-</v>
      </c>
      <c r="AR52" s="14" t="s">
        <v>68</v>
      </c>
      <c r="AS52" s="14" t="s">
        <v>68</v>
      </c>
      <c r="AT52" s="14" t="s">
        <v>68</v>
      </c>
      <c r="AU52" s="14" t="s">
        <v>68</v>
      </c>
      <c r="AV52" s="14" t="s">
        <v>68</v>
      </c>
      <c r="AW52" s="14" t="s">
        <v>68</v>
      </c>
      <c r="AX52" s="14" t="str">
        <f t="shared" si="153"/>
        <v>-</v>
      </c>
      <c r="AY52" s="13" t="s">
        <v>68</v>
      </c>
      <c r="AZ52" s="13" t="s">
        <v>68</v>
      </c>
      <c r="BA52" s="13" t="s">
        <v>68</v>
      </c>
      <c r="BB52" s="13" t="s">
        <v>68</v>
      </c>
      <c r="BC52" s="13" t="s">
        <v>68</v>
      </c>
      <c r="BD52" s="13" t="s">
        <v>68</v>
      </c>
      <c r="BE52" s="13" t="str">
        <f t="shared" si="154"/>
        <v>-</v>
      </c>
      <c r="BF52" s="14" t="s">
        <v>68</v>
      </c>
      <c r="BG52" s="14" t="s">
        <v>68</v>
      </c>
      <c r="BH52" s="14" t="s">
        <v>68</v>
      </c>
      <c r="BI52" s="14" t="s">
        <v>68</v>
      </c>
      <c r="BJ52" s="14" t="s">
        <v>68</v>
      </c>
      <c r="BK52" s="14" t="s">
        <v>68</v>
      </c>
      <c r="BL52" s="14" t="str">
        <f t="shared" si="155"/>
        <v>-</v>
      </c>
      <c r="BM52" s="13" t="s">
        <v>68</v>
      </c>
      <c r="BN52" s="13" t="s">
        <v>68</v>
      </c>
      <c r="BO52" s="13" t="s">
        <v>68</v>
      </c>
      <c r="BP52" s="13" t="s">
        <v>68</v>
      </c>
      <c r="BQ52" s="13" t="s">
        <v>68</v>
      </c>
      <c r="BR52" s="13" t="s">
        <v>68</v>
      </c>
      <c r="BS52" s="13" t="str">
        <f t="shared" si="156"/>
        <v>-</v>
      </c>
      <c r="BT52" s="14" t="s">
        <v>68</v>
      </c>
      <c r="BU52" s="14" t="s">
        <v>68</v>
      </c>
      <c r="BV52" s="14" t="s">
        <v>68</v>
      </c>
      <c r="BW52" s="14" t="s">
        <v>68</v>
      </c>
      <c r="BX52" s="14" t="s">
        <v>68</v>
      </c>
      <c r="BY52" s="14" t="s">
        <v>68</v>
      </c>
      <c r="BZ52" s="14" t="str">
        <f t="shared" si="157"/>
        <v>-</v>
      </c>
      <c r="CA52" s="13" t="s">
        <v>68</v>
      </c>
      <c r="CB52" s="13" t="s">
        <v>68</v>
      </c>
      <c r="CC52" s="13" t="s">
        <v>68</v>
      </c>
      <c r="CD52" s="13" t="s">
        <v>68</v>
      </c>
      <c r="CE52" s="13" t="s">
        <v>68</v>
      </c>
      <c r="CF52" s="13" t="s">
        <v>68</v>
      </c>
      <c r="CG52" s="44" t="str">
        <f t="shared" si="171"/>
        <v>-</v>
      </c>
      <c r="CH52" s="14" t="s">
        <v>68</v>
      </c>
      <c r="CI52" s="14" t="s">
        <v>68</v>
      </c>
      <c r="CJ52" s="14" t="s">
        <v>68</v>
      </c>
      <c r="CK52" s="14" t="s">
        <v>68</v>
      </c>
      <c r="CL52" s="14" t="s">
        <v>68</v>
      </c>
      <c r="CM52" s="14" t="s">
        <v>68</v>
      </c>
      <c r="CN52" s="44" t="str">
        <f t="shared" si="159"/>
        <v>-</v>
      </c>
      <c r="CO52" s="13" t="s">
        <v>68</v>
      </c>
      <c r="CP52" s="13" t="s">
        <v>68</v>
      </c>
      <c r="CQ52" s="13" t="s">
        <v>68</v>
      </c>
      <c r="CR52" s="13" t="s">
        <v>68</v>
      </c>
      <c r="CS52" s="13" t="s">
        <v>68</v>
      </c>
      <c r="CT52" s="13" t="s">
        <v>68</v>
      </c>
      <c r="CU52" s="13" t="str">
        <f t="shared" si="135"/>
        <v>-</v>
      </c>
      <c r="CV52" s="14" t="s">
        <v>68</v>
      </c>
      <c r="CW52" s="14" t="s">
        <v>68</v>
      </c>
      <c r="CX52" s="14" t="s">
        <v>68</v>
      </c>
      <c r="CY52" s="14" t="s">
        <v>68</v>
      </c>
      <c r="CZ52" s="14" t="s">
        <v>68</v>
      </c>
      <c r="DA52" s="14" t="s">
        <v>68</v>
      </c>
      <c r="DB52" s="14" t="str">
        <f t="shared" si="160"/>
        <v>-</v>
      </c>
      <c r="DC52" s="13" t="s">
        <v>68</v>
      </c>
      <c r="DD52" s="13" t="s">
        <v>68</v>
      </c>
      <c r="DE52" s="13" t="s">
        <v>68</v>
      </c>
      <c r="DF52" s="13" t="s">
        <v>68</v>
      </c>
      <c r="DG52" s="13" t="s">
        <v>68</v>
      </c>
      <c r="DH52" s="13" t="s">
        <v>68</v>
      </c>
      <c r="DI52" s="13" t="str">
        <f t="shared" si="136"/>
        <v>-</v>
      </c>
      <c r="DJ52" s="14" t="s">
        <v>68</v>
      </c>
      <c r="DK52" s="14" t="s">
        <v>68</v>
      </c>
      <c r="DL52" s="14" t="s">
        <v>68</v>
      </c>
      <c r="DM52" s="14" t="s">
        <v>68</v>
      </c>
      <c r="DN52" s="14" t="s">
        <v>68</v>
      </c>
      <c r="DO52" s="14" t="s">
        <v>68</v>
      </c>
      <c r="DP52" s="44" t="str">
        <f t="shared" si="161"/>
        <v>-</v>
      </c>
      <c r="DQ52" s="13" t="s">
        <v>68</v>
      </c>
      <c r="DR52" s="13" t="s">
        <v>68</v>
      </c>
      <c r="DS52" s="13" t="s">
        <v>68</v>
      </c>
      <c r="DT52" s="13" t="s">
        <v>68</v>
      </c>
      <c r="DU52" s="13" t="s">
        <v>68</v>
      </c>
      <c r="DV52" s="13" t="s">
        <v>68</v>
      </c>
      <c r="DW52" s="13" t="str">
        <f t="shared" si="162"/>
        <v>-</v>
      </c>
      <c r="DX52" s="14" t="s">
        <v>68</v>
      </c>
      <c r="DY52" s="14" t="s">
        <v>68</v>
      </c>
      <c r="DZ52" s="14" t="s">
        <v>68</v>
      </c>
      <c r="EA52" s="14" t="s">
        <v>68</v>
      </c>
      <c r="EB52" s="14" t="s">
        <v>68</v>
      </c>
      <c r="EC52" s="14" t="s">
        <v>68</v>
      </c>
      <c r="ED52" s="14" t="str">
        <f t="shared" si="163"/>
        <v>-</v>
      </c>
      <c r="EE52" s="13" t="s">
        <v>68</v>
      </c>
      <c r="EF52" s="13" t="s">
        <v>68</v>
      </c>
      <c r="EG52" s="13" t="s">
        <v>68</v>
      </c>
      <c r="EH52" s="13" t="s">
        <v>68</v>
      </c>
      <c r="EI52" s="13" t="s">
        <v>68</v>
      </c>
      <c r="EJ52" s="13" t="s">
        <v>68</v>
      </c>
      <c r="EK52" s="13" t="str">
        <f t="shared" si="164"/>
        <v>-</v>
      </c>
      <c r="EL52" s="14" t="s">
        <v>68</v>
      </c>
      <c r="EM52" s="14" t="s">
        <v>68</v>
      </c>
      <c r="EN52" s="14" t="s">
        <v>68</v>
      </c>
      <c r="EO52" s="14" t="s">
        <v>68</v>
      </c>
      <c r="EP52" s="14" t="s">
        <v>68</v>
      </c>
      <c r="EQ52" s="14" t="s">
        <v>68</v>
      </c>
      <c r="ER52" s="44" t="str">
        <f t="shared" si="172"/>
        <v>-</v>
      </c>
      <c r="ES52" s="13" t="s">
        <v>68</v>
      </c>
      <c r="ET52" s="13" t="s">
        <v>68</v>
      </c>
      <c r="EU52" s="13" t="s">
        <v>68</v>
      </c>
      <c r="EV52" s="13" t="s">
        <v>68</v>
      </c>
      <c r="EW52" s="13" t="s">
        <v>68</v>
      </c>
      <c r="EX52" s="13" t="s">
        <v>68</v>
      </c>
      <c r="EY52" s="44" t="str">
        <f t="shared" si="174"/>
        <v>-</v>
      </c>
      <c r="EZ52" s="14" t="s">
        <v>68</v>
      </c>
      <c r="FA52" s="14" t="s">
        <v>68</v>
      </c>
      <c r="FB52" s="14" t="s">
        <v>68</v>
      </c>
      <c r="FC52" s="14" t="s">
        <v>68</v>
      </c>
      <c r="FD52" s="14" t="s">
        <v>68</v>
      </c>
      <c r="FE52" s="14" t="s">
        <v>68</v>
      </c>
      <c r="FF52" s="44" t="str">
        <f t="shared" si="175"/>
        <v>-</v>
      </c>
      <c r="FG52" s="13" t="s">
        <v>68</v>
      </c>
      <c r="FH52" s="13" t="s">
        <v>68</v>
      </c>
      <c r="FI52" s="13" t="s">
        <v>68</v>
      </c>
      <c r="FJ52" s="13" t="s">
        <v>68</v>
      </c>
      <c r="FK52" s="13" t="s">
        <v>68</v>
      </c>
      <c r="FL52" s="13" t="s">
        <v>68</v>
      </c>
      <c r="FM52" s="13" t="str">
        <f t="shared" si="176"/>
        <v>-</v>
      </c>
      <c r="FN52" s="14" t="s">
        <v>69</v>
      </c>
      <c r="FO52" s="14" t="s">
        <v>68</v>
      </c>
      <c r="FP52" s="14" t="s">
        <v>68</v>
      </c>
      <c r="FQ52" s="14" t="s">
        <v>69</v>
      </c>
      <c r="FR52" s="14" t="s">
        <v>68</v>
      </c>
      <c r="FS52" s="14" t="s">
        <v>68</v>
      </c>
      <c r="FT52" s="44" t="str">
        <f t="shared" si="145"/>
        <v>2 fois par semaine</v>
      </c>
      <c r="FU52" s="13" t="s">
        <v>69</v>
      </c>
      <c r="FV52" s="13" t="s">
        <v>68</v>
      </c>
      <c r="FW52" s="13" t="s">
        <v>68</v>
      </c>
      <c r="FX52" s="13" t="s">
        <v>68</v>
      </c>
      <c r="FY52" s="13" t="s">
        <v>69</v>
      </c>
      <c r="FZ52" s="13" t="s">
        <v>68</v>
      </c>
      <c r="GA52" s="44" t="str">
        <f t="shared" si="146"/>
        <v>2 fois par semaine</v>
      </c>
      <c r="GB52" s="14" t="s">
        <v>69</v>
      </c>
      <c r="GC52" s="14" t="s">
        <v>68</v>
      </c>
      <c r="GD52" s="14" t="s">
        <v>68</v>
      </c>
      <c r="GE52" s="14" t="s">
        <v>68</v>
      </c>
      <c r="GF52" s="14" t="s">
        <v>68</v>
      </c>
      <c r="GG52" s="14" t="s">
        <v>68</v>
      </c>
      <c r="GH52" s="14" t="str">
        <f t="shared" si="147"/>
        <v>1 fois par semaine</v>
      </c>
      <c r="GI52" s="13" t="s">
        <v>68</v>
      </c>
      <c r="GJ52" s="13" t="s">
        <v>68</v>
      </c>
      <c r="GK52" s="13" t="s">
        <v>68</v>
      </c>
      <c r="GL52" s="13" t="s">
        <v>68</v>
      </c>
      <c r="GM52" s="13" t="s">
        <v>68</v>
      </c>
      <c r="GN52" s="13" t="s">
        <v>68</v>
      </c>
      <c r="GO52" s="13" t="str">
        <f t="shared" si="129"/>
        <v>-</v>
      </c>
      <c r="GP52" s="14" t="s">
        <v>68</v>
      </c>
      <c r="GQ52" s="14" t="s">
        <v>68</v>
      </c>
      <c r="GR52" s="14" t="s">
        <v>68</v>
      </c>
      <c r="GS52" s="14" t="s">
        <v>68</v>
      </c>
      <c r="GT52" s="14" t="s">
        <v>68</v>
      </c>
      <c r="GU52" s="14" t="s">
        <v>68</v>
      </c>
      <c r="GV52" s="14" t="str">
        <f t="shared" si="177"/>
        <v>-</v>
      </c>
      <c r="GW52" s="13" t="s">
        <v>68</v>
      </c>
      <c r="GX52" s="13" t="s">
        <v>68</v>
      </c>
      <c r="GY52" s="13" t="s">
        <v>68</v>
      </c>
      <c r="GZ52" s="13" t="s">
        <v>68</v>
      </c>
      <c r="HA52" s="13" t="s">
        <v>68</v>
      </c>
      <c r="HB52" s="13" t="s">
        <v>68</v>
      </c>
      <c r="HC52" s="44" t="str">
        <f t="shared" si="178"/>
        <v>-</v>
      </c>
      <c r="HD52" s="14" t="s">
        <v>68</v>
      </c>
      <c r="HE52" s="14" t="s">
        <v>68</v>
      </c>
      <c r="HF52" s="14" t="s">
        <v>68</v>
      </c>
      <c r="HG52" s="14" t="s">
        <v>68</v>
      </c>
      <c r="HH52" s="14" t="s">
        <v>68</v>
      </c>
      <c r="HI52" s="14" t="s">
        <v>68</v>
      </c>
      <c r="HJ52" s="44" t="str">
        <f t="shared" si="140"/>
        <v>-</v>
      </c>
      <c r="HK52" s="13" t="s">
        <v>68</v>
      </c>
      <c r="HL52" s="13" t="s">
        <v>68</v>
      </c>
      <c r="HM52" s="13" t="s">
        <v>68</v>
      </c>
      <c r="HN52" s="13" t="s">
        <v>68</v>
      </c>
      <c r="HO52" s="13" t="s">
        <v>68</v>
      </c>
      <c r="HP52" s="13" t="s">
        <v>68</v>
      </c>
      <c r="HQ52" s="44" t="str">
        <f t="shared" si="124"/>
        <v>-</v>
      </c>
      <c r="HR52" s="14" t="s">
        <v>68</v>
      </c>
      <c r="HS52" s="14" t="s">
        <v>68</v>
      </c>
      <c r="HT52" s="14" t="s">
        <v>68</v>
      </c>
      <c r="HU52" s="14" t="s">
        <v>68</v>
      </c>
      <c r="HV52" s="14" t="s">
        <v>68</v>
      </c>
      <c r="HW52" s="14" t="s">
        <v>68</v>
      </c>
      <c r="HX52" s="14" t="str">
        <f t="shared" si="179"/>
        <v>-</v>
      </c>
    </row>
    <row r="53" spans="1:232" ht="27.95" customHeight="1" x14ac:dyDescent="0.2">
      <c r="A53" s="8">
        <v>8367</v>
      </c>
      <c r="B53" s="17" t="s">
        <v>132</v>
      </c>
      <c r="C53" s="10" t="s">
        <v>1914</v>
      </c>
      <c r="D53" s="11" t="s">
        <v>96</v>
      </c>
      <c r="E53" s="11" t="s">
        <v>365</v>
      </c>
      <c r="F53" s="11">
        <v>75004</v>
      </c>
      <c r="G53" s="11" t="s">
        <v>29</v>
      </c>
      <c r="H53" s="12">
        <v>6</v>
      </c>
      <c r="I53" s="13" t="s">
        <v>68</v>
      </c>
      <c r="J53" s="13" t="s">
        <v>69</v>
      </c>
      <c r="K53" s="13" t="s">
        <v>68</v>
      </c>
      <c r="L53" s="13" t="s">
        <v>68</v>
      </c>
      <c r="M53" s="13" t="s">
        <v>69</v>
      </c>
      <c r="N53" s="13" t="s">
        <v>68</v>
      </c>
      <c r="O53" s="13" t="str">
        <f t="shared" si="148"/>
        <v>2 fois par semaine</v>
      </c>
      <c r="P53" s="14" t="s">
        <v>68</v>
      </c>
      <c r="Q53" s="14" t="s">
        <v>69</v>
      </c>
      <c r="R53" s="14" t="s">
        <v>68</v>
      </c>
      <c r="S53" s="14" t="s">
        <v>68</v>
      </c>
      <c r="T53" s="14" t="s">
        <v>69</v>
      </c>
      <c r="U53" s="14" t="s">
        <v>68</v>
      </c>
      <c r="V53" s="44" t="str">
        <f t="shared" si="149"/>
        <v>2 fois par semaine</v>
      </c>
      <c r="W53" s="13" t="s">
        <v>68</v>
      </c>
      <c r="X53" s="13" t="s">
        <v>69</v>
      </c>
      <c r="Y53" s="13" t="s">
        <v>68</v>
      </c>
      <c r="Z53" s="13" t="s">
        <v>68</v>
      </c>
      <c r="AA53" s="13" t="s">
        <v>69</v>
      </c>
      <c r="AB53" s="13" t="s">
        <v>68</v>
      </c>
      <c r="AC53" s="13" t="str">
        <f t="shared" si="150"/>
        <v>2 fois par semaine</v>
      </c>
      <c r="AD53" s="14" t="s">
        <v>68</v>
      </c>
      <c r="AE53" s="14" t="s">
        <v>69</v>
      </c>
      <c r="AF53" s="14" t="s">
        <v>68</v>
      </c>
      <c r="AG53" s="14" t="s">
        <v>68</v>
      </c>
      <c r="AH53" s="14" t="s">
        <v>69</v>
      </c>
      <c r="AI53" s="14" t="s">
        <v>68</v>
      </c>
      <c r="AJ53" s="44" t="str">
        <f t="shared" si="151"/>
        <v>2 fois par semaine</v>
      </c>
      <c r="AK53" s="13" t="s">
        <v>68</v>
      </c>
      <c r="AL53" s="13" t="s">
        <v>69</v>
      </c>
      <c r="AM53" s="13" t="s">
        <v>68</v>
      </c>
      <c r="AN53" s="13" t="s">
        <v>68</v>
      </c>
      <c r="AO53" s="13" t="s">
        <v>69</v>
      </c>
      <c r="AP53" s="13" t="s">
        <v>68</v>
      </c>
      <c r="AQ53" s="13" t="str">
        <f t="shared" si="152"/>
        <v>2 fois par semaine</v>
      </c>
      <c r="AR53" s="14" t="s">
        <v>68</v>
      </c>
      <c r="AS53" s="14" t="s">
        <v>69</v>
      </c>
      <c r="AT53" s="14" t="s">
        <v>68</v>
      </c>
      <c r="AU53" s="14" t="s">
        <v>68</v>
      </c>
      <c r="AV53" s="14" t="s">
        <v>69</v>
      </c>
      <c r="AW53" s="14" t="s">
        <v>68</v>
      </c>
      <c r="AX53" s="14" t="str">
        <f t="shared" si="153"/>
        <v>2 fois par semaine</v>
      </c>
      <c r="AY53" s="13" t="s">
        <v>68</v>
      </c>
      <c r="AZ53" s="13" t="s">
        <v>69</v>
      </c>
      <c r="BA53" s="13" t="s">
        <v>68</v>
      </c>
      <c r="BB53" s="13" t="s">
        <v>68</v>
      </c>
      <c r="BC53" s="13" t="s">
        <v>69</v>
      </c>
      <c r="BD53" s="13" t="s">
        <v>68</v>
      </c>
      <c r="BE53" s="13" t="str">
        <f t="shared" si="154"/>
        <v>2 fois par semaine</v>
      </c>
      <c r="BF53" s="14" t="s">
        <v>68</v>
      </c>
      <c r="BG53" s="14" t="s">
        <v>69</v>
      </c>
      <c r="BH53" s="14" t="s">
        <v>68</v>
      </c>
      <c r="BI53" s="14" t="s">
        <v>68</v>
      </c>
      <c r="BJ53" s="14" t="s">
        <v>69</v>
      </c>
      <c r="BK53" s="14" t="s">
        <v>68</v>
      </c>
      <c r="BL53" s="14" t="str">
        <f t="shared" si="155"/>
        <v>2 fois par semaine</v>
      </c>
      <c r="BM53" s="13" t="s">
        <v>68</v>
      </c>
      <c r="BN53" s="13" t="s">
        <v>69</v>
      </c>
      <c r="BO53" s="13" t="s">
        <v>68</v>
      </c>
      <c r="BP53" s="13" t="s">
        <v>68</v>
      </c>
      <c r="BQ53" s="13" t="s">
        <v>69</v>
      </c>
      <c r="BR53" s="13" t="s">
        <v>68</v>
      </c>
      <c r="BS53" s="13" t="str">
        <f t="shared" si="156"/>
        <v>2 fois par semaine</v>
      </c>
      <c r="BT53" s="14" t="s">
        <v>68</v>
      </c>
      <c r="BU53" s="14" t="s">
        <v>68</v>
      </c>
      <c r="BV53" s="14" t="s">
        <v>68</v>
      </c>
      <c r="BW53" s="14" t="s">
        <v>68</v>
      </c>
      <c r="BX53" s="14" t="s">
        <v>68</v>
      </c>
      <c r="BY53" s="14" t="s">
        <v>68</v>
      </c>
      <c r="BZ53" s="14" t="str">
        <f t="shared" si="157"/>
        <v>-</v>
      </c>
      <c r="CA53" s="13" t="s">
        <v>68</v>
      </c>
      <c r="CB53" s="13" t="s">
        <v>69</v>
      </c>
      <c r="CC53" s="13" t="s">
        <v>68</v>
      </c>
      <c r="CD53" s="13" t="s">
        <v>68</v>
      </c>
      <c r="CE53" s="13" t="s">
        <v>68</v>
      </c>
      <c r="CF53" s="13" t="s">
        <v>68</v>
      </c>
      <c r="CG53" s="44" t="str">
        <f>IF(COUNTIF(CA53:CF53,"X")&gt;0,COUNTIF(CA53:CF53,"X")&amp;" fois par mois","-")</f>
        <v>1 fois par mois</v>
      </c>
      <c r="CH53" s="14" t="s">
        <v>68</v>
      </c>
      <c r="CI53" s="14" t="s">
        <v>69</v>
      </c>
      <c r="CJ53" s="14" t="s">
        <v>68</v>
      </c>
      <c r="CK53" s="14" t="s">
        <v>68</v>
      </c>
      <c r="CL53" s="14" t="s">
        <v>68</v>
      </c>
      <c r="CM53" s="14" t="s">
        <v>68</v>
      </c>
      <c r="CN53" s="44" t="str">
        <f t="shared" si="159"/>
        <v>1 fois par semaine</v>
      </c>
      <c r="CO53" s="13" t="s">
        <v>68</v>
      </c>
      <c r="CP53" s="13" t="s">
        <v>69</v>
      </c>
      <c r="CQ53" s="13" t="s">
        <v>68</v>
      </c>
      <c r="CR53" s="13" t="s">
        <v>68</v>
      </c>
      <c r="CS53" s="13" t="s">
        <v>68</v>
      </c>
      <c r="CT53" s="13" t="s">
        <v>68</v>
      </c>
      <c r="CU53" s="13" t="str">
        <f t="shared" si="135"/>
        <v>1 fois par semaine</v>
      </c>
      <c r="CV53" s="14" t="s">
        <v>68</v>
      </c>
      <c r="CW53" s="14" t="s">
        <v>69</v>
      </c>
      <c r="CX53" s="14" t="s">
        <v>68</v>
      </c>
      <c r="CY53" s="14" t="s">
        <v>68</v>
      </c>
      <c r="CZ53" s="14" t="s">
        <v>68</v>
      </c>
      <c r="DA53" s="14" t="s">
        <v>68</v>
      </c>
      <c r="DB53" s="14" t="str">
        <f t="shared" si="160"/>
        <v>1 fois par semaine</v>
      </c>
      <c r="DC53" s="13" t="s">
        <v>68</v>
      </c>
      <c r="DD53" s="13" t="s">
        <v>69</v>
      </c>
      <c r="DE53" s="13" t="s">
        <v>68</v>
      </c>
      <c r="DF53" s="13" t="s">
        <v>68</v>
      </c>
      <c r="DG53" s="13" t="s">
        <v>68</v>
      </c>
      <c r="DH53" s="13" t="s">
        <v>68</v>
      </c>
      <c r="DI53" s="13" t="str">
        <f t="shared" si="136"/>
        <v>1 fois par semaine</v>
      </c>
      <c r="DJ53" s="14" t="s">
        <v>68</v>
      </c>
      <c r="DK53" s="14" t="s">
        <v>68</v>
      </c>
      <c r="DL53" s="14" t="s">
        <v>68</v>
      </c>
      <c r="DM53" s="14" t="s">
        <v>68</v>
      </c>
      <c r="DN53" s="14" t="s">
        <v>68</v>
      </c>
      <c r="DO53" s="14" t="s">
        <v>68</v>
      </c>
      <c r="DP53" s="44" t="str">
        <f t="shared" si="161"/>
        <v>-</v>
      </c>
      <c r="DQ53" s="13" t="s">
        <v>68</v>
      </c>
      <c r="DR53" s="13" t="s">
        <v>68</v>
      </c>
      <c r="DS53" s="13" t="s">
        <v>68</v>
      </c>
      <c r="DT53" s="13" t="s">
        <v>68</v>
      </c>
      <c r="DU53" s="13" t="s">
        <v>68</v>
      </c>
      <c r="DV53" s="13" t="s">
        <v>68</v>
      </c>
      <c r="DW53" s="13" t="str">
        <f t="shared" si="162"/>
        <v>-</v>
      </c>
      <c r="DX53" s="14" t="s">
        <v>68</v>
      </c>
      <c r="DY53" s="14" t="s">
        <v>68</v>
      </c>
      <c r="DZ53" s="14" t="s">
        <v>68</v>
      </c>
      <c r="EA53" s="14" t="s">
        <v>68</v>
      </c>
      <c r="EB53" s="14" t="s">
        <v>68</v>
      </c>
      <c r="EC53" s="14" t="s">
        <v>68</v>
      </c>
      <c r="ED53" s="14" t="str">
        <f t="shared" si="163"/>
        <v>-</v>
      </c>
      <c r="EE53" s="13" t="s">
        <v>68</v>
      </c>
      <c r="EF53" s="13" t="s">
        <v>68</v>
      </c>
      <c r="EG53" s="13" t="s">
        <v>68</v>
      </c>
      <c r="EH53" s="13" t="s">
        <v>68</v>
      </c>
      <c r="EI53" s="13" t="s">
        <v>68</v>
      </c>
      <c r="EJ53" s="13" t="s">
        <v>68</v>
      </c>
      <c r="EK53" s="13" t="str">
        <f t="shared" si="164"/>
        <v>-</v>
      </c>
      <c r="EL53" s="14" t="s">
        <v>68</v>
      </c>
      <c r="EM53" s="14" t="s">
        <v>69</v>
      </c>
      <c r="EN53" s="14" t="s">
        <v>68</v>
      </c>
      <c r="EO53" s="14" t="s">
        <v>68</v>
      </c>
      <c r="EP53" s="14" t="s">
        <v>68</v>
      </c>
      <c r="EQ53" s="14" t="s">
        <v>68</v>
      </c>
      <c r="ER53" s="44" t="str">
        <f t="shared" si="172"/>
        <v>1 fois par mois</v>
      </c>
      <c r="ES53" s="13" t="s">
        <v>68</v>
      </c>
      <c r="ET53" s="13" t="s">
        <v>68</v>
      </c>
      <c r="EU53" s="13" t="s">
        <v>68</v>
      </c>
      <c r="EV53" s="13" t="s">
        <v>68</v>
      </c>
      <c r="EW53" s="13" t="s">
        <v>68</v>
      </c>
      <c r="EX53" s="13" t="s">
        <v>68</v>
      </c>
      <c r="EY53" s="44" t="s">
        <v>68</v>
      </c>
      <c r="EZ53" s="14" t="s">
        <v>68</v>
      </c>
      <c r="FA53" s="14" t="s">
        <v>68</v>
      </c>
      <c r="FB53" s="14" t="s">
        <v>68</v>
      </c>
      <c r="FC53" s="14" t="s">
        <v>68</v>
      </c>
      <c r="FD53" s="14" t="s">
        <v>68</v>
      </c>
      <c r="FE53" s="14" t="s">
        <v>68</v>
      </c>
      <c r="FF53" s="44" t="str">
        <f t="shared" si="175"/>
        <v>-</v>
      </c>
      <c r="FG53" s="13" t="s">
        <v>68</v>
      </c>
      <c r="FH53" s="13" t="s">
        <v>68</v>
      </c>
      <c r="FI53" s="13" t="s">
        <v>68</v>
      </c>
      <c r="FJ53" s="13" t="s">
        <v>68</v>
      </c>
      <c r="FK53" s="13" t="s">
        <v>68</v>
      </c>
      <c r="FL53" s="13" t="s">
        <v>68</v>
      </c>
      <c r="FM53" s="13" t="s">
        <v>68</v>
      </c>
      <c r="FN53" s="14" t="s">
        <v>69</v>
      </c>
      <c r="FO53" s="14" t="s">
        <v>68</v>
      </c>
      <c r="FP53" s="14" t="s">
        <v>68</v>
      </c>
      <c r="FQ53" s="14" t="s">
        <v>69</v>
      </c>
      <c r="FR53" s="14" t="s">
        <v>68</v>
      </c>
      <c r="FS53" s="14" t="s">
        <v>68</v>
      </c>
      <c r="FT53" s="44" t="str">
        <f t="shared" si="145"/>
        <v>2 fois par semaine</v>
      </c>
      <c r="FU53" s="13" t="s">
        <v>68</v>
      </c>
      <c r="FV53" s="13" t="s">
        <v>69</v>
      </c>
      <c r="FW53" s="13" t="s">
        <v>68</v>
      </c>
      <c r="FX53" s="13" t="s">
        <v>68</v>
      </c>
      <c r="FY53" s="13" t="s">
        <v>68</v>
      </c>
      <c r="FZ53" s="13" t="s">
        <v>68</v>
      </c>
      <c r="GA53" s="44" t="str">
        <f t="shared" si="146"/>
        <v>1 fois par semaine</v>
      </c>
      <c r="GB53" s="14" t="s">
        <v>68</v>
      </c>
      <c r="GC53" s="14" t="s">
        <v>69</v>
      </c>
      <c r="GD53" s="14" t="s">
        <v>68</v>
      </c>
      <c r="GE53" s="14" t="s">
        <v>68</v>
      </c>
      <c r="GF53" s="14" t="s">
        <v>68</v>
      </c>
      <c r="GG53" s="14" t="s">
        <v>68</v>
      </c>
      <c r="GH53" s="14" t="str">
        <f t="shared" si="147"/>
        <v>1 fois par semaine</v>
      </c>
      <c r="GI53" s="13" t="s">
        <v>68</v>
      </c>
      <c r="GJ53" s="13" t="s">
        <v>68</v>
      </c>
      <c r="GK53" s="13" t="s">
        <v>68</v>
      </c>
      <c r="GL53" s="13" t="s">
        <v>68</v>
      </c>
      <c r="GM53" s="13" t="s">
        <v>68</v>
      </c>
      <c r="GN53" s="13" t="s">
        <v>68</v>
      </c>
      <c r="GO53" s="13" t="str">
        <f t="shared" si="129"/>
        <v>-</v>
      </c>
      <c r="GP53" s="14" t="s">
        <v>68</v>
      </c>
      <c r="GQ53" s="14" t="s">
        <v>68</v>
      </c>
      <c r="GR53" s="14" t="s">
        <v>68</v>
      </c>
      <c r="GS53" s="14" t="s">
        <v>68</v>
      </c>
      <c r="GT53" s="14" t="s">
        <v>68</v>
      </c>
      <c r="GU53" s="14" t="s">
        <v>68</v>
      </c>
      <c r="GV53" s="14" t="str">
        <f t="shared" si="177"/>
        <v>-</v>
      </c>
      <c r="GW53" s="13" t="s">
        <v>68</v>
      </c>
      <c r="GX53" s="13" t="s">
        <v>68</v>
      </c>
      <c r="GY53" s="13" t="s">
        <v>68</v>
      </c>
      <c r="GZ53" s="13" t="s">
        <v>68</v>
      </c>
      <c r="HA53" s="13" t="s">
        <v>68</v>
      </c>
      <c r="HB53" s="13" t="s">
        <v>68</v>
      </c>
      <c r="HC53" s="44" t="str">
        <f t="shared" ref="HC53:HC55" si="180">IF(COUNTIF(GW53:HB53,"X")&gt;0,COUNTIF(GW53:HB53,"X")&amp;" fois par semaine","-")</f>
        <v>-</v>
      </c>
      <c r="HD53" s="14" t="s">
        <v>68</v>
      </c>
      <c r="HE53" s="14" t="s">
        <v>68</v>
      </c>
      <c r="HF53" s="14" t="s">
        <v>68</v>
      </c>
      <c r="HG53" s="14" t="s">
        <v>68</v>
      </c>
      <c r="HH53" s="14" t="s">
        <v>68</v>
      </c>
      <c r="HI53" s="14" t="s">
        <v>68</v>
      </c>
      <c r="HJ53" s="44" t="str">
        <f t="shared" si="140"/>
        <v>-</v>
      </c>
      <c r="HK53" s="13" t="s">
        <v>68</v>
      </c>
      <c r="HL53" s="13" t="s">
        <v>68</v>
      </c>
      <c r="HM53" s="13" t="s">
        <v>68</v>
      </c>
      <c r="HN53" s="13" t="s">
        <v>68</v>
      </c>
      <c r="HO53" s="13" t="s">
        <v>68</v>
      </c>
      <c r="HP53" s="13" t="s">
        <v>68</v>
      </c>
      <c r="HQ53" s="44" t="str">
        <f t="shared" ref="HQ53:HQ59" si="181">IF(COUNTIF(HK53:HP53,"X")&gt;0,COUNTIF(HK53:HP53,"X")&amp;" fois par semaine","-")</f>
        <v>-</v>
      </c>
      <c r="HR53" s="14" t="s">
        <v>68</v>
      </c>
      <c r="HS53" s="14" t="s">
        <v>68</v>
      </c>
      <c r="HT53" s="14" t="s">
        <v>68</v>
      </c>
      <c r="HU53" s="14" t="s">
        <v>68</v>
      </c>
      <c r="HV53" s="14" t="s">
        <v>68</v>
      </c>
      <c r="HW53" s="14" t="s">
        <v>68</v>
      </c>
      <c r="HX53" s="14" t="str">
        <f t="shared" si="179"/>
        <v>-</v>
      </c>
    </row>
    <row r="54" spans="1:232" ht="27.95" customHeight="1" x14ac:dyDescent="0.2">
      <c r="A54" s="8">
        <v>8369</v>
      </c>
      <c r="B54" s="24" t="s">
        <v>157</v>
      </c>
      <c r="C54" s="10" t="s">
        <v>1915</v>
      </c>
      <c r="D54" s="11" t="s">
        <v>96</v>
      </c>
      <c r="E54" s="11" t="s">
        <v>366</v>
      </c>
      <c r="F54" s="11">
        <v>75020</v>
      </c>
      <c r="G54" s="11" t="s">
        <v>29</v>
      </c>
      <c r="H54" s="12">
        <v>4</v>
      </c>
      <c r="I54" s="13" t="s">
        <v>68</v>
      </c>
      <c r="J54" s="13" t="s">
        <v>69</v>
      </c>
      <c r="K54" s="13" t="s">
        <v>68</v>
      </c>
      <c r="L54" s="13" t="s">
        <v>68</v>
      </c>
      <c r="M54" s="13" t="s">
        <v>69</v>
      </c>
      <c r="N54" s="13" t="s">
        <v>68</v>
      </c>
      <c r="O54" s="13" t="str">
        <f t="shared" si="148"/>
        <v>2 fois par semaine</v>
      </c>
      <c r="P54" s="14" t="s">
        <v>68</v>
      </c>
      <c r="Q54" s="14" t="s">
        <v>69</v>
      </c>
      <c r="R54" s="14" t="s">
        <v>68</v>
      </c>
      <c r="S54" s="14" t="s">
        <v>68</v>
      </c>
      <c r="T54" s="14" t="s">
        <v>69</v>
      </c>
      <c r="U54" s="14" t="s">
        <v>68</v>
      </c>
      <c r="V54" s="44" t="str">
        <f t="shared" si="149"/>
        <v>2 fois par semaine</v>
      </c>
      <c r="W54" s="13" t="s">
        <v>68</v>
      </c>
      <c r="X54" s="13" t="s">
        <v>69</v>
      </c>
      <c r="Y54" s="13" t="s">
        <v>68</v>
      </c>
      <c r="Z54" s="13" t="s">
        <v>68</v>
      </c>
      <c r="AA54" s="13" t="s">
        <v>69</v>
      </c>
      <c r="AB54" s="13" t="s">
        <v>68</v>
      </c>
      <c r="AC54" s="13" t="str">
        <f t="shared" si="150"/>
        <v>2 fois par semaine</v>
      </c>
      <c r="AD54" s="14" t="s">
        <v>68</v>
      </c>
      <c r="AE54" s="14" t="s">
        <v>69</v>
      </c>
      <c r="AF54" s="14" t="s">
        <v>68</v>
      </c>
      <c r="AG54" s="14" t="s">
        <v>68</v>
      </c>
      <c r="AH54" s="14" t="s">
        <v>69</v>
      </c>
      <c r="AI54" s="14" t="s">
        <v>68</v>
      </c>
      <c r="AJ54" s="44" t="str">
        <f t="shared" si="151"/>
        <v>2 fois par semaine</v>
      </c>
      <c r="AK54" s="13" t="s">
        <v>68</v>
      </c>
      <c r="AL54" s="13" t="s">
        <v>69</v>
      </c>
      <c r="AM54" s="13" t="s">
        <v>68</v>
      </c>
      <c r="AN54" s="13" t="s">
        <v>68</v>
      </c>
      <c r="AO54" s="13" t="s">
        <v>69</v>
      </c>
      <c r="AP54" s="13" t="s">
        <v>68</v>
      </c>
      <c r="AQ54" s="13" t="str">
        <f t="shared" si="152"/>
        <v>2 fois par semaine</v>
      </c>
      <c r="AR54" s="14" t="s">
        <v>68</v>
      </c>
      <c r="AS54" s="14" t="s">
        <v>69</v>
      </c>
      <c r="AT54" s="14" t="s">
        <v>68</v>
      </c>
      <c r="AU54" s="14" t="s">
        <v>68</v>
      </c>
      <c r="AV54" s="14" t="s">
        <v>69</v>
      </c>
      <c r="AW54" s="14" t="s">
        <v>68</v>
      </c>
      <c r="AX54" s="14" t="str">
        <f t="shared" si="153"/>
        <v>2 fois par semaine</v>
      </c>
      <c r="AY54" s="13" t="s">
        <v>68</v>
      </c>
      <c r="AZ54" s="13" t="s">
        <v>69</v>
      </c>
      <c r="BA54" s="13" t="s">
        <v>68</v>
      </c>
      <c r="BB54" s="13" t="s">
        <v>68</v>
      </c>
      <c r="BC54" s="13" t="s">
        <v>69</v>
      </c>
      <c r="BD54" s="13" t="s">
        <v>68</v>
      </c>
      <c r="BE54" s="13" t="str">
        <f t="shared" si="154"/>
        <v>2 fois par semaine</v>
      </c>
      <c r="BF54" s="14" t="s">
        <v>68</v>
      </c>
      <c r="BG54" s="14" t="s">
        <v>69</v>
      </c>
      <c r="BH54" s="14" t="s">
        <v>68</v>
      </c>
      <c r="BI54" s="14" t="s">
        <v>68</v>
      </c>
      <c r="BJ54" s="14" t="s">
        <v>69</v>
      </c>
      <c r="BK54" s="14" t="s">
        <v>68</v>
      </c>
      <c r="BL54" s="14" t="str">
        <f t="shared" si="155"/>
        <v>2 fois par semaine</v>
      </c>
      <c r="BM54" s="13" t="s">
        <v>68</v>
      </c>
      <c r="BN54" s="13" t="s">
        <v>69</v>
      </c>
      <c r="BO54" s="13" t="s">
        <v>68</v>
      </c>
      <c r="BP54" s="13" t="s">
        <v>68</v>
      </c>
      <c r="BQ54" s="13" t="s">
        <v>69</v>
      </c>
      <c r="BR54" s="13" t="s">
        <v>68</v>
      </c>
      <c r="BS54" s="13" t="str">
        <f t="shared" si="156"/>
        <v>2 fois par semaine</v>
      </c>
      <c r="BT54" s="14" t="s">
        <v>68</v>
      </c>
      <c r="BU54" s="14" t="s">
        <v>68</v>
      </c>
      <c r="BV54" s="14" t="s">
        <v>68</v>
      </c>
      <c r="BW54" s="14" t="s">
        <v>68</v>
      </c>
      <c r="BX54" s="14" t="s">
        <v>68</v>
      </c>
      <c r="BY54" s="14" t="s">
        <v>68</v>
      </c>
      <c r="BZ54" s="14" t="str">
        <f t="shared" si="157"/>
        <v>-</v>
      </c>
      <c r="CA54" s="13" t="s">
        <v>68</v>
      </c>
      <c r="CB54" s="13" t="s">
        <v>69</v>
      </c>
      <c r="CC54" s="13" t="s">
        <v>68</v>
      </c>
      <c r="CD54" s="13" t="s">
        <v>68</v>
      </c>
      <c r="CE54" s="13" t="s">
        <v>69</v>
      </c>
      <c r="CF54" s="13" t="s">
        <v>68</v>
      </c>
      <c r="CG54" s="44" t="str">
        <f t="shared" ref="CG54" si="182">IF(COUNTIF(CA54:CF54,"X")&gt;0,COUNTIF(CA54:CF54,"X")&amp;" fois par semaine","-")</f>
        <v>2 fois par semaine</v>
      </c>
      <c r="CH54" s="14" t="s">
        <v>68</v>
      </c>
      <c r="CI54" s="14" t="s">
        <v>69</v>
      </c>
      <c r="CJ54" s="14" t="s">
        <v>68</v>
      </c>
      <c r="CK54" s="14" t="s">
        <v>68</v>
      </c>
      <c r="CL54" s="14" t="s">
        <v>69</v>
      </c>
      <c r="CM54" s="14" t="s">
        <v>68</v>
      </c>
      <c r="CN54" s="44" t="str">
        <f t="shared" si="159"/>
        <v>2 fois par semaine</v>
      </c>
      <c r="CO54" s="13" t="s">
        <v>68</v>
      </c>
      <c r="CP54" s="13" t="s">
        <v>69</v>
      </c>
      <c r="CQ54" s="13" t="s">
        <v>68</v>
      </c>
      <c r="CR54" s="13" t="s">
        <v>68</v>
      </c>
      <c r="CS54" s="13" t="s">
        <v>69</v>
      </c>
      <c r="CT54" s="13" t="s">
        <v>68</v>
      </c>
      <c r="CU54" s="13" t="str">
        <f t="shared" si="135"/>
        <v>2 fois par semaine</v>
      </c>
      <c r="CV54" s="14" t="s">
        <v>68</v>
      </c>
      <c r="CW54" s="14" t="s">
        <v>69</v>
      </c>
      <c r="CX54" s="14" t="s">
        <v>68</v>
      </c>
      <c r="CY54" s="14" t="s">
        <v>68</v>
      </c>
      <c r="CZ54" s="14" t="s">
        <v>69</v>
      </c>
      <c r="DA54" s="14" t="s">
        <v>68</v>
      </c>
      <c r="DB54" s="14" t="str">
        <f t="shared" si="160"/>
        <v>2 fois par semaine</v>
      </c>
      <c r="DC54" s="13" t="s">
        <v>68</v>
      </c>
      <c r="DD54" s="13" t="s">
        <v>69</v>
      </c>
      <c r="DE54" s="13" t="s">
        <v>68</v>
      </c>
      <c r="DF54" s="13" t="s">
        <v>68</v>
      </c>
      <c r="DG54" s="13" t="s">
        <v>69</v>
      </c>
      <c r="DH54" s="13" t="s">
        <v>68</v>
      </c>
      <c r="DI54" s="13" t="str">
        <f t="shared" si="136"/>
        <v>2 fois par semaine</v>
      </c>
      <c r="DJ54" s="14" t="s">
        <v>68</v>
      </c>
      <c r="DK54" s="14" t="s">
        <v>68</v>
      </c>
      <c r="DL54" s="14" t="s">
        <v>68</v>
      </c>
      <c r="DM54" s="14" t="s">
        <v>68</v>
      </c>
      <c r="DN54" s="14" t="s">
        <v>68</v>
      </c>
      <c r="DO54" s="14" t="s">
        <v>68</v>
      </c>
      <c r="DP54" s="44" t="str">
        <f t="shared" si="161"/>
        <v>-</v>
      </c>
      <c r="DQ54" s="13" t="s">
        <v>68</v>
      </c>
      <c r="DR54" s="13" t="s">
        <v>68</v>
      </c>
      <c r="DS54" s="13" t="s">
        <v>68</v>
      </c>
      <c r="DT54" s="13" t="s">
        <v>68</v>
      </c>
      <c r="DU54" s="13" t="s">
        <v>68</v>
      </c>
      <c r="DV54" s="13" t="s">
        <v>68</v>
      </c>
      <c r="DW54" s="13" t="str">
        <f t="shared" si="162"/>
        <v>-</v>
      </c>
      <c r="DX54" s="14" t="s">
        <v>68</v>
      </c>
      <c r="DY54" s="14" t="s">
        <v>68</v>
      </c>
      <c r="DZ54" s="14" t="s">
        <v>68</v>
      </c>
      <c r="EA54" s="14" t="s">
        <v>68</v>
      </c>
      <c r="EB54" s="14" t="s">
        <v>68</v>
      </c>
      <c r="EC54" s="14" t="s">
        <v>68</v>
      </c>
      <c r="ED54" s="14" t="str">
        <f t="shared" si="163"/>
        <v>-</v>
      </c>
      <c r="EE54" s="13" t="s">
        <v>68</v>
      </c>
      <c r="EF54" s="13" t="s">
        <v>68</v>
      </c>
      <c r="EG54" s="13" t="s">
        <v>68</v>
      </c>
      <c r="EH54" s="13" t="s">
        <v>68</v>
      </c>
      <c r="EI54" s="13" t="s">
        <v>68</v>
      </c>
      <c r="EJ54" s="13" t="s">
        <v>68</v>
      </c>
      <c r="EK54" s="13" t="str">
        <f t="shared" si="164"/>
        <v>-</v>
      </c>
      <c r="EL54" s="14" t="s">
        <v>68</v>
      </c>
      <c r="EM54" s="14" t="s">
        <v>69</v>
      </c>
      <c r="EN54" s="14" t="s">
        <v>68</v>
      </c>
      <c r="EO54" s="14" t="s">
        <v>68</v>
      </c>
      <c r="EP54" s="14" t="s">
        <v>68</v>
      </c>
      <c r="EQ54" s="14" t="s">
        <v>68</v>
      </c>
      <c r="ER54" s="44" t="str">
        <f t="shared" si="172"/>
        <v>1 fois par mois</v>
      </c>
      <c r="ES54" s="13" t="s">
        <v>68</v>
      </c>
      <c r="ET54" s="13" t="s">
        <v>68</v>
      </c>
      <c r="EU54" s="13" t="s">
        <v>68</v>
      </c>
      <c r="EV54" s="13" t="s">
        <v>68</v>
      </c>
      <c r="EW54" s="13" t="s">
        <v>68</v>
      </c>
      <c r="EX54" s="13" t="s">
        <v>68</v>
      </c>
      <c r="EY54" s="44" t="s">
        <v>68</v>
      </c>
      <c r="EZ54" s="14" t="s">
        <v>68</v>
      </c>
      <c r="FA54" s="14" t="s">
        <v>69</v>
      </c>
      <c r="FB54" s="14" t="s">
        <v>68</v>
      </c>
      <c r="FC54" s="14" t="s">
        <v>68</v>
      </c>
      <c r="FD54" s="14" t="s">
        <v>68</v>
      </c>
      <c r="FE54" s="14" t="s">
        <v>68</v>
      </c>
      <c r="FF54" s="44" t="str">
        <f t="shared" si="175"/>
        <v>1 fois par semaine</v>
      </c>
      <c r="FG54" s="13" t="s">
        <v>68</v>
      </c>
      <c r="FH54" s="13" t="s">
        <v>69</v>
      </c>
      <c r="FI54" s="13" t="s">
        <v>68</v>
      </c>
      <c r="FJ54" s="13" t="s">
        <v>68</v>
      </c>
      <c r="FK54" s="13" t="s">
        <v>68</v>
      </c>
      <c r="FL54" s="13" t="s">
        <v>68</v>
      </c>
      <c r="FM54" s="13" t="str">
        <f t="shared" ref="FM54:FM55" si="183">IF(COUNTIF(FG54:FL54,"X")&gt;0,COUNTIF(FG54:FL54,"X")&amp;" fois par mois","-")</f>
        <v>1 fois par mois</v>
      </c>
      <c r="FN54" s="14" t="s">
        <v>68</v>
      </c>
      <c r="FO54" s="14" t="s">
        <v>69</v>
      </c>
      <c r="FP54" s="14" t="s">
        <v>68</v>
      </c>
      <c r="FQ54" s="14" t="s">
        <v>68</v>
      </c>
      <c r="FR54" s="14" t="s">
        <v>69</v>
      </c>
      <c r="FS54" s="14" t="s">
        <v>68</v>
      </c>
      <c r="FT54" s="44" t="str">
        <f t="shared" si="145"/>
        <v>2 fois par semaine</v>
      </c>
      <c r="FU54" s="13" t="s">
        <v>68</v>
      </c>
      <c r="FV54" s="13" t="s">
        <v>69</v>
      </c>
      <c r="FW54" s="13" t="s">
        <v>68</v>
      </c>
      <c r="FX54" s="13" t="s">
        <v>68</v>
      </c>
      <c r="FY54" s="13" t="s">
        <v>68</v>
      </c>
      <c r="FZ54" s="13" t="s">
        <v>68</v>
      </c>
      <c r="GA54" s="44" t="str">
        <f t="shared" si="146"/>
        <v>1 fois par semaine</v>
      </c>
      <c r="GB54" s="14" t="s">
        <v>68</v>
      </c>
      <c r="GC54" s="14" t="s">
        <v>69</v>
      </c>
      <c r="GD54" s="14" t="s">
        <v>68</v>
      </c>
      <c r="GE54" s="14" t="s">
        <v>68</v>
      </c>
      <c r="GF54" s="14" t="s">
        <v>68</v>
      </c>
      <c r="GG54" s="14" t="s">
        <v>68</v>
      </c>
      <c r="GH54" s="14" t="str">
        <f t="shared" si="147"/>
        <v>1 fois par semaine</v>
      </c>
      <c r="GI54" s="13" t="s">
        <v>68</v>
      </c>
      <c r="GJ54" s="13" t="s">
        <v>68</v>
      </c>
      <c r="GK54" s="13" t="s">
        <v>68</v>
      </c>
      <c r="GL54" s="13" t="s">
        <v>68</v>
      </c>
      <c r="GM54" s="13" t="s">
        <v>68</v>
      </c>
      <c r="GN54" s="13" t="s">
        <v>68</v>
      </c>
      <c r="GO54" s="13" t="str">
        <f t="shared" ref="GO54:GO55" si="184">IF(COUNTIF(GI54:GN54,"X")&gt;0,COUNTIF(GI54:GN54,"X")&amp;" fois par semaine","-")</f>
        <v>-</v>
      </c>
      <c r="GP54" s="14" t="s">
        <v>68</v>
      </c>
      <c r="GQ54" s="14" t="s">
        <v>68</v>
      </c>
      <c r="GR54" s="14" t="s">
        <v>68</v>
      </c>
      <c r="GS54" s="14" t="s">
        <v>68</v>
      </c>
      <c r="GT54" s="14" t="s">
        <v>68</v>
      </c>
      <c r="GU54" s="14" t="s">
        <v>68</v>
      </c>
      <c r="GV54" s="14" t="str">
        <f t="shared" si="177"/>
        <v>-</v>
      </c>
      <c r="GW54" s="13" t="s">
        <v>68</v>
      </c>
      <c r="GX54" s="13" t="s">
        <v>68</v>
      </c>
      <c r="GY54" s="13" t="s">
        <v>68</v>
      </c>
      <c r="GZ54" s="13" t="s">
        <v>68</v>
      </c>
      <c r="HA54" s="13" t="s">
        <v>68</v>
      </c>
      <c r="HB54" s="13" t="s">
        <v>68</v>
      </c>
      <c r="HC54" s="44" t="str">
        <f t="shared" si="180"/>
        <v>-</v>
      </c>
      <c r="HD54" s="14" t="s">
        <v>68</v>
      </c>
      <c r="HE54" s="14" t="s">
        <v>68</v>
      </c>
      <c r="HF54" s="14" t="s">
        <v>68</v>
      </c>
      <c r="HG54" s="14" t="s">
        <v>68</v>
      </c>
      <c r="HH54" s="14" t="s">
        <v>68</v>
      </c>
      <c r="HI54" s="14" t="s">
        <v>68</v>
      </c>
      <c r="HJ54" s="44" t="str">
        <f t="shared" si="140"/>
        <v>-</v>
      </c>
      <c r="HK54" s="13" t="s">
        <v>68</v>
      </c>
      <c r="HL54" s="13" t="s">
        <v>68</v>
      </c>
      <c r="HM54" s="13" t="s">
        <v>68</v>
      </c>
      <c r="HN54" s="13" t="s">
        <v>68</v>
      </c>
      <c r="HO54" s="13" t="s">
        <v>68</v>
      </c>
      <c r="HP54" s="13" t="s">
        <v>68</v>
      </c>
      <c r="HQ54" s="44" t="str">
        <f t="shared" si="181"/>
        <v>-</v>
      </c>
      <c r="HR54" s="14" t="s">
        <v>68</v>
      </c>
      <c r="HS54" s="14" t="s">
        <v>68</v>
      </c>
      <c r="HT54" s="14" t="s">
        <v>68</v>
      </c>
      <c r="HU54" s="14" t="s">
        <v>68</v>
      </c>
      <c r="HV54" s="14" t="s">
        <v>68</v>
      </c>
      <c r="HW54" s="14" t="s">
        <v>68</v>
      </c>
      <c r="HX54" s="14" t="str">
        <f t="shared" si="179"/>
        <v>-</v>
      </c>
    </row>
    <row r="55" spans="1:232" ht="27.95" customHeight="1" x14ac:dyDescent="0.2">
      <c r="A55" s="8">
        <v>8377</v>
      </c>
      <c r="B55" s="9" t="s">
        <v>161</v>
      </c>
      <c r="C55" s="10" t="s">
        <v>1917</v>
      </c>
      <c r="D55" s="11" t="s">
        <v>96</v>
      </c>
      <c r="E55" s="11" t="s">
        <v>368</v>
      </c>
      <c r="F55" s="11">
        <v>75011</v>
      </c>
      <c r="G55" s="11" t="s">
        <v>29</v>
      </c>
      <c r="H55" s="12">
        <v>18</v>
      </c>
      <c r="I55" s="13" t="s">
        <v>68</v>
      </c>
      <c r="J55" s="13" t="s">
        <v>68</v>
      </c>
      <c r="K55" s="13" t="s">
        <v>68</v>
      </c>
      <c r="L55" s="13" t="s">
        <v>68</v>
      </c>
      <c r="M55" s="13" t="s">
        <v>68</v>
      </c>
      <c r="N55" s="13" t="s">
        <v>68</v>
      </c>
      <c r="O55" s="13" t="str">
        <f t="shared" si="148"/>
        <v>-</v>
      </c>
      <c r="P55" s="14" t="s">
        <v>69</v>
      </c>
      <c r="Q55" s="14" t="s">
        <v>68</v>
      </c>
      <c r="R55" s="14" t="s">
        <v>69</v>
      </c>
      <c r="S55" s="14" t="s">
        <v>68</v>
      </c>
      <c r="T55" s="14" t="s">
        <v>69</v>
      </c>
      <c r="U55" s="14" t="s">
        <v>68</v>
      </c>
      <c r="V55" s="44" t="str">
        <f t="shared" si="149"/>
        <v>3 fois par semaine</v>
      </c>
      <c r="W55" s="13" t="s">
        <v>68</v>
      </c>
      <c r="X55" s="13" t="s">
        <v>68</v>
      </c>
      <c r="Y55" s="13" t="s">
        <v>68</v>
      </c>
      <c r="Z55" s="13" t="s">
        <v>68</v>
      </c>
      <c r="AA55" s="13" t="s">
        <v>68</v>
      </c>
      <c r="AB55" s="13" t="s">
        <v>68</v>
      </c>
      <c r="AC55" s="13" t="str">
        <f t="shared" si="150"/>
        <v>-</v>
      </c>
      <c r="AD55" s="14" t="s">
        <v>69</v>
      </c>
      <c r="AE55" s="14" t="s">
        <v>68</v>
      </c>
      <c r="AF55" s="14" t="s">
        <v>68</v>
      </c>
      <c r="AG55" s="14" t="s">
        <v>68</v>
      </c>
      <c r="AH55" s="14" t="s">
        <v>68</v>
      </c>
      <c r="AI55" s="14" t="s">
        <v>68</v>
      </c>
      <c r="AJ55" s="44" t="str">
        <f t="shared" si="151"/>
        <v>1 fois par semaine</v>
      </c>
      <c r="AK55" s="13" t="s">
        <v>69</v>
      </c>
      <c r="AL55" s="13" t="s">
        <v>68</v>
      </c>
      <c r="AM55" s="13" t="s">
        <v>68</v>
      </c>
      <c r="AN55" s="13" t="s">
        <v>68</v>
      </c>
      <c r="AO55" s="13" t="s">
        <v>69</v>
      </c>
      <c r="AP55" s="13" t="s">
        <v>68</v>
      </c>
      <c r="AQ55" s="13" t="str">
        <f t="shared" si="152"/>
        <v>2 fois par semaine</v>
      </c>
      <c r="AR55" s="14" t="s">
        <v>69</v>
      </c>
      <c r="AS55" s="14" t="s">
        <v>68</v>
      </c>
      <c r="AT55" s="14" t="s">
        <v>68</v>
      </c>
      <c r="AU55" s="14" t="s">
        <v>68</v>
      </c>
      <c r="AV55" s="14" t="s">
        <v>68</v>
      </c>
      <c r="AW55" s="14" t="s">
        <v>68</v>
      </c>
      <c r="AX55" s="14" t="str">
        <f t="shared" si="153"/>
        <v>1 fois par semaine</v>
      </c>
      <c r="AY55" s="13" t="s">
        <v>69</v>
      </c>
      <c r="AZ55" s="13" t="s">
        <v>68</v>
      </c>
      <c r="BA55" s="13" t="s">
        <v>68</v>
      </c>
      <c r="BB55" s="13" t="s">
        <v>68</v>
      </c>
      <c r="BC55" s="13" t="s">
        <v>68</v>
      </c>
      <c r="BD55" s="13" t="s">
        <v>68</v>
      </c>
      <c r="BE55" s="13" t="str">
        <f t="shared" si="154"/>
        <v>1 fois par semaine</v>
      </c>
      <c r="BF55" s="14" t="s">
        <v>68</v>
      </c>
      <c r="BG55" s="14" t="s">
        <v>68</v>
      </c>
      <c r="BH55" s="14" t="s">
        <v>68</v>
      </c>
      <c r="BI55" s="14" t="s">
        <v>68</v>
      </c>
      <c r="BJ55" s="14" t="s">
        <v>68</v>
      </c>
      <c r="BK55" s="14" t="s">
        <v>68</v>
      </c>
      <c r="BL55" s="14" t="str">
        <f t="shared" si="155"/>
        <v>-</v>
      </c>
      <c r="BM55" s="13" t="s">
        <v>69</v>
      </c>
      <c r="BN55" s="13" t="s">
        <v>68</v>
      </c>
      <c r="BO55" s="13" t="s">
        <v>68</v>
      </c>
      <c r="BP55" s="13" t="s">
        <v>68</v>
      </c>
      <c r="BQ55" s="13" t="s">
        <v>68</v>
      </c>
      <c r="BR55" s="13" t="s">
        <v>68</v>
      </c>
      <c r="BS55" s="13" t="str">
        <f t="shared" si="156"/>
        <v>1 fois par semaine</v>
      </c>
      <c r="BT55" s="14" t="s">
        <v>68</v>
      </c>
      <c r="BU55" s="14" t="s">
        <v>68</v>
      </c>
      <c r="BV55" s="14" t="s">
        <v>68</v>
      </c>
      <c r="BW55" s="14" t="s">
        <v>68</v>
      </c>
      <c r="BX55" s="14" t="s">
        <v>68</v>
      </c>
      <c r="BY55" s="14" t="s">
        <v>68</v>
      </c>
      <c r="BZ55" s="14" t="str">
        <f t="shared" si="157"/>
        <v>-</v>
      </c>
      <c r="CA55" s="13" t="s">
        <v>69</v>
      </c>
      <c r="CB55" s="13" t="s">
        <v>68</v>
      </c>
      <c r="CC55" s="13" t="s">
        <v>68</v>
      </c>
      <c r="CD55" s="13" t="s">
        <v>68</v>
      </c>
      <c r="CE55" s="13" t="s">
        <v>68</v>
      </c>
      <c r="CF55" s="13" t="s">
        <v>68</v>
      </c>
      <c r="CG55" s="44" t="str">
        <f t="shared" ref="CG55" si="185">IF(COUNTIF(CA55:CF55,"X")&gt;0,COUNTIF(CA55:CF55,"X")&amp;" fois par mois","-")</f>
        <v>1 fois par mois</v>
      </c>
      <c r="CH55" s="14" t="s">
        <v>69</v>
      </c>
      <c r="CI55" s="14" t="s">
        <v>68</v>
      </c>
      <c r="CJ55" s="14" t="s">
        <v>68</v>
      </c>
      <c r="CK55" s="14" t="s">
        <v>68</v>
      </c>
      <c r="CL55" s="14" t="s">
        <v>68</v>
      </c>
      <c r="CM55" s="14" t="s">
        <v>68</v>
      </c>
      <c r="CN55" s="44" t="str">
        <f t="shared" si="159"/>
        <v>1 fois par semaine</v>
      </c>
      <c r="CO55" s="13" t="s">
        <v>69</v>
      </c>
      <c r="CP55" s="13" t="s">
        <v>68</v>
      </c>
      <c r="CQ55" s="13" t="s">
        <v>68</v>
      </c>
      <c r="CR55" s="13" t="s">
        <v>68</v>
      </c>
      <c r="CS55" s="13" t="s">
        <v>68</v>
      </c>
      <c r="CT55" s="13" t="s">
        <v>68</v>
      </c>
      <c r="CU55" s="13" t="str">
        <f t="shared" si="135"/>
        <v>1 fois par semaine</v>
      </c>
      <c r="CV55" s="14" t="s">
        <v>68</v>
      </c>
      <c r="CW55" s="14" t="s">
        <v>68</v>
      </c>
      <c r="CX55" s="14" t="s">
        <v>68</v>
      </c>
      <c r="CY55" s="14" t="s">
        <v>68</v>
      </c>
      <c r="CZ55" s="14" t="s">
        <v>68</v>
      </c>
      <c r="DA55" s="14" t="s">
        <v>68</v>
      </c>
      <c r="DB55" s="14" t="str">
        <f t="shared" si="160"/>
        <v>-</v>
      </c>
      <c r="DC55" s="13" t="s">
        <v>69</v>
      </c>
      <c r="DD55" s="13" t="s">
        <v>68</v>
      </c>
      <c r="DE55" s="13" t="s">
        <v>68</v>
      </c>
      <c r="DF55" s="13" t="s">
        <v>68</v>
      </c>
      <c r="DG55" s="13" t="s">
        <v>68</v>
      </c>
      <c r="DH55" s="13" t="s">
        <v>68</v>
      </c>
      <c r="DI55" s="13" t="str">
        <f t="shared" si="136"/>
        <v>1 fois par semaine</v>
      </c>
      <c r="DJ55" s="14" t="s">
        <v>69</v>
      </c>
      <c r="DK55" s="14" t="s">
        <v>68</v>
      </c>
      <c r="DL55" s="14" t="s">
        <v>68</v>
      </c>
      <c r="DM55" s="14" t="s">
        <v>68</v>
      </c>
      <c r="DN55" s="14" t="s">
        <v>68</v>
      </c>
      <c r="DO55" s="14" t="s">
        <v>68</v>
      </c>
      <c r="DP55" s="44" t="str">
        <f t="shared" si="161"/>
        <v>1 fois par semaine</v>
      </c>
      <c r="DQ55" s="13" t="s">
        <v>69</v>
      </c>
      <c r="DR55" s="13" t="s">
        <v>68</v>
      </c>
      <c r="DS55" s="13" t="s">
        <v>68</v>
      </c>
      <c r="DT55" s="13" t="s">
        <v>68</v>
      </c>
      <c r="DU55" s="13" t="s">
        <v>68</v>
      </c>
      <c r="DV55" s="13" t="s">
        <v>68</v>
      </c>
      <c r="DW55" s="13" t="str">
        <f t="shared" si="162"/>
        <v>1 fois par semaine</v>
      </c>
      <c r="DX55" s="14" t="s">
        <v>69</v>
      </c>
      <c r="DY55" s="14" t="s">
        <v>68</v>
      </c>
      <c r="DZ55" s="14" t="s">
        <v>68</v>
      </c>
      <c r="EA55" s="14" t="s">
        <v>68</v>
      </c>
      <c r="EB55" s="14" t="s">
        <v>68</v>
      </c>
      <c r="EC55" s="14" t="s">
        <v>68</v>
      </c>
      <c r="ED55" s="14" t="str">
        <f t="shared" si="163"/>
        <v>1 fois par semaine</v>
      </c>
      <c r="EE55" s="13" t="s">
        <v>69</v>
      </c>
      <c r="EF55" s="13" t="s">
        <v>68</v>
      </c>
      <c r="EG55" s="13" t="s">
        <v>68</v>
      </c>
      <c r="EH55" s="13" t="s">
        <v>68</v>
      </c>
      <c r="EI55" s="13" t="s">
        <v>68</v>
      </c>
      <c r="EJ55" s="13" t="s">
        <v>68</v>
      </c>
      <c r="EK55" s="13" t="str">
        <f t="shared" si="164"/>
        <v>1 fois par semaine</v>
      </c>
      <c r="EL55" s="14" t="s">
        <v>69</v>
      </c>
      <c r="EM55" s="14" t="s">
        <v>68</v>
      </c>
      <c r="EN55" s="14" t="s">
        <v>68</v>
      </c>
      <c r="EO55" s="14" t="s">
        <v>68</v>
      </c>
      <c r="EP55" s="14" t="s">
        <v>68</v>
      </c>
      <c r="EQ55" s="14" t="s">
        <v>68</v>
      </c>
      <c r="ER55" s="44" t="str">
        <f t="shared" si="172"/>
        <v>1 fois par mois</v>
      </c>
      <c r="ES55" s="13" t="s">
        <v>68</v>
      </c>
      <c r="ET55" s="13" t="s">
        <v>68</v>
      </c>
      <c r="EU55" s="13" t="s">
        <v>68</v>
      </c>
      <c r="EV55" s="13" t="s">
        <v>68</v>
      </c>
      <c r="EW55" s="13" t="s">
        <v>68</v>
      </c>
      <c r="EX55" s="13" t="s">
        <v>68</v>
      </c>
      <c r="EY55" s="44" t="str">
        <f t="shared" ref="EY55" si="186">IF(COUNTIF(ES55:EX55,"X")&gt;0,COUNTIF(ES55:EX55,"X")&amp;" fois par mois","-")</f>
        <v>-</v>
      </c>
      <c r="EZ55" s="14" t="s">
        <v>69</v>
      </c>
      <c r="FA55" s="14" t="s">
        <v>68</v>
      </c>
      <c r="FB55" s="14" t="s">
        <v>68</v>
      </c>
      <c r="FC55" s="14" t="s">
        <v>68</v>
      </c>
      <c r="FD55" s="14" t="s">
        <v>68</v>
      </c>
      <c r="FE55" s="14" t="s">
        <v>68</v>
      </c>
      <c r="FF55" s="44" t="str">
        <f t="shared" si="175"/>
        <v>1 fois par semaine</v>
      </c>
      <c r="FG55" s="13" t="s">
        <v>69</v>
      </c>
      <c r="FH55" s="13" t="s">
        <v>68</v>
      </c>
      <c r="FI55" s="13" t="s">
        <v>68</v>
      </c>
      <c r="FJ55" s="13" t="s">
        <v>68</v>
      </c>
      <c r="FK55" s="13" t="s">
        <v>68</v>
      </c>
      <c r="FL55" s="13" t="s">
        <v>68</v>
      </c>
      <c r="FM55" s="13" t="str">
        <f t="shared" si="183"/>
        <v>1 fois par mois</v>
      </c>
      <c r="FN55" s="14" t="s">
        <v>68</v>
      </c>
      <c r="FO55" s="14" t="s">
        <v>68</v>
      </c>
      <c r="FP55" s="14" t="s">
        <v>68</v>
      </c>
      <c r="FQ55" s="14" t="s">
        <v>68</v>
      </c>
      <c r="FR55" s="14" t="s">
        <v>68</v>
      </c>
      <c r="FS55" s="14" t="s">
        <v>68</v>
      </c>
      <c r="FT55" s="44" t="str">
        <f t="shared" si="145"/>
        <v>-</v>
      </c>
      <c r="FU55" s="13" t="s">
        <v>68</v>
      </c>
      <c r="FV55" s="13" t="s">
        <v>68</v>
      </c>
      <c r="FW55" s="13" t="s">
        <v>68</v>
      </c>
      <c r="FX55" s="13" t="s">
        <v>68</v>
      </c>
      <c r="FY55" s="13" t="s">
        <v>68</v>
      </c>
      <c r="FZ55" s="13" t="s">
        <v>68</v>
      </c>
      <c r="GA55" s="44" t="str">
        <f t="shared" si="146"/>
        <v>-</v>
      </c>
      <c r="GB55" s="14" t="s">
        <v>68</v>
      </c>
      <c r="GC55" s="14" t="s">
        <v>68</v>
      </c>
      <c r="GD55" s="14" t="s">
        <v>68</v>
      </c>
      <c r="GE55" s="14" t="s">
        <v>68</v>
      </c>
      <c r="GF55" s="14" t="s">
        <v>68</v>
      </c>
      <c r="GG55" s="14" t="s">
        <v>68</v>
      </c>
      <c r="GH55" s="14" t="str">
        <f t="shared" si="147"/>
        <v>-</v>
      </c>
      <c r="GI55" s="13" t="s">
        <v>68</v>
      </c>
      <c r="GJ55" s="13" t="s">
        <v>68</v>
      </c>
      <c r="GK55" s="13" t="s">
        <v>68</v>
      </c>
      <c r="GL55" s="13" t="s">
        <v>68</v>
      </c>
      <c r="GM55" s="13" t="s">
        <v>68</v>
      </c>
      <c r="GN55" s="13" t="s">
        <v>68</v>
      </c>
      <c r="GO55" s="13" t="str">
        <f t="shared" si="184"/>
        <v>-</v>
      </c>
      <c r="GP55" s="14" t="s">
        <v>68</v>
      </c>
      <c r="GQ55" s="14" t="s">
        <v>68</v>
      </c>
      <c r="GR55" s="14" t="s">
        <v>68</v>
      </c>
      <c r="GS55" s="14" t="s">
        <v>68</v>
      </c>
      <c r="GT55" s="14" t="s">
        <v>68</v>
      </c>
      <c r="GU55" s="14" t="s">
        <v>68</v>
      </c>
      <c r="GV55" s="14" t="str">
        <f t="shared" si="177"/>
        <v>-</v>
      </c>
      <c r="GW55" s="13" t="s">
        <v>68</v>
      </c>
      <c r="GX55" s="13" t="s">
        <v>68</v>
      </c>
      <c r="GY55" s="13" t="s">
        <v>68</v>
      </c>
      <c r="GZ55" s="13" t="s">
        <v>68</v>
      </c>
      <c r="HA55" s="13" t="s">
        <v>68</v>
      </c>
      <c r="HB55" s="13" t="s">
        <v>68</v>
      </c>
      <c r="HC55" s="44" t="str">
        <f t="shared" si="180"/>
        <v>-</v>
      </c>
      <c r="HD55" s="14" t="s">
        <v>68</v>
      </c>
      <c r="HE55" s="14" t="s">
        <v>68</v>
      </c>
      <c r="HF55" s="14" t="s">
        <v>68</v>
      </c>
      <c r="HG55" s="14" t="s">
        <v>68</v>
      </c>
      <c r="HH55" s="14" t="s">
        <v>68</v>
      </c>
      <c r="HI55" s="14" t="s">
        <v>68</v>
      </c>
      <c r="HJ55" s="44" t="str">
        <f t="shared" si="140"/>
        <v>-</v>
      </c>
      <c r="HK55" s="13" t="s">
        <v>68</v>
      </c>
      <c r="HL55" s="13" t="s">
        <v>68</v>
      </c>
      <c r="HM55" s="13" t="s">
        <v>68</v>
      </c>
      <c r="HN55" s="13" t="s">
        <v>68</v>
      </c>
      <c r="HO55" s="13" t="s">
        <v>68</v>
      </c>
      <c r="HP55" s="13" t="s">
        <v>68</v>
      </c>
      <c r="HQ55" s="44" t="str">
        <f t="shared" si="181"/>
        <v>-</v>
      </c>
      <c r="HR55" s="14" t="s">
        <v>68</v>
      </c>
      <c r="HS55" s="14" t="s">
        <v>68</v>
      </c>
      <c r="HT55" s="14" t="s">
        <v>68</v>
      </c>
      <c r="HU55" s="14" t="s">
        <v>68</v>
      </c>
      <c r="HV55" s="14" t="s">
        <v>68</v>
      </c>
      <c r="HW55" s="14" t="s">
        <v>68</v>
      </c>
      <c r="HX55" s="14" t="str">
        <f t="shared" si="179"/>
        <v>-</v>
      </c>
    </row>
    <row r="56" spans="1:232" ht="27.95" customHeight="1" x14ac:dyDescent="0.2">
      <c r="A56" s="8">
        <v>8441</v>
      </c>
      <c r="B56" s="17" t="s">
        <v>80</v>
      </c>
      <c r="C56" s="10" t="s">
        <v>1910</v>
      </c>
      <c r="D56" s="11" t="s">
        <v>96</v>
      </c>
      <c r="E56" s="11" t="s">
        <v>385</v>
      </c>
      <c r="F56" s="11">
        <v>75020</v>
      </c>
      <c r="G56" s="11" t="s">
        <v>29</v>
      </c>
      <c r="H56" s="12">
        <v>17</v>
      </c>
      <c r="I56" s="13" t="s">
        <v>69</v>
      </c>
      <c r="J56" s="13" t="s">
        <v>68</v>
      </c>
      <c r="K56" s="13" t="s">
        <v>69</v>
      </c>
      <c r="L56" s="13" t="s">
        <v>68</v>
      </c>
      <c r="M56" s="13" t="s">
        <v>69</v>
      </c>
      <c r="N56" s="13" t="s">
        <v>68</v>
      </c>
      <c r="O56" s="13" t="str">
        <f t="shared" si="148"/>
        <v>3 fois par semaine</v>
      </c>
      <c r="P56" s="14" t="s">
        <v>69</v>
      </c>
      <c r="Q56" s="14" t="s">
        <v>68</v>
      </c>
      <c r="R56" s="14" t="s">
        <v>69</v>
      </c>
      <c r="S56" s="14" t="s">
        <v>68</v>
      </c>
      <c r="T56" s="14" t="s">
        <v>69</v>
      </c>
      <c r="U56" s="14" t="s">
        <v>68</v>
      </c>
      <c r="V56" s="44" t="str">
        <f t="shared" si="149"/>
        <v>3 fois par semaine</v>
      </c>
      <c r="W56" s="13" t="s">
        <v>69</v>
      </c>
      <c r="X56" s="13" t="s">
        <v>68</v>
      </c>
      <c r="Y56" s="13" t="s">
        <v>69</v>
      </c>
      <c r="Z56" s="13" t="s">
        <v>68</v>
      </c>
      <c r="AA56" s="13" t="s">
        <v>69</v>
      </c>
      <c r="AB56" s="13" t="s">
        <v>68</v>
      </c>
      <c r="AC56" s="13" t="str">
        <f t="shared" si="150"/>
        <v>3 fois par semaine</v>
      </c>
      <c r="AD56" s="14" t="s">
        <v>69</v>
      </c>
      <c r="AE56" s="14" t="s">
        <v>68</v>
      </c>
      <c r="AF56" s="14" t="s">
        <v>69</v>
      </c>
      <c r="AG56" s="14" t="s">
        <v>68</v>
      </c>
      <c r="AH56" s="14" t="s">
        <v>69</v>
      </c>
      <c r="AI56" s="14" t="s">
        <v>68</v>
      </c>
      <c r="AJ56" s="44" t="str">
        <f t="shared" si="151"/>
        <v>3 fois par semaine</v>
      </c>
      <c r="AK56" s="13" t="s">
        <v>69</v>
      </c>
      <c r="AL56" s="13" t="s">
        <v>68</v>
      </c>
      <c r="AM56" s="13" t="s">
        <v>69</v>
      </c>
      <c r="AN56" s="13" t="s">
        <v>68</v>
      </c>
      <c r="AO56" s="13" t="s">
        <v>69</v>
      </c>
      <c r="AP56" s="13" t="s">
        <v>68</v>
      </c>
      <c r="AQ56" s="13" t="str">
        <f t="shared" si="152"/>
        <v>3 fois par semaine</v>
      </c>
      <c r="AR56" s="14" t="s">
        <v>69</v>
      </c>
      <c r="AS56" s="14" t="s">
        <v>68</v>
      </c>
      <c r="AT56" s="14" t="s">
        <v>69</v>
      </c>
      <c r="AU56" s="14" t="s">
        <v>68</v>
      </c>
      <c r="AV56" s="14" t="s">
        <v>69</v>
      </c>
      <c r="AW56" s="14" t="s">
        <v>68</v>
      </c>
      <c r="AX56" s="14" t="str">
        <f t="shared" si="153"/>
        <v>3 fois par semaine</v>
      </c>
      <c r="AY56" s="13" t="s">
        <v>69</v>
      </c>
      <c r="AZ56" s="13" t="s">
        <v>68</v>
      </c>
      <c r="BA56" s="13" t="s">
        <v>69</v>
      </c>
      <c r="BB56" s="13" t="s">
        <v>68</v>
      </c>
      <c r="BC56" s="13" t="s">
        <v>69</v>
      </c>
      <c r="BD56" s="13" t="s">
        <v>68</v>
      </c>
      <c r="BE56" s="13" t="str">
        <f t="shared" si="154"/>
        <v>3 fois par semaine</v>
      </c>
      <c r="BF56" s="14" t="s">
        <v>69</v>
      </c>
      <c r="BG56" s="14" t="s">
        <v>68</v>
      </c>
      <c r="BH56" s="14" t="s">
        <v>69</v>
      </c>
      <c r="BI56" s="14" t="s">
        <v>68</v>
      </c>
      <c r="BJ56" s="14" t="s">
        <v>69</v>
      </c>
      <c r="BK56" s="14" t="s">
        <v>68</v>
      </c>
      <c r="BL56" s="14" t="str">
        <f t="shared" si="155"/>
        <v>3 fois par semaine</v>
      </c>
      <c r="BM56" s="13" t="s">
        <v>69</v>
      </c>
      <c r="BN56" s="13" t="s">
        <v>68</v>
      </c>
      <c r="BO56" s="13" t="s">
        <v>69</v>
      </c>
      <c r="BP56" s="13" t="s">
        <v>68</v>
      </c>
      <c r="BQ56" s="13" t="s">
        <v>69</v>
      </c>
      <c r="BR56" s="13" t="s">
        <v>68</v>
      </c>
      <c r="BS56" s="13" t="str">
        <f t="shared" si="156"/>
        <v>3 fois par semaine</v>
      </c>
      <c r="BT56" s="14" t="s">
        <v>68</v>
      </c>
      <c r="BU56" s="14" t="s">
        <v>68</v>
      </c>
      <c r="BV56" s="14" t="s">
        <v>68</v>
      </c>
      <c r="BW56" s="14" t="s">
        <v>68</v>
      </c>
      <c r="BX56" s="14" t="s">
        <v>68</v>
      </c>
      <c r="BY56" s="14" t="s">
        <v>68</v>
      </c>
      <c r="BZ56" s="14" t="str">
        <f t="shared" si="157"/>
        <v>-</v>
      </c>
      <c r="CA56" s="13" t="s">
        <v>69</v>
      </c>
      <c r="CB56" s="13" t="s">
        <v>68</v>
      </c>
      <c r="CC56" s="13" t="s">
        <v>68</v>
      </c>
      <c r="CD56" s="13" t="s">
        <v>68</v>
      </c>
      <c r="CE56" s="13" t="s">
        <v>68</v>
      </c>
      <c r="CF56" s="13" t="s">
        <v>68</v>
      </c>
      <c r="CG56" s="44" t="str">
        <f t="shared" ref="CG56" si="187">IF(COUNTIF(CA56:CF56,"X")&gt;0,COUNTIF(CA56:CF56,"X")&amp;" fois par semaine","-")</f>
        <v>1 fois par semaine</v>
      </c>
      <c r="CH56" s="14" t="s">
        <v>69</v>
      </c>
      <c r="CI56" s="14" t="s">
        <v>68</v>
      </c>
      <c r="CJ56" s="14" t="s">
        <v>68</v>
      </c>
      <c r="CK56" s="14" t="s">
        <v>68</v>
      </c>
      <c r="CL56" s="14" t="s">
        <v>68</v>
      </c>
      <c r="CM56" s="14" t="s">
        <v>68</v>
      </c>
      <c r="CN56" s="44" t="str">
        <f t="shared" si="159"/>
        <v>1 fois par semaine</v>
      </c>
      <c r="CO56" s="13" t="s">
        <v>69</v>
      </c>
      <c r="CP56" s="13" t="s">
        <v>68</v>
      </c>
      <c r="CQ56" s="13" t="s">
        <v>68</v>
      </c>
      <c r="CR56" s="13" t="s">
        <v>68</v>
      </c>
      <c r="CS56" s="13" t="s">
        <v>68</v>
      </c>
      <c r="CT56" s="13" t="s">
        <v>68</v>
      </c>
      <c r="CU56" s="13" t="str">
        <f t="shared" ref="CU56:CU59" si="188">IF(COUNTIF(CO56:CT56,"X")&gt;0,COUNTIF(CO56:CT56,"X")&amp;" fois par semaine","-")</f>
        <v>1 fois par semaine</v>
      </c>
      <c r="CV56" s="14" t="s">
        <v>69</v>
      </c>
      <c r="CW56" s="14" t="s">
        <v>68</v>
      </c>
      <c r="CX56" s="14" t="s">
        <v>68</v>
      </c>
      <c r="CY56" s="14" t="s">
        <v>68</v>
      </c>
      <c r="CZ56" s="14" t="s">
        <v>68</v>
      </c>
      <c r="DA56" s="14" t="s">
        <v>68</v>
      </c>
      <c r="DB56" s="14" t="str">
        <f t="shared" si="160"/>
        <v>1 fois par semaine</v>
      </c>
      <c r="DC56" s="13" t="s">
        <v>69</v>
      </c>
      <c r="DD56" s="13" t="s">
        <v>68</v>
      </c>
      <c r="DE56" s="13" t="s">
        <v>68</v>
      </c>
      <c r="DF56" s="13" t="s">
        <v>68</v>
      </c>
      <c r="DG56" s="13" t="s">
        <v>68</v>
      </c>
      <c r="DH56" s="13" t="s">
        <v>68</v>
      </c>
      <c r="DI56" s="13" t="str">
        <f t="shared" ref="DI56:DI59" si="189">IF(COUNTIF(DC56:DH56,"X")&gt;0,COUNTIF(DC56:DH56,"X")&amp;" fois par semaine","-")</f>
        <v>1 fois par semaine</v>
      </c>
      <c r="DJ56" s="14" t="s">
        <v>68</v>
      </c>
      <c r="DK56" s="14" t="s">
        <v>68</v>
      </c>
      <c r="DL56" s="14" t="s">
        <v>68</v>
      </c>
      <c r="DM56" s="14" t="s">
        <v>68</v>
      </c>
      <c r="DN56" s="14" t="s">
        <v>68</v>
      </c>
      <c r="DO56" s="14" t="s">
        <v>68</v>
      </c>
      <c r="DP56" s="44" t="str">
        <f t="shared" si="161"/>
        <v>-</v>
      </c>
      <c r="DQ56" s="13" t="s">
        <v>68</v>
      </c>
      <c r="DR56" s="13" t="s">
        <v>68</v>
      </c>
      <c r="DS56" s="13" t="s">
        <v>68</v>
      </c>
      <c r="DT56" s="13" t="s">
        <v>68</v>
      </c>
      <c r="DU56" s="13" t="s">
        <v>68</v>
      </c>
      <c r="DV56" s="13" t="s">
        <v>68</v>
      </c>
      <c r="DW56" s="13" t="str">
        <f t="shared" si="162"/>
        <v>-</v>
      </c>
      <c r="DX56" s="14" t="s">
        <v>68</v>
      </c>
      <c r="DY56" s="14" t="s">
        <v>68</v>
      </c>
      <c r="DZ56" s="14" t="s">
        <v>68</v>
      </c>
      <c r="EA56" s="14" t="s">
        <v>68</v>
      </c>
      <c r="EB56" s="14" t="s">
        <v>68</v>
      </c>
      <c r="EC56" s="14" t="s">
        <v>68</v>
      </c>
      <c r="ED56" s="14" t="str">
        <f t="shared" si="163"/>
        <v>-</v>
      </c>
      <c r="EE56" s="13" t="s">
        <v>68</v>
      </c>
      <c r="EF56" s="13" t="s">
        <v>68</v>
      </c>
      <c r="EG56" s="13" t="s">
        <v>68</v>
      </c>
      <c r="EH56" s="13" t="s">
        <v>68</v>
      </c>
      <c r="EI56" s="13" t="s">
        <v>68</v>
      </c>
      <c r="EJ56" s="13" t="s">
        <v>68</v>
      </c>
      <c r="EK56" s="13" t="str">
        <f t="shared" si="164"/>
        <v>-</v>
      </c>
      <c r="EL56" s="14" t="s">
        <v>69</v>
      </c>
      <c r="EM56" s="14" t="s">
        <v>68</v>
      </c>
      <c r="EN56" s="14" t="s">
        <v>68</v>
      </c>
      <c r="EO56" s="14" t="s">
        <v>68</v>
      </c>
      <c r="EP56" s="14" t="s">
        <v>68</v>
      </c>
      <c r="EQ56" s="14" t="s">
        <v>68</v>
      </c>
      <c r="ER56" s="44" t="str">
        <f>IF(COUNTIF(EL56:EQ56,"X")&gt;0,COUNTIF(EL56:EQ56,"X")&amp;" fois par semaine","-")</f>
        <v>1 fois par semaine</v>
      </c>
      <c r="ES56" s="13" t="s">
        <v>69</v>
      </c>
      <c r="ET56" s="13" t="s">
        <v>68</v>
      </c>
      <c r="EU56" s="13" t="s">
        <v>68</v>
      </c>
      <c r="EV56" s="13" t="s">
        <v>68</v>
      </c>
      <c r="EW56" s="13" t="s">
        <v>68</v>
      </c>
      <c r="EX56" s="13" t="s">
        <v>68</v>
      </c>
      <c r="EY56" s="44" t="str">
        <f>IF(COUNTIF(ES56:EX56,"X")&gt;0,COUNTIF(ES56:EX56,"X")&amp;" fois par semaine","-")</f>
        <v>1 fois par semaine</v>
      </c>
      <c r="EZ56" s="14" t="s">
        <v>69</v>
      </c>
      <c r="FA56" s="14" t="s">
        <v>68</v>
      </c>
      <c r="FB56" s="14" t="s">
        <v>68</v>
      </c>
      <c r="FC56" s="14" t="s">
        <v>68</v>
      </c>
      <c r="FD56" s="14" t="s">
        <v>68</v>
      </c>
      <c r="FE56" s="14" t="s">
        <v>68</v>
      </c>
      <c r="FF56" s="44" t="str">
        <f t="shared" si="175"/>
        <v>1 fois par semaine</v>
      </c>
      <c r="FG56" s="13" t="s">
        <v>69</v>
      </c>
      <c r="FH56" s="13" t="s">
        <v>68</v>
      </c>
      <c r="FI56" s="13" t="s">
        <v>68</v>
      </c>
      <c r="FJ56" s="13" t="s">
        <v>68</v>
      </c>
      <c r="FK56" s="13" t="s">
        <v>68</v>
      </c>
      <c r="FL56" s="13" t="s">
        <v>68</v>
      </c>
      <c r="FM56" s="13" t="str">
        <f>IF(COUNTIF(FG56:FL56,"X")&gt;0,COUNTIF(FG56:FL56,"X")&amp;" fois par semaine","-")</f>
        <v>1 fois par semaine</v>
      </c>
      <c r="FN56" s="14" t="s">
        <v>69</v>
      </c>
      <c r="FO56" s="14" t="s">
        <v>68</v>
      </c>
      <c r="FP56" s="14" t="s">
        <v>69</v>
      </c>
      <c r="FQ56" s="14" t="s">
        <v>68</v>
      </c>
      <c r="FR56" s="14" t="s">
        <v>69</v>
      </c>
      <c r="FS56" s="14" t="s">
        <v>68</v>
      </c>
      <c r="FT56" s="44" t="str">
        <f t="shared" si="145"/>
        <v>3 fois par semaine</v>
      </c>
      <c r="FU56" s="13" t="s">
        <v>69</v>
      </c>
      <c r="FV56" s="13" t="s">
        <v>68</v>
      </c>
      <c r="FW56" s="13" t="s">
        <v>68</v>
      </c>
      <c r="FX56" s="13" t="s">
        <v>68</v>
      </c>
      <c r="FY56" s="13" t="s">
        <v>68</v>
      </c>
      <c r="FZ56" s="13" t="s">
        <v>68</v>
      </c>
      <c r="GA56" s="44" t="str">
        <f t="shared" si="146"/>
        <v>1 fois par semaine</v>
      </c>
      <c r="GB56" s="14" t="s">
        <v>69</v>
      </c>
      <c r="GC56" s="14" t="s">
        <v>68</v>
      </c>
      <c r="GD56" s="14" t="s">
        <v>68</v>
      </c>
      <c r="GE56" s="14" t="s">
        <v>68</v>
      </c>
      <c r="GF56" s="14" t="s">
        <v>68</v>
      </c>
      <c r="GG56" s="14" t="s">
        <v>68</v>
      </c>
      <c r="GH56" s="14" t="str">
        <f t="shared" si="147"/>
        <v>1 fois par semaine</v>
      </c>
      <c r="GI56" s="13" t="s">
        <v>68</v>
      </c>
      <c r="GJ56" s="13" t="s">
        <v>68</v>
      </c>
      <c r="GK56" s="13" t="s">
        <v>68</v>
      </c>
      <c r="GL56" s="13" t="s">
        <v>68</v>
      </c>
      <c r="GM56" s="13" t="s">
        <v>68</v>
      </c>
      <c r="GN56" s="13" t="s">
        <v>68</v>
      </c>
      <c r="GO56" s="13" t="str">
        <f t="shared" ref="GO56:GO59" si="190">IF(COUNTIF(GI56:GN56,"X")&gt;0,COUNTIF(GI56:GN56,"X")&amp;" fois par semaine","-")</f>
        <v>-</v>
      </c>
      <c r="GP56" s="14" t="s">
        <v>68</v>
      </c>
      <c r="GQ56" s="14" t="s">
        <v>68</v>
      </c>
      <c r="GR56" s="14" t="s">
        <v>68</v>
      </c>
      <c r="GS56" s="14" t="s">
        <v>68</v>
      </c>
      <c r="GT56" s="14" t="s">
        <v>68</v>
      </c>
      <c r="GU56" s="14" t="s">
        <v>68</v>
      </c>
      <c r="GV56" s="14" t="str">
        <f t="shared" si="177"/>
        <v>-</v>
      </c>
      <c r="GW56" s="13" t="s">
        <v>68</v>
      </c>
      <c r="GX56" s="13" t="s">
        <v>68</v>
      </c>
      <c r="GY56" s="13" t="s">
        <v>68</v>
      </c>
      <c r="GZ56" s="13" t="s">
        <v>68</v>
      </c>
      <c r="HA56" s="13" t="s">
        <v>68</v>
      </c>
      <c r="HB56" s="13" t="s">
        <v>68</v>
      </c>
      <c r="HC56" s="44" t="str">
        <f t="shared" ref="HC56:HC57" si="191">IF(COUNTIF(GW56:HB56,"X")&gt;0,COUNTIF(GW56:HB56,"X")&amp;" fois par semaine","-")</f>
        <v>-</v>
      </c>
      <c r="HD56" s="14" t="s">
        <v>68</v>
      </c>
      <c r="HE56" s="14" t="s">
        <v>68</v>
      </c>
      <c r="HF56" s="14" t="s">
        <v>68</v>
      </c>
      <c r="HG56" s="14" t="s">
        <v>68</v>
      </c>
      <c r="HH56" s="14" t="s">
        <v>68</v>
      </c>
      <c r="HI56" s="14" t="s">
        <v>68</v>
      </c>
      <c r="HJ56" s="44" t="str">
        <f t="shared" si="140"/>
        <v>-</v>
      </c>
      <c r="HK56" s="13" t="s">
        <v>68</v>
      </c>
      <c r="HL56" s="13" t="s">
        <v>68</v>
      </c>
      <c r="HM56" s="13" t="s">
        <v>68</v>
      </c>
      <c r="HN56" s="13" t="s">
        <v>68</v>
      </c>
      <c r="HO56" s="13" t="s">
        <v>68</v>
      </c>
      <c r="HP56" s="13" t="s">
        <v>68</v>
      </c>
      <c r="HQ56" s="44" t="str">
        <f t="shared" si="181"/>
        <v>-</v>
      </c>
      <c r="HR56" s="14" t="s">
        <v>68</v>
      </c>
      <c r="HS56" s="14" t="s">
        <v>68</v>
      </c>
      <c r="HT56" s="14" t="s">
        <v>68</v>
      </c>
      <c r="HU56" s="14" t="s">
        <v>68</v>
      </c>
      <c r="HV56" s="14" t="s">
        <v>68</v>
      </c>
      <c r="HW56" s="14" t="s">
        <v>68</v>
      </c>
      <c r="HX56" s="14" t="str">
        <f>IF(COUNTIF(HR56:HW56,"X")&gt;0,COUNTIF(HR56:HW56,"X")&amp;" fois par semaine","-")</f>
        <v>-</v>
      </c>
    </row>
    <row r="57" spans="1:232" ht="27.95" customHeight="1" x14ac:dyDescent="0.2">
      <c r="A57" s="8">
        <v>8456</v>
      </c>
      <c r="B57" s="10" t="s">
        <v>76</v>
      </c>
      <c r="C57" s="10" t="s">
        <v>1913</v>
      </c>
      <c r="D57" s="11" t="s">
        <v>96</v>
      </c>
      <c r="E57" s="18" t="s">
        <v>391</v>
      </c>
      <c r="F57" s="18">
        <v>75018</v>
      </c>
      <c r="G57" s="18" t="s">
        <v>29</v>
      </c>
      <c r="H57" s="12">
        <v>7</v>
      </c>
      <c r="I57" s="13" t="s">
        <v>69</v>
      </c>
      <c r="J57" s="13" t="s">
        <v>68</v>
      </c>
      <c r="K57" s="13" t="s">
        <v>68</v>
      </c>
      <c r="L57" s="13" t="s">
        <v>68</v>
      </c>
      <c r="M57" s="13" t="s">
        <v>68</v>
      </c>
      <c r="N57" s="13" t="s">
        <v>68</v>
      </c>
      <c r="O57" s="13" t="str">
        <f t="shared" si="148"/>
        <v>1 fois par semaine</v>
      </c>
      <c r="P57" s="14" t="s">
        <v>69</v>
      </c>
      <c r="Q57" s="14" t="s">
        <v>68</v>
      </c>
      <c r="R57" s="14" t="s">
        <v>68</v>
      </c>
      <c r="S57" s="14" t="s">
        <v>68</v>
      </c>
      <c r="T57" s="14" t="s">
        <v>68</v>
      </c>
      <c r="U57" s="14" t="s">
        <v>68</v>
      </c>
      <c r="V57" s="44" t="str">
        <f t="shared" si="149"/>
        <v>1 fois par semaine</v>
      </c>
      <c r="W57" s="13" t="s">
        <v>69</v>
      </c>
      <c r="X57" s="13" t="s">
        <v>68</v>
      </c>
      <c r="Y57" s="13" t="s">
        <v>68</v>
      </c>
      <c r="Z57" s="13" t="s">
        <v>68</v>
      </c>
      <c r="AA57" s="13" t="s">
        <v>68</v>
      </c>
      <c r="AB57" s="13" t="s">
        <v>68</v>
      </c>
      <c r="AC57" s="13" t="str">
        <f t="shared" si="150"/>
        <v>1 fois par semaine</v>
      </c>
      <c r="AD57" s="14" t="s">
        <v>69</v>
      </c>
      <c r="AE57" s="14" t="s">
        <v>68</v>
      </c>
      <c r="AF57" s="14" t="s">
        <v>68</v>
      </c>
      <c r="AG57" s="14" t="s">
        <v>68</v>
      </c>
      <c r="AH57" s="14" t="s">
        <v>68</v>
      </c>
      <c r="AI57" s="14" t="s">
        <v>68</v>
      </c>
      <c r="AJ57" s="44" t="str">
        <f t="shared" si="151"/>
        <v>1 fois par semaine</v>
      </c>
      <c r="AK57" s="13" t="s">
        <v>69</v>
      </c>
      <c r="AL57" s="13" t="s">
        <v>68</v>
      </c>
      <c r="AM57" s="13" t="s">
        <v>68</v>
      </c>
      <c r="AN57" s="13" t="s">
        <v>68</v>
      </c>
      <c r="AO57" s="13" t="s">
        <v>68</v>
      </c>
      <c r="AP57" s="13" t="s">
        <v>68</v>
      </c>
      <c r="AQ57" s="13" t="str">
        <f t="shared" si="152"/>
        <v>1 fois par semaine</v>
      </c>
      <c r="AR57" s="14" t="s">
        <v>69</v>
      </c>
      <c r="AS57" s="14" t="s">
        <v>68</v>
      </c>
      <c r="AT57" s="14" t="s">
        <v>68</v>
      </c>
      <c r="AU57" s="14" t="s">
        <v>68</v>
      </c>
      <c r="AV57" s="14" t="s">
        <v>68</v>
      </c>
      <c r="AW57" s="14" t="s">
        <v>68</v>
      </c>
      <c r="AX57" s="14" t="str">
        <f t="shared" si="153"/>
        <v>1 fois par semaine</v>
      </c>
      <c r="AY57" s="13" t="s">
        <v>69</v>
      </c>
      <c r="AZ57" s="13" t="s">
        <v>68</v>
      </c>
      <c r="BA57" s="13" t="s">
        <v>68</v>
      </c>
      <c r="BB57" s="13" t="s">
        <v>68</v>
      </c>
      <c r="BC57" s="13" t="s">
        <v>68</v>
      </c>
      <c r="BD57" s="13" t="s">
        <v>68</v>
      </c>
      <c r="BE57" s="13" t="str">
        <f t="shared" si="154"/>
        <v>1 fois par semaine</v>
      </c>
      <c r="BF57" s="14" t="s">
        <v>69</v>
      </c>
      <c r="BG57" s="14" t="s">
        <v>68</v>
      </c>
      <c r="BH57" s="14" t="s">
        <v>68</v>
      </c>
      <c r="BI57" s="14" t="s">
        <v>68</v>
      </c>
      <c r="BJ57" s="14" t="s">
        <v>68</v>
      </c>
      <c r="BK57" s="14" t="s">
        <v>68</v>
      </c>
      <c r="BL57" s="14" t="str">
        <f t="shared" si="155"/>
        <v>1 fois par semaine</v>
      </c>
      <c r="BM57" s="13" t="s">
        <v>69</v>
      </c>
      <c r="BN57" s="13" t="s">
        <v>68</v>
      </c>
      <c r="BO57" s="13" t="s">
        <v>68</v>
      </c>
      <c r="BP57" s="13" t="s">
        <v>68</v>
      </c>
      <c r="BQ57" s="13" t="s">
        <v>68</v>
      </c>
      <c r="BR57" s="13" t="s">
        <v>68</v>
      </c>
      <c r="BS57" s="13" t="str">
        <f t="shared" si="156"/>
        <v>1 fois par semaine</v>
      </c>
      <c r="BT57" s="14" t="s">
        <v>68</v>
      </c>
      <c r="BU57" s="14" t="s">
        <v>68</v>
      </c>
      <c r="BV57" s="14" t="s">
        <v>68</v>
      </c>
      <c r="BW57" s="14" t="s">
        <v>68</v>
      </c>
      <c r="BX57" s="14" t="s">
        <v>68</v>
      </c>
      <c r="BY57" s="14" t="s">
        <v>68</v>
      </c>
      <c r="BZ57" s="14" t="str">
        <f t="shared" si="157"/>
        <v>-</v>
      </c>
      <c r="CA57" s="13" t="s">
        <v>68</v>
      </c>
      <c r="CB57" s="13" t="s">
        <v>68</v>
      </c>
      <c r="CC57" s="13" t="s">
        <v>68</v>
      </c>
      <c r="CD57" s="13" t="s">
        <v>68</v>
      </c>
      <c r="CE57" s="13" t="s">
        <v>68</v>
      </c>
      <c r="CF57" s="13" t="s">
        <v>68</v>
      </c>
      <c r="CG57" s="44" t="str">
        <f t="shared" ref="CG57" si="192">IF(COUNTIF(CA57:CF57,"X")&gt;0,COUNTIF(CA57:CF57,"X")&amp;" fois par mois","-")</f>
        <v>-</v>
      </c>
      <c r="CH57" s="14" t="s">
        <v>69</v>
      </c>
      <c r="CI57" s="14" t="s">
        <v>68</v>
      </c>
      <c r="CJ57" s="14" t="s">
        <v>68</v>
      </c>
      <c r="CK57" s="14" t="s">
        <v>68</v>
      </c>
      <c r="CL57" s="14" t="s">
        <v>68</v>
      </c>
      <c r="CM57" s="14" t="s">
        <v>68</v>
      </c>
      <c r="CN57" s="44" t="str">
        <f t="shared" si="159"/>
        <v>1 fois par semaine</v>
      </c>
      <c r="CO57" s="13" t="s">
        <v>69</v>
      </c>
      <c r="CP57" s="13" t="s">
        <v>68</v>
      </c>
      <c r="CQ57" s="13" t="s">
        <v>68</v>
      </c>
      <c r="CR57" s="13" t="s">
        <v>68</v>
      </c>
      <c r="CS57" s="13" t="s">
        <v>68</v>
      </c>
      <c r="CT57" s="13" t="s">
        <v>68</v>
      </c>
      <c r="CU57" s="13" t="str">
        <f t="shared" si="188"/>
        <v>1 fois par semaine</v>
      </c>
      <c r="CV57" s="14" t="s">
        <v>69</v>
      </c>
      <c r="CW57" s="14" t="s">
        <v>68</v>
      </c>
      <c r="CX57" s="14" t="s">
        <v>68</v>
      </c>
      <c r="CY57" s="14" t="s">
        <v>68</v>
      </c>
      <c r="CZ57" s="14" t="s">
        <v>68</v>
      </c>
      <c r="DA57" s="14" t="s">
        <v>68</v>
      </c>
      <c r="DB57" s="14" t="str">
        <f t="shared" si="160"/>
        <v>1 fois par semaine</v>
      </c>
      <c r="DC57" s="13" t="s">
        <v>69</v>
      </c>
      <c r="DD57" s="13" t="s">
        <v>68</v>
      </c>
      <c r="DE57" s="13" t="s">
        <v>68</v>
      </c>
      <c r="DF57" s="13" t="s">
        <v>68</v>
      </c>
      <c r="DG57" s="13" t="s">
        <v>68</v>
      </c>
      <c r="DH57" s="13" t="s">
        <v>68</v>
      </c>
      <c r="DI57" s="13" t="str">
        <f t="shared" si="189"/>
        <v>1 fois par semaine</v>
      </c>
      <c r="DJ57" s="14" t="s">
        <v>69</v>
      </c>
      <c r="DK57" s="14" t="s">
        <v>68</v>
      </c>
      <c r="DL57" s="14" t="s">
        <v>68</v>
      </c>
      <c r="DM57" s="14" t="s">
        <v>68</v>
      </c>
      <c r="DN57" s="14" t="s">
        <v>68</v>
      </c>
      <c r="DO57" s="14" t="s">
        <v>68</v>
      </c>
      <c r="DP57" s="44" t="str">
        <f t="shared" si="161"/>
        <v>1 fois par semaine</v>
      </c>
      <c r="DQ57" s="13" t="s">
        <v>69</v>
      </c>
      <c r="DR57" s="13" t="s">
        <v>68</v>
      </c>
      <c r="DS57" s="13" t="s">
        <v>68</v>
      </c>
      <c r="DT57" s="13" t="s">
        <v>68</v>
      </c>
      <c r="DU57" s="13" t="s">
        <v>68</v>
      </c>
      <c r="DV57" s="13" t="s">
        <v>68</v>
      </c>
      <c r="DW57" s="13" t="str">
        <f t="shared" si="162"/>
        <v>1 fois par semaine</v>
      </c>
      <c r="DX57" s="14" t="s">
        <v>69</v>
      </c>
      <c r="DY57" s="14" t="s">
        <v>68</v>
      </c>
      <c r="DZ57" s="14" t="s">
        <v>68</v>
      </c>
      <c r="EA57" s="14" t="s">
        <v>68</v>
      </c>
      <c r="EB57" s="14" t="s">
        <v>68</v>
      </c>
      <c r="EC57" s="14" t="s">
        <v>68</v>
      </c>
      <c r="ED57" s="14" t="str">
        <f t="shared" si="163"/>
        <v>1 fois par semaine</v>
      </c>
      <c r="EE57" s="13" t="s">
        <v>69</v>
      </c>
      <c r="EF57" s="13" t="s">
        <v>68</v>
      </c>
      <c r="EG57" s="13" t="s">
        <v>68</v>
      </c>
      <c r="EH57" s="13" t="s">
        <v>68</v>
      </c>
      <c r="EI57" s="13" t="s">
        <v>68</v>
      </c>
      <c r="EJ57" s="13" t="s">
        <v>68</v>
      </c>
      <c r="EK57" s="13" t="str">
        <f t="shared" si="164"/>
        <v>1 fois par semaine</v>
      </c>
      <c r="EL57" s="14" t="s">
        <v>69</v>
      </c>
      <c r="EM57" s="14" t="s">
        <v>68</v>
      </c>
      <c r="EN57" s="14" t="s">
        <v>68</v>
      </c>
      <c r="EO57" s="14" t="s">
        <v>68</v>
      </c>
      <c r="EP57" s="14" t="s">
        <v>68</v>
      </c>
      <c r="EQ57" s="14" t="s">
        <v>68</v>
      </c>
      <c r="ER57" s="44" t="str">
        <f t="shared" ref="ER57:ER59" si="193">IF(COUNTIF(EL57:EQ57,"X")&gt;0,COUNTIF(EL57:EQ57,"X")&amp;" fois par mois","-")</f>
        <v>1 fois par mois</v>
      </c>
      <c r="ES57" s="13" t="s">
        <v>68</v>
      </c>
      <c r="ET57" s="13" t="s">
        <v>68</v>
      </c>
      <c r="EU57" s="13" t="s">
        <v>68</v>
      </c>
      <c r="EV57" s="13" t="s">
        <v>68</v>
      </c>
      <c r="EW57" s="13" t="s">
        <v>68</v>
      </c>
      <c r="EX57" s="13" t="s">
        <v>68</v>
      </c>
      <c r="EY57" s="44" t="str">
        <f t="shared" ref="EY57:EY59" si="194">IF(COUNTIF(ES57:EX57,"X")&gt;0,COUNTIF(ES57:EX57,"X")&amp;" fois par mois","-")</f>
        <v>-</v>
      </c>
      <c r="EZ57" s="14" t="s">
        <v>68</v>
      </c>
      <c r="FA57" s="14" t="s">
        <v>68</v>
      </c>
      <c r="FB57" s="14" t="s">
        <v>68</v>
      </c>
      <c r="FC57" s="14" t="s">
        <v>68</v>
      </c>
      <c r="FD57" s="14" t="s">
        <v>68</v>
      </c>
      <c r="FE57" s="14" t="s">
        <v>68</v>
      </c>
      <c r="FF57" s="44" t="str">
        <f t="shared" si="175"/>
        <v>-</v>
      </c>
      <c r="FG57" s="13" t="s">
        <v>68</v>
      </c>
      <c r="FH57" s="13" t="s">
        <v>68</v>
      </c>
      <c r="FI57" s="13" t="s">
        <v>68</v>
      </c>
      <c r="FJ57" s="13" t="s">
        <v>68</v>
      </c>
      <c r="FK57" s="13" t="s">
        <v>68</v>
      </c>
      <c r="FL57" s="13" t="s">
        <v>68</v>
      </c>
      <c r="FM57" s="13" t="str">
        <f t="shared" ref="FM57:FM59" si="195">IF(COUNTIF(FG57:FL57,"X")&gt;0,COUNTIF(FG57:FL57,"X")&amp;" fois par mois","-")</f>
        <v>-</v>
      </c>
      <c r="FN57" s="14" t="s">
        <v>69</v>
      </c>
      <c r="FO57" s="14" t="s">
        <v>68</v>
      </c>
      <c r="FP57" s="14" t="s">
        <v>69</v>
      </c>
      <c r="FQ57" s="14" t="s">
        <v>68</v>
      </c>
      <c r="FR57" s="14" t="s">
        <v>69</v>
      </c>
      <c r="FS57" s="14" t="s">
        <v>68</v>
      </c>
      <c r="FT57" s="44" t="str">
        <f t="shared" si="145"/>
        <v>3 fois par semaine</v>
      </c>
      <c r="FU57" s="13" t="s">
        <v>69</v>
      </c>
      <c r="FV57" s="13" t="s">
        <v>68</v>
      </c>
      <c r="FW57" s="13" t="s">
        <v>68</v>
      </c>
      <c r="FX57" s="13" t="s">
        <v>68</v>
      </c>
      <c r="FY57" s="13" t="s">
        <v>68</v>
      </c>
      <c r="FZ57" s="13" t="s">
        <v>68</v>
      </c>
      <c r="GA57" s="44" t="str">
        <f t="shared" si="146"/>
        <v>1 fois par semaine</v>
      </c>
      <c r="GB57" s="14" t="s">
        <v>69</v>
      </c>
      <c r="GC57" s="14" t="s">
        <v>68</v>
      </c>
      <c r="GD57" s="14" t="s">
        <v>68</v>
      </c>
      <c r="GE57" s="14" t="s">
        <v>68</v>
      </c>
      <c r="GF57" s="14" t="s">
        <v>68</v>
      </c>
      <c r="GG57" s="14" t="s">
        <v>68</v>
      </c>
      <c r="GH57" s="14" t="str">
        <f t="shared" si="147"/>
        <v>1 fois par semaine</v>
      </c>
      <c r="GI57" s="13" t="s">
        <v>68</v>
      </c>
      <c r="GJ57" s="13" t="s">
        <v>68</v>
      </c>
      <c r="GK57" s="13" t="s">
        <v>68</v>
      </c>
      <c r="GL57" s="13" t="s">
        <v>68</v>
      </c>
      <c r="GM57" s="13" t="s">
        <v>68</v>
      </c>
      <c r="GN57" s="13" t="s">
        <v>68</v>
      </c>
      <c r="GO57" s="13" t="str">
        <f t="shared" si="190"/>
        <v>-</v>
      </c>
      <c r="GP57" s="14" t="s">
        <v>68</v>
      </c>
      <c r="GQ57" s="14" t="s">
        <v>68</v>
      </c>
      <c r="GR57" s="14" t="s">
        <v>68</v>
      </c>
      <c r="GS57" s="14" t="s">
        <v>68</v>
      </c>
      <c r="GT57" s="14" t="s">
        <v>68</v>
      </c>
      <c r="GU57" s="14" t="s">
        <v>68</v>
      </c>
      <c r="GV57" s="14" t="str">
        <f t="shared" si="177"/>
        <v>-</v>
      </c>
      <c r="GW57" s="13" t="s">
        <v>68</v>
      </c>
      <c r="GX57" s="13" t="s">
        <v>68</v>
      </c>
      <c r="GY57" s="13" t="s">
        <v>68</v>
      </c>
      <c r="GZ57" s="13" t="s">
        <v>68</v>
      </c>
      <c r="HA57" s="13" t="s">
        <v>68</v>
      </c>
      <c r="HB57" s="13" t="s">
        <v>68</v>
      </c>
      <c r="HC57" s="44" t="str">
        <f t="shared" si="191"/>
        <v>-</v>
      </c>
      <c r="HD57" s="14" t="s">
        <v>68</v>
      </c>
      <c r="HE57" s="14" t="s">
        <v>68</v>
      </c>
      <c r="HF57" s="14" t="s">
        <v>68</v>
      </c>
      <c r="HG57" s="14" t="s">
        <v>68</v>
      </c>
      <c r="HH57" s="14" t="s">
        <v>68</v>
      </c>
      <c r="HI57" s="14" t="s">
        <v>68</v>
      </c>
      <c r="HJ57" s="44" t="str">
        <f t="shared" si="140"/>
        <v>-</v>
      </c>
      <c r="HK57" s="13" t="s">
        <v>68</v>
      </c>
      <c r="HL57" s="13" t="s">
        <v>68</v>
      </c>
      <c r="HM57" s="13" t="s">
        <v>68</v>
      </c>
      <c r="HN57" s="13" t="s">
        <v>68</v>
      </c>
      <c r="HO57" s="13" t="s">
        <v>68</v>
      </c>
      <c r="HP57" s="13" t="s">
        <v>68</v>
      </c>
      <c r="HQ57" s="44" t="str">
        <f t="shared" si="181"/>
        <v>-</v>
      </c>
      <c r="HR57" s="14" t="s">
        <v>68</v>
      </c>
      <c r="HS57" s="14" t="s">
        <v>68</v>
      </c>
      <c r="HT57" s="14" t="s">
        <v>68</v>
      </c>
      <c r="HU57" s="14" t="s">
        <v>68</v>
      </c>
      <c r="HV57" s="14" t="s">
        <v>68</v>
      </c>
      <c r="HW57" s="14" t="s">
        <v>68</v>
      </c>
      <c r="HX57" s="14" t="str">
        <f t="shared" ref="HX57" si="196">IF(COUNTIF(HR57:HW57,"X")&gt;0,COUNTIF(HR57:HW57,"X")&amp;" fois par semaine","-")</f>
        <v>-</v>
      </c>
    </row>
    <row r="58" spans="1:232" ht="27.95" customHeight="1" x14ac:dyDescent="0.2">
      <c r="A58" s="8" t="s">
        <v>740</v>
      </c>
      <c r="B58" s="17" t="s">
        <v>132</v>
      </c>
      <c r="C58" s="10" t="s">
        <v>1914</v>
      </c>
      <c r="D58" s="11" t="s">
        <v>96</v>
      </c>
      <c r="E58" s="11" t="s">
        <v>397</v>
      </c>
      <c r="F58" s="11">
        <v>75002</v>
      </c>
      <c r="G58" s="11" t="s">
        <v>29</v>
      </c>
      <c r="H58" s="12">
        <v>3</v>
      </c>
      <c r="I58" s="13" t="s">
        <v>69</v>
      </c>
      <c r="J58" s="13" t="s">
        <v>68</v>
      </c>
      <c r="K58" s="13" t="s">
        <v>69</v>
      </c>
      <c r="L58" s="13" t="s">
        <v>68</v>
      </c>
      <c r="M58" s="13" t="s">
        <v>68</v>
      </c>
      <c r="N58" s="13" t="s">
        <v>68</v>
      </c>
      <c r="O58" s="13" t="str">
        <f t="shared" si="148"/>
        <v>2 fois par semaine</v>
      </c>
      <c r="P58" s="14" t="s">
        <v>68</v>
      </c>
      <c r="Q58" s="14" t="s">
        <v>68</v>
      </c>
      <c r="R58" s="14" t="s">
        <v>68</v>
      </c>
      <c r="S58" s="14" t="s">
        <v>68</v>
      </c>
      <c r="T58" s="14" t="s">
        <v>68</v>
      </c>
      <c r="U58" s="14" t="s">
        <v>68</v>
      </c>
      <c r="V58" s="44" t="str">
        <f t="shared" si="149"/>
        <v>-</v>
      </c>
      <c r="W58" s="13" t="s">
        <v>68</v>
      </c>
      <c r="X58" s="13" t="s">
        <v>68</v>
      </c>
      <c r="Y58" s="13" t="s">
        <v>68</v>
      </c>
      <c r="Z58" s="13" t="s">
        <v>68</v>
      </c>
      <c r="AA58" s="13" t="s">
        <v>68</v>
      </c>
      <c r="AB58" s="13" t="s">
        <v>68</v>
      </c>
      <c r="AC58" s="13" t="str">
        <f t="shared" si="150"/>
        <v>-</v>
      </c>
      <c r="AD58" s="14" t="s">
        <v>68</v>
      </c>
      <c r="AE58" s="14" t="s">
        <v>68</v>
      </c>
      <c r="AF58" s="14" t="s">
        <v>68</v>
      </c>
      <c r="AG58" s="14" t="s">
        <v>68</v>
      </c>
      <c r="AH58" s="14" t="s">
        <v>68</v>
      </c>
      <c r="AI58" s="14" t="s">
        <v>68</v>
      </c>
      <c r="AJ58" s="44" t="str">
        <f t="shared" si="151"/>
        <v>-</v>
      </c>
      <c r="AK58" s="13" t="s">
        <v>68</v>
      </c>
      <c r="AL58" s="13" t="s">
        <v>68</v>
      </c>
      <c r="AM58" s="13" t="s">
        <v>68</v>
      </c>
      <c r="AN58" s="13" t="s">
        <v>68</v>
      </c>
      <c r="AO58" s="13" t="s">
        <v>68</v>
      </c>
      <c r="AP58" s="13" t="s">
        <v>68</v>
      </c>
      <c r="AQ58" s="13" t="str">
        <f t="shared" si="152"/>
        <v>-</v>
      </c>
      <c r="AR58" s="14" t="s">
        <v>68</v>
      </c>
      <c r="AS58" s="14" t="s">
        <v>68</v>
      </c>
      <c r="AT58" s="14" t="s">
        <v>68</v>
      </c>
      <c r="AU58" s="14" t="s">
        <v>68</v>
      </c>
      <c r="AV58" s="14" t="s">
        <v>68</v>
      </c>
      <c r="AW58" s="14" t="s">
        <v>68</v>
      </c>
      <c r="AX58" s="14" t="str">
        <f t="shared" si="153"/>
        <v>-</v>
      </c>
      <c r="AY58" s="13" t="s">
        <v>68</v>
      </c>
      <c r="AZ58" s="13" t="s">
        <v>68</v>
      </c>
      <c r="BA58" s="13" t="s">
        <v>68</v>
      </c>
      <c r="BB58" s="13" t="s">
        <v>68</v>
      </c>
      <c r="BC58" s="13" t="s">
        <v>68</v>
      </c>
      <c r="BD58" s="13" t="s">
        <v>68</v>
      </c>
      <c r="BE58" s="13" t="str">
        <f t="shared" si="154"/>
        <v>-</v>
      </c>
      <c r="BF58" s="14" t="s">
        <v>68</v>
      </c>
      <c r="BG58" s="14" t="s">
        <v>68</v>
      </c>
      <c r="BH58" s="14" t="s">
        <v>68</v>
      </c>
      <c r="BI58" s="14" t="s">
        <v>68</v>
      </c>
      <c r="BJ58" s="14" t="s">
        <v>68</v>
      </c>
      <c r="BK58" s="14" t="s">
        <v>68</v>
      </c>
      <c r="BL58" s="14" t="str">
        <f t="shared" si="155"/>
        <v>-</v>
      </c>
      <c r="BM58" s="13" t="s">
        <v>68</v>
      </c>
      <c r="BN58" s="13" t="s">
        <v>68</v>
      </c>
      <c r="BO58" s="13" t="s">
        <v>68</v>
      </c>
      <c r="BP58" s="13" t="s">
        <v>68</v>
      </c>
      <c r="BQ58" s="13" t="s">
        <v>68</v>
      </c>
      <c r="BR58" s="13" t="s">
        <v>68</v>
      </c>
      <c r="BS58" s="13" t="str">
        <f t="shared" si="156"/>
        <v>-</v>
      </c>
      <c r="BT58" s="14" t="s">
        <v>68</v>
      </c>
      <c r="BU58" s="14" t="s">
        <v>68</v>
      </c>
      <c r="BV58" s="14" t="s">
        <v>68</v>
      </c>
      <c r="BW58" s="14" t="s">
        <v>68</v>
      </c>
      <c r="BX58" s="14" t="s">
        <v>68</v>
      </c>
      <c r="BY58" s="14" t="s">
        <v>68</v>
      </c>
      <c r="BZ58" s="14" t="str">
        <f t="shared" si="157"/>
        <v>-</v>
      </c>
      <c r="CA58" s="13" t="s">
        <v>68</v>
      </c>
      <c r="CB58" s="13" t="s">
        <v>68</v>
      </c>
      <c r="CC58" s="13" t="s">
        <v>68</v>
      </c>
      <c r="CD58" s="13" t="s">
        <v>69</v>
      </c>
      <c r="CE58" s="13" t="s">
        <v>68</v>
      </c>
      <c r="CF58" s="13" t="s">
        <v>68</v>
      </c>
      <c r="CG58" s="44" t="str">
        <f t="shared" ref="CG58:CG59" si="197">IF(COUNTIF(CA58:CF58,"X")&gt;0,COUNTIF(CA58:CF58,"X")&amp;" fois par semaine","-")</f>
        <v>1 fois par semaine</v>
      </c>
      <c r="CH58" s="14" t="s">
        <v>69</v>
      </c>
      <c r="CI58" s="14" t="s">
        <v>68</v>
      </c>
      <c r="CJ58" s="14" t="s">
        <v>68</v>
      </c>
      <c r="CK58" s="14" t="s">
        <v>68</v>
      </c>
      <c r="CL58" s="14" t="s">
        <v>68</v>
      </c>
      <c r="CM58" s="14" t="s">
        <v>68</v>
      </c>
      <c r="CN58" s="44" t="str">
        <f t="shared" si="159"/>
        <v>1 fois par semaine</v>
      </c>
      <c r="CO58" s="13" t="s">
        <v>68</v>
      </c>
      <c r="CP58" s="13" t="s">
        <v>68</v>
      </c>
      <c r="CQ58" s="13" t="s">
        <v>68</v>
      </c>
      <c r="CR58" s="13" t="s">
        <v>68</v>
      </c>
      <c r="CS58" s="13" t="s">
        <v>68</v>
      </c>
      <c r="CT58" s="13" t="s">
        <v>68</v>
      </c>
      <c r="CU58" s="13" t="str">
        <f t="shared" si="188"/>
        <v>-</v>
      </c>
      <c r="CV58" s="14" t="s">
        <v>68</v>
      </c>
      <c r="CW58" s="14" t="s">
        <v>68</v>
      </c>
      <c r="CX58" s="14" t="s">
        <v>68</v>
      </c>
      <c r="CY58" s="14" t="s">
        <v>68</v>
      </c>
      <c r="CZ58" s="14" t="s">
        <v>68</v>
      </c>
      <c r="DA58" s="14" t="s">
        <v>68</v>
      </c>
      <c r="DB58" s="14" t="str">
        <f t="shared" si="160"/>
        <v>-</v>
      </c>
      <c r="DC58" s="13" t="s">
        <v>68</v>
      </c>
      <c r="DD58" s="13" t="s">
        <v>68</v>
      </c>
      <c r="DE58" s="13" t="s">
        <v>68</v>
      </c>
      <c r="DF58" s="13" t="s">
        <v>68</v>
      </c>
      <c r="DG58" s="13" t="s">
        <v>68</v>
      </c>
      <c r="DH58" s="13" t="s">
        <v>68</v>
      </c>
      <c r="DI58" s="13" t="str">
        <f t="shared" si="189"/>
        <v>-</v>
      </c>
      <c r="DJ58" s="14" t="s">
        <v>68</v>
      </c>
      <c r="DK58" s="14" t="s">
        <v>68</v>
      </c>
      <c r="DL58" s="14" t="s">
        <v>68</v>
      </c>
      <c r="DM58" s="14" t="s">
        <v>68</v>
      </c>
      <c r="DN58" s="14" t="s">
        <v>68</v>
      </c>
      <c r="DO58" s="14" t="s">
        <v>68</v>
      </c>
      <c r="DP58" s="44" t="str">
        <f t="shared" si="161"/>
        <v>-</v>
      </c>
      <c r="DQ58" s="13" t="s">
        <v>68</v>
      </c>
      <c r="DR58" s="13" t="s">
        <v>68</v>
      </c>
      <c r="DS58" s="13" t="s">
        <v>68</v>
      </c>
      <c r="DT58" s="13" t="s">
        <v>68</v>
      </c>
      <c r="DU58" s="13" t="s">
        <v>68</v>
      </c>
      <c r="DV58" s="13" t="s">
        <v>68</v>
      </c>
      <c r="DW58" s="13" t="str">
        <f t="shared" si="162"/>
        <v>-</v>
      </c>
      <c r="DX58" s="14" t="s">
        <v>68</v>
      </c>
      <c r="DY58" s="14" t="s">
        <v>68</v>
      </c>
      <c r="DZ58" s="14" t="s">
        <v>68</v>
      </c>
      <c r="EA58" s="14" t="s">
        <v>68</v>
      </c>
      <c r="EB58" s="14" t="s">
        <v>68</v>
      </c>
      <c r="EC58" s="14" t="s">
        <v>68</v>
      </c>
      <c r="ED58" s="14" t="str">
        <f t="shared" si="163"/>
        <v>-</v>
      </c>
      <c r="EE58" s="13" t="s">
        <v>68</v>
      </c>
      <c r="EF58" s="13" t="s">
        <v>68</v>
      </c>
      <c r="EG58" s="13" t="s">
        <v>68</v>
      </c>
      <c r="EH58" s="13" t="s">
        <v>68</v>
      </c>
      <c r="EI58" s="13" t="s">
        <v>68</v>
      </c>
      <c r="EJ58" s="13" t="s">
        <v>68</v>
      </c>
      <c r="EK58" s="13" t="str">
        <f t="shared" si="164"/>
        <v>-</v>
      </c>
      <c r="EL58" s="14" t="s">
        <v>68</v>
      </c>
      <c r="EM58" s="14" t="s">
        <v>68</v>
      </c>
      <c r="EN58" s="14" t="s">
        <v>68</v>
      </c>
      <c r="EO58" s="14" t="s">
        <v>68</v>
      </c>
      <c r="EP58" s="14" t="s">
        <v>68</v>
      </c>
      <c r="EQ58" s="14" t="s">
        <v>68</v>
      </c>
      <c r="ER58" s="44" t="str">
        <f t="shared" si="193"/>
        <v>-</v>
      </c>
      <c r="ES58" s="13" t="s">
        <v>68</v>
      </c>
      <c r="ET58" s="13" t="s">
        <v>68</v>
      </c>
      <c r="EU58" s="13" t="s">
        <v>68</v>
      </c>
      <c r="EV58" s="13" t="s">
        <v>68</v>
      </c>
      <c r="EW58" s="13" t="s">
        <v>68</v>
      </c>
      <c r="EX58" s="13" t="s">
        <v>68</v>
      </c>
      <c r="EY58" s="44" t="str">
        <f t="shared" si="194"/>
        <v>-</v>
      </c>
      <c r="EZ58" s="14" t="s">
        <v>68</v>
      </c>
      <c r="FA58" s="14" t="s">
        <v>68</v>
      </c>
      <c r="FB58" s="14" t="s">
        <v>68</v>
      </c>
      <c r="FC58" s="14" t="s">
        <v>68</v>
      </c>
      <c r="FD58" s="14" t="s">
        <v>68</v>
      </c>
      <c r="FE58" s="14" t="s">
        <v>68</v>
      </c>
      <c r="FF58" s="44" t="str">
        <f t="shared" si="175"/>
        <v>-</v>
      </c>
      <c r="FG58" s="13" t="s">
        <v>68</v>
      </c>
      <c r="FH58" s="13" t="s">
        <v>68</v>
      </c>
      <c r="FI58" s="13" t="s">
        <v>68</v>
      </c>
      <c r="FJ58" s="13" t="s">
        <v>68</v>
      </c>
      <c r="FK58" s="13" t="s">
        <v>68</v>
      </c>
      <c r="FL58" s="13" t="s">
        <v>68</v>
      </c>
      <c r="FM58" s="13" t="str">
        <f t="shared" si="195"/>
        <v>-</v>
      </c>
      <c r="FN58" s="14" t="s">
        <v>69</v>
      </c>
      <c r="FO58" s="14" t="s">
        <v>68</v>
      </c>
      <c r="FP58" s="14" t="s">
        <v>68</v>
      </c>
      <c r="FQ58" s="14" t="s">
        <v>69</v>
      </c>
      <c r="FR58" s="14" t="s">
        <v>68</v>
      </c>
      <c r="FS58" s="14" t="s">
        <v>68</v>
      </c>
      <c r="FT58" s="44" t="str">
        <f t="shared" ref="FT58:FT59" si="198">IF(COUNTIF(FN58:FS58,"X")&gt;0,COUNTIF(FN58:FS58,"X")&amp;" fois par semaine","-")</f>
        <v>2 fois par semaine</v>
      </c>
      <c r="FU58" s="13" t="s">
        <v>68</v>
      </c>
      <c r="FV58" s="13" t="s">
        <v>69</v>
      </c>
      <c r="FW58" s="13" t="s">
        <v>68</v>
      </c>
      <c r="FX58" s="13" t="s">
        <v>68</v>
      </c>
      <c r="FY58" s="13" t="s">
        <v>68</v>
      </c>
      <c r="FZ58" s="13" t="s">
        <v>68</v>
      </c>
      <c r="GA58" s="44" t="str">
        <f t="shared" si="146"/>
        <v>1 fois par semaine</v>
      </c>
      <c r="GB58" s="14" t="s">
        <v>68</v>
      </c>
      <c r="GC58" s="14" t="s">
        <v>69</v>
      </c>
      <c r="GD58" s="14" t="s">
        <v>68</v>
      </c>
      <c r="GE58" s="14" t="s">
        <v>68</v>
      </c>
      <c r="GF58" s="14" t="s">
        <v>68</v>
      </c>
      <c r="GG58" s="14" t="s">
        <v>68</v>
      </c>
      <c r="GH58" s="14" t="str">
        <f t="shared" si="147"/>
        <v>1 fois par semaine</v>
      </c>
      <c r="GI58" s="13" t="s">
        <v>68</v>
      </c>
      <c r="GJ58" s="13" t="s">
        <v>68</v>
      </c>
      <c r="GK58" s="13" t="s">
        <v>68</v>
      </c>
      <c r="GL58" s="13" t="s">
        <v>68</v>
      </c>
      <c r="GM58" s="13" t="s">
        <v>68</v>
      </c>
      <c r="GN58" s="13" t="s">
        <v>68</v>
      </c>
      <c r="GO58" s="13" t="str">
        <f t="shared" si="190"/>
        <v>-</v>
      </c>
      <c r="GP58" s="14" t="s">
        <v>68</v>
      </c>
      <c r="GQ58" s="14" t="s">
        <v>68</v>
      </c>
      <c r="GR58" s="14" t="s">
        <v>69</v>
      </c>
      <c r="GS58" s="14" t="s">
        <v>68</v>
      </c>
      <c r="GT58" s="14" t="s">
        <v>68</v>
      </c>
      <c r="GU58" s="14" t="s">
        <v>69</v>
      </c>
      <c r="GV58" s="14" t="str">
        <f t="shared" si="177"/>
        <v>2 fois par semaine</v>
      </c>
      <c r="GW58" s="13" t="s">
        <v>68</v>
      </c>
      <c r="GX58" s="13" t="s">
        <v>68</v>
      </c>
      <c r="GY58" s="13" t="s">
        <v>68</v>
      </c>
      <c r="GZ58" s="13" t="s">
        <v>68</v>
      </c>
      <c r="HA58" s="13" t="s">
        <v>68</v>
      </c>
      <c r="HB58" s="13" t="s">
        <v>68</v>
      </c>
      <c r="HC58" s="44" t="str">
        <f t="shared" ref="HC58:HC59" si="199">IF(COUNTIF(GW58:HB58,"X")&gt;0,COUNTIF(GW58:HB58,"X")&amp;" fois par semaine","-")</f>
        <v>-</v>
      </c>
      <c r="HD58" s="14" t="s">
        <v>68</v>
      </c>
      <c r="HE58" s="14" t="s">
        <v>68</v>
      </c>
      <c r="HF58" s="14" t="s">
        <v>68</v>
      </c>
      <c r="HG58" s="14" t="s">
        <v>68</v>
      </c>
      <c r="HH58" s="14" t="s">
        <v>68</v>
      </c>
      <c r="HI58" s="14" t="s">
        <v>68</v>
      </c>
      <c r="HJ58" s="44" t="str">
        <f t="shared" ref="HJ58:HJ59" si="200">IF(COUNTIF(HD58:HI58,"X")&gt;0,COUNTIF(HD58:HI58,"X")&amp;" fois par semestre","-")</f>
        <v>-</v>
      </c>
      <c r="HK58" s="13" t="s">
        <v>68</v>
      </c>
      <c r="HL58" s="13" t="s">
        <v>68</v>
      </c>
      <c r="HM58" s="13" t="s">
        <v>68</v>
      </c>
      <c r="HN58" s="13" t="s">
        <v>68</v>
      </c>
      <c r="HO58" s="13" t="s">
        <v>68</v>
      </c>
      <c r="HP58" s="13" t="s">
        <v>68</v>
      </c>
      <c r="HQ58" s="44" t="str">
        <f t="shared" si="181"/>
        <v>-</v>
      </c>
      <c r="HR58" s="14" t="s">
        <v>68</v>
      </c>
      <c r="HS58" s="14" t="s">
        <v>68</v>
      </c>
      <c r="HT58" s="14" t="s">
        <v>68</v>
      </c>
      <c r="HU58" s="14" t="s">
        <v>68</v>
      </c>
      <c r="HV58" s="14" t="s">
        <v>68</v>
      </c>
      <c r="HW58" s="14" t="s">
        <v>68</v>
      </c>
      <c r="HX58" s="14" t="str">
        <f>IF(COUNTIF(HR58:HW58,"X")&gt;0,COUNTIF(HR58:HW58,"X")&amp;" fois par semaine","-")</f>
        <v>-</v>
      </c>
    </row>
    <row r="59" spans="1:232" ht="27.95" customHeight="1" x14ac:dyDescent="0.2">
      <c r="A59" s="8" t="s">
        <v>738</v>
      </c>
      <c r="B59" s="17" t="s">
        <v>132</v>
      </c>
      <c r="C59" s="10" t="s">
        <v>1914</v>
      </c>
      <c r="D59" s="11" t="s">
        <v>96</v>
      </c>
      <c r="E59" s="11" t="s">
        <v>398</v>
      </c>
      <c r="F59" s="11">
        <v>75002</v>
      </c>
      <c r="G59" s="11" t="s">
        <v>29</v>
      </c>
      <c r="H59" s="12">
        <v>8</v>
      </c>
      <c r="I59" s="13" t="s">
        <v>68</v>
      </c>
      <c r="J59" s="13" t="s">
        <v>68</v>
      </c>
      <c r="K59" s="13" t="s">
        <v>68</v>
      </c>
      <c r="L59" s="13" t="s">
        <v>68</v>
      </c>
      <c r="M59" s="13" t="s">
        <v>68</v>
      </c>
      <c r="N59" s="13" t="s">
        <v>68</v>
      </c>
      <c r="O59" s="13" t="str">
        <f t="shared" si="148"/>
        <v>-</v>
      </c>
      <c r="P59" s="14" t="s">
        <v>69</v>
      </c>
      <c r="Q59" s="14" t="s">
        <v>68</v>
      </c>
      <c r="R59" s="14" t="s">
        <v>69</v>
      </c>
      <c r="S59" s="14" t="s">
        <v>68</v>
      </c>
      <c r="T59" s="14" t="s">
        <v>68</v>
      </c>
      <c r="U59" s="14" t="s">
        <v>68</v>
      </c>
      <c r="V59" s="44" t="str">
        <f t="shared" si="149"/>
        <v>2 fois par semaine</v>
      </c>
      <c r="W59" s="13" t="s">
        <v>68</v>
      </c>
      <c r="X59" s="13" t="s">
        <v>68</v>
      </c>
      <c r="Y59" s="13" t="s">
        <v>68</v>
      </c>
      <c r="Z59" s="13" t="s">
        <v>68</v>
      </c>
      <c r="AA59" s="13" t="s">
        <v>68</v>
      </c>
      <c r="AB59" s="13" t="s">
        <v>68</v>
      </c>
      <c r="AC59" s="13" t="str">
        <f t="shared" si="150"/>
        <v>-</v>
      </c>
      <c r="AD59" s="14" t="s">
        <v>68</v>
      </c>
      <c r="AE59" s="14" t="s">
        <v>68</v>
      </c>
      <c r="AF59" s="14" t="s">
        <v>68</v>
      </c>
      <c r="AG59" s="14" t="s">
        <v>68</v>
      </c>
      <c r="AH59" s="14" t="s">
        <v>68</v>
      </c>
      <c r="AI59" s="14" t="s">
        <v>68</v>
      </c>
      <c r="AJ59" s="44" t="str">
        <f t="shared" si="151"/>
        <v>-</v>
      </c>
      <c r="AK59" s="13" t="s">
        <v>68</v>
      </c>
      <c r="AL59" s="13" t="s">
        <v>68</v>
      </c>
      <c r="AM59" s="13" t="s">
        <v>68</v>
      </c>
      <c r="AN59" s="13" t="s">
        <v>68</v>
      </c>
      <c r="AO59" s="13" t="s">
        <v>68</v>
      </c>
      <c r="AP59" s="13" t="s">
        <v>68</v>
      </c>
      <c r="AQ59" s="13" t="str">
        <f t="shared" si="152"/>
        <v>-</v>
      </c>
      <c r="AR59" s="14" t="s">
        <v>68</v>
      </c>
      <c r="AS59" s="14" t="s">
        <v>68</v>
      </c>
      <c r="AT59" s="14" t="s">
        <v>68</v>
      </c>
      <c r="AU59" s="14" t="s">
        <v>68</v>
      </c>
      <c r="AV59" s="14" t="s">
        <v>68</v>
      </c>
      <c r="AW59" s="14" t="s">
        <v>68</v>
      </c>
      <c r="AX59" s="14" t="str">
        <f t="shared" si="153"/>
        <v>-</v>
      </c>
      <c r="AY59" s="13" t="s">
        <v>68</v>
      </c>
      <c r="AZ59" s="13" t="s">
        <v>68</v>
      </c>
      <c r="BA59" s="13" t="s">
        <v>68</v>
      </c>
      <c r="BB59" s="13" t="s">
        <v>68</v>
      </c>
      <c r="BC59" s="13" t="s">
        <v>68</v>
      </c>
      <c r="BD59" s="13" t="s">
        <v>68</v>
      </c>
      <c r="BE59" s="13" t="str">
        <f t="shared" si="154"/>
        <v>-</v>
      </c>
      <c r="BF59" s="14" t="s">
        <v>68</v>
      </c>
      <c r="BG59" s="14" t="s">
        <v>68</v>
      </c>
      <c r="BH59" s="14" t="s">
        <v>68</v>
      </c>
      <c r="BI59" s="14" t="s">
        <v>68</v>
      </c>
      <c r="BJ59" s="14" t="s">
        <v>68</v>
      </c>
      <c r="BK59" s="14" t="s">
        <v>68</v>
      </c>
      <c r="BL59" s="14" t="str">
        <f t="shared" si="155"/>
        <v>-</v>
      </c>
      <c r="BM59" s="13" t="s">
        <v>68</v>
      </c>
      <c r="BN59" s="13" t="s">
        <v>68</v>
      </c>
      <c r="BO59" s="13" t="s">
        <v>68</v>
      </c>
      <c r="BP59" s="13" t="s">
        <v>68</v>
      </c>
      <c r="BQ59" s="13" t="s">
        <v>68</v>
      </c>
      <c r="BR59" s="13" t="s">
        <v>68</v>
      </c>
      <c r="BS59" s="13" t="str">
        <f t="shared" si="156"/>
        <v>-</v>
      </c>
      <c r="BT59" s="14" t="s">
        <v>68</v>
      </c>
      <c r="BU59" s="14" t="s">
        <v>68</v>
      </c>
      <c r="BV59" s="14" t="s">
        <v>68</v>
      </c>
      <c r="BW59" s="14" t="s">
        <v>68</v>
      </c>
      <c r="BX59" s="14" t="s">
        <v>68</v>
      </c>
      <c r="BY59" s="14" t="s">
        <v>68</v>
      </c>
      <c r="BZ59" s="14" t="str">
        <f t="shared" si="157"/>
        <v>-</v>
      </c>
      <c r="CA59" s="13" t="s">
        <v>68</v>
      </c>
      <c r="CB59" s="13" t="s">
        <v>68</v>
      </c>
      <c r="CC59" s="13" t="s">
        <v>68</v>
      </c>
      <c r="CD59" s="13" t="s">
        <v>69</v>
      </c>
      <c r="CE59" s="13" t="s">
        <v>68</v>
      </c>
      <c r="CF59" s="13" t="s">
        <v>68</v>
      </c>
      <c r="CG59" s="44" t="str">
        <f t="shared" si="197"/>
        <v>1 fois par semaine</v>
      </c>
      <c r="CH59" s="14" t="s">
        <v>69</v>
      </c>
      <c r="CI59" s="14" t="s">
        <v>68</v>
      </c>
      <c r="CJ59" s="14" t="s">
        <v>68</v>
      </c>
      <c r="CK59" s="14" t="s">
        <v>68</v>
      </c>
      <c r="CL59" s="14" t="s">
        <v>68</v>
      </c>
      <c r="CM59" s="14" t="s">
        <v>68</v>
      </c>
      <c r="CN59" s="44" t="str">
        <f t="shared" si="159"/>
        <v>1 fois par semaine</v>
      </c>
      <c r="CO59" s="13" t="s">
        <v>68</v>
      </c>
      <c r="CP59" s="13" t="s">
        <v>68</v>
      </c>
      <c r="CQ59" s="13" t="s">
        <v>68</v>
      </c>
      <c r="CR59" s="13" t="s">
        <v>68</v>
      </c>
      <c r="CS59" s="13" t="s">
        <v>68</v>
      </c>
      <c r="CT59" s="13" t="s">
        <v>68</v>
      </c>
      <c r="CU59" s="13" t="str">
        <f t="shared" si="188"/>
        <v>-</v>
      </c>
      <c r="CV59" s="14" t="s">
        <v>68</v>
      </c>
      <c r="CW59" s="14" t="s">
        <v>68</v>
      </c>
      <c r="CX59" s="14" t="s">
        <v>68</v>
      </c>
      <c r="CY59" s="14" t="s">
        <v>68</v>
      </c>
      <c r="CZ59" s="14" t="s">
        <v>68</v>
      </c>
      <c r="DA59" s="14" t="s">
        <v>68</v>
      </c>
      <c r="DB59" s="14" t="str">
        <f t="shared" si="160"/>
        <v>-</v>
      </c>
      <c r="DC59" s="13" t="s">
        <v>68</v>
      </c>
      <c r="DD59" s="13" t="s">
        <v>68</v>
      </c>
      <c r="DE59" s="13" t="s">
        <v>68</v>
      </c>
      <c r="DF59" s="13" t="s">
        <v>68</v>
      </c>
      <c r="DG59" s="13" t="s">
        <v>68</v>
      </c>
      <c r="DH59" s="13" t="s">
        <v>68</v>
      </c>
      <c r="DI59" s="13" t="str">
        <f t="shared" si="189"/>
        <v>-</v>
      </c>
      <c r="DJ59" s="14" t="s">
        <v>68</v>
      </c>
      <c r="DK59" s="14" t="s">
        <v>68</v>
      </c>
      <c r="DL59" s="14" t="s">
        <v>68</v>
      </c>
      <c r="DM59" s="14" t="s">
        <v>68</v>
      </c>
      <c r="DN59" s="14" t="s">
        <v>68</v>
      </c>
      <c r="DO59" s="14" t="s">
        <v>68</v>
      </c>
      <c r="DP59" s="44" t="str">
        <f t="shared" si="161"/>
        <v>-</v>
      </c>
      <c r="DQ59" s="13" t="s">
        <v>68</v>
      </c>
      <c r="DR59" s="13" t="s">
        <v>68</v>
      </c>
      <c r="DS59" s="13" t="s">
        <v>68</v>
      </c>
      <c r="DT59" s="13" t="s">
        <v>68</v>
      </c>
      <c r="DU59" s="13" t="s">
        <v>68</v>
      </c>
      <c r="DV59" s="13" t="s">
        <v>68</v>
      </c>
      <c r="DW59" s="13" t="str">
        <f t="shared" si="162"/>
        <v>-</v>
      </c>
      <c r="DX59" s="14" t="s">
        <v>68</v>
      </c>
      <c r="DY59" s="14" t="s">
        <v>68</v>
      </c>
      <c r="DZ59" s="14" t="s">
        <v>68</v>
      </c>
      <c r="EA59" s="14" t="s">
        <v>68</v>
      </c>
      <c r="EB59" s="14" t="s">
        <v>68</v>
      </c>
      <c r="EC59" s="14" t="s">
        <v>68</v>
      </c>
      <c r="ED59" s="14" t="str">
        <f t="shared" si="163"/>
        <v>-</v>
      </c>
      <c r="EE59" s="13" t="s">
        <v>68</v>
      </c>
      <c r="EF59" s="13" t="s">
        <v>68</v>
      </c>
      <c r="EG59" s="13" t="s">
        <v>68</v>
      </c>
      <c r="EH59" s="13" t="s">
        <v>68</v>
      </c>
      <c r="EI59" s="13" t="s">
        <v>68</v>
      </c>
      <c r="EJ59" s="13" t="s">
        <v>68</v>
      </c>
      <c r="EK59" s="13" t="str">
        <f t="shared" si="164"/>
        <v>-</v>
      </c>
      <c r="EL59" s="14" t="s">
        <v>68</v>
      </c>
      <c r="EM59" s="14" t="s">
        <v>68</v>
      </c>
      <c r="EN59" s="14" t="s">
        <v>68</v>
      </c>
      <c r="EO59" s="14" t="s">
        <v>68</v>
      </c>
      <c r="EP59" s="14" t="s">
        <v>68</v>
      </c>
      <c r="EQ59" s="14" t="s">
        <v>68</v>
      </c>
      <c r="ER59" s="44" t="str">
        <f t="shared" si="193"/>
        <v>-</v>
      </c>
      <c r="ES59" s="13" t="s">
        <v>69</v>
      </c>
      <c r="ET59" s="13" t="s">
        <v>68</v>
      </c>
      <c r="EU59" s="13" t="s">
        <v>68</v>
      </c>
      <c r="EV59" s="13" t="s">
        <v>68</v>
      </c>
      <c r="EW59" s="13" t="s">
        <v>68</v>
      </c>
      <c r="EX59" s="13" t="s">
        <v>68</v>
      </c>
      <c r="EY59" s="44" t="str">
        <f t="shared" si="194"/>
        <v>1 fois par mois</v>
      </c>
      <c r="EZ59" s="14" t="s">
        <v>69</v>
      </c>
      <c r="FA59" s="14" t="s">
        <v>68</v>
      </c>
      <c r="FB59" s="14" t="s">
        <v>68</v>
      </c>
      <c r="FC59" s="14" t="s">
        <v>68</v>
      </c>
      <c r="FD59" s="14" t="s">
        <v>68</v>
      </c>
      <c r="FE59" s="14" t="s">
        <v>68</v>
      </c>
      <c r="FF59" s="44" t="str">
        <f>IF(COUNTIF(EZ59:FE59,"X")&gt;0,COUNTIF(EZ59:FE59,"X")&amp;" fois par an","-")</f>
        <v>1 fois par an</v>
      </c>
      <c r="FG59" s="13" t="s">
        <v>68</v>
      </c>
      <c r="FH59" s="13" t="s">
        <v>68</v>
      </c>
      <c r="FI59" s="13" t="s">
        <v>68</v>
      </c>
      <c r="FJ59" s="13" t="s">
        <v>68</v>
      </c>
      <c r="FK59" s="13" t="s">
        <v>68</v>
      </c>
      <c r="FL59" s="13" t="s">
        <v>68</v>
      </c>
      <c r="FM59" s="13" t="str">
        <f t="shared" si="195"/>
        <v>-</v>
      </c>
      <c r="FN59" s="14" t="s">
        <v>69</v>
      </c>
      <c r="FO59" s="14" t="s">
        <v>68</v>
      </c>
      <c r="FP59" s="14" t="s">
        <v>68</v>
      </c>
      <c r="FQ59" s="14" t="s">
        <v>69</v>
      </c>
      <c r="FR59" s="14" t="s">
        <v>68</v>
      </c>
      <c r="FS59" s="14" t="s">
        <v>68</v>
      </c>
      <c r="FT59" s="44" t="str">
        <f t="shared" si="198"/>
        <v>2 fois par semaine</v>
      </c>
      <c r="FU59" s="13" t="s">
        <v>68</v>
      </c>
      <c r="FV59" s="13" t="s">
        <v>69</v>
      </c>
      <c r="FW59" s="13" t="s">
        <v>68</v>
      </c>
      <c r="FX59" s="13" t="s">
        <v>68</v>
      </c>
      <c r="FY59" s="13" t="s">
        <v>68</v>
      </c>
      <c r="FZ59" s="13" t="s">
        <v>68</v>
      </c>
      <c r="GA59" s="44" t="str">
        <f t="shared" si="146"/>
        <v>1 fois par semaine</v>
      </c>
      <c r="GB59" s="14" t="s">
        <v>68</v>
      </c>
      <c r="GC59" s="14" t="s">
        <v>69</v>
      </c>
      <c r="GD59" s="14" t="s">
        <v>68</v>
      </c>
      <c r="GE59" s="14" t="s">
        <v>68</v>
      </c>
      <c r="GF59" s="14" t="s">
        <v>68</v>
      </c>
      <c r="GG59" s="14" t="s">
        <v>68</v>
      </c>
      <c r="GH59" s="14" t="str">
        <f t="shared" si="147"/>
        <v>1 fois par semaine</v>
      </c>
      <c r="GI59" s="13" t="s">
        <v>68</v>
      </c>
      <c r="GJ59" s="13" t="s">
        <v>68</v>
      </c>
      <c r="GK59" s="13" t="s">
        <v>68</v>
      </c>
      <c r="GL59" s="13" t="s">
        <v>68</v>
      </c>
      <c r="GM59" s="13" t="s">
        <v>68</v>
      </c>
      <c r="GN59" s="13" t="s">
        <v>68</v>
      </c>
      <c r="GO59" s="13" t="str">
        <f t="shared" si="190"/>
        <v>-</v>
      </c>
      <c r="GP59" s="14" t="s">
        <v>68</v>
      </c>
      <c r="GQ59" s="14" t="s">
        <v>68</v>
      </c>
      <c r="GR59" s="14" t="s">
        <v>69</v>
      </c>
      <c r="GS59" s="14" t="s">
        <v>68</v>
      </c>
      <c r="GT59" s="14" t="s">
        <v>68</v>
      </c>
      <c r="GU59" s="14" t="s">
        <v>69</v>
      </c>
      <c r="GV59" s="14" t="str">
        <f t="shared" si="177"/>
        <v>2 fois par semaine</v>
      </c>
      <c r="GW59" s="13" t="s">
        <v>68</v>
      </c>
      <c r="GX59" s="13" t="s">
        <v>68</v>
      </c>
      <c r="GY59" s="13" t="s">
        <v>68</v>
      </c>
      <c r="GZ59" s="13" t="s">
        <v>68</v>
      </c>
      <c r="HA59" s="13" t="s">
        <v>68</v>
      </c>
      <c r="HB59" s="13" t="s">
        <v>68</v>
      </c>
      <c r="HC59" s="44" t="str">
        <f t="shared" si="199"/>
        <v>-</v>
      </c>
      <c r="HD59" s="14" t="s">
        <v>68</v>
      </c>
      <c r="HE59" s="14" t="s">
        <v>68</v>
      </c>
      <c r="HF59" s="14" t="s">
        <v>68</v>
      </c>
      <c r="HG59" s="14" t="s">
        <v>68</v>
      </c>
      <c r="HH59" s="14" t="s">
        <v>68</v>
      </c>
      <c r="HI59" s="14" t="s">
        <v>68</v>
      </c>
      <c r="HJ59" s="44" t="str">
        <f t="shared" si="200"/>
        <v>-</v>
      </c>
      <c r="HK59" s="13" t="s">
        <v>68</v>
      </c>
      <c r="HL59" s="13" t="s">
        <v>68</v>
      </c>
      <c r="HM59" s="13" t="s">
        <v>68</v>
      </c>
      <c r="HN59" s="13" t="s">
        <v>68</v>
      </c>
      <c r="HO59" s="13" t="s">
        <v>68</v>
      </c>
      <c r="HP59" s="13" t="s">
        <v>68</v>
      </c>
      <c r="HQ59" s="44" t="str">
        <f t="shared" si="181"/>
        <v>-</v>
      </c>
      <c r="HR59" s="14" t="s">
        <v>68</v>
      </c>
      <c r="HS59" s="14" t="s">
        <v>68</v>
      </c>
      <c r="HT59" s="14" t="s">
        <v>68</v>
      </c>
      <c r="HU59" s="14" t="s">
        <v>68</v>
      </c>
      <c r="HV59" s="14" t="s">
        <v>68</v>
      </c>
      <c r="HW59" s="14" t="s">
        <v>68</v>
      </c>
      <c r="HX59" s="14" t="str">
        <f>IF(COUNTIF(HR59:HW59,"X")&gt;0,COUNTIF(HR59:HW59,"X")&amp;" fois par semaine","-")</f>
        <v>-</v>
      </c>
    </row>
  </sheetData>
  <sheetProtection formatCells="0" formatColumns="0" selectLockedCells="1" autoFilter="0" selectUnlockedCells="1"/>
  <autoFilter ref="A3:HX59"/>
  <mergeCells count="33">
    <mergeCell ref="HD1:HJ1"/>
    <mergeCell ref="HK1:HQ1"/>
    <mergeCell ref="HR1:HX1"/>
    <mergeCell ref="FN1:FT1"/>
    <mergeCell ref="FU1:GA1"/>
    <mergeCell ref="GB1:GH1"/>
    <mergeCell ref="GI1:GO1"/>
    <mergeCell ref="GP1:GV1"/>
    <mergeCell ref="GW1:HC1"/>
    <mergeCell ref="FG1:FM1"/>
    <mergeCell ref="CH1:CN1"/>
    <mergeCell ref="CO1:CU1"/>
    <mergeCell ref="CV1:DB1"/>
    <mergeCell ref="DC1:DI1"/>
    <mergeCell ref="DJ1:DP1"/>
    <mergeCell ref="DQ1:DW1"/>
    <mergeCell ref="DX1:ED1"/>
    <mergeCell ref="EE1:EK1"/>
    <mergeCell ref="EL1:ER1"/>
    <mergeCell ref="ES1:EY1"/>
    <mergeCell ref="EZ1:FF1"/>
    <mergeCell ref="CA1:CG1"/>
    <mergeCell ref="A1:H1"/>
    <mergeCell ref="I1:O1"/>
    <mergeCell ref="P1:V1"/>
    <mergeCell ref="W1:AC1"/>
    <mergeCell ref="AD1:AJ1"/>
    <mergeCell ref="AK1:AQ1"/>
    <mergeCell ref="AR1:AX1"/>
    <mergeCell ref="AY1:BE1"/>
    <mergeCell ref="BF1:BL1"/>
    <mergeCell ref="BM1:BS1"/>
    <mergeCell ref="BT1:BZ1"/>
  </mergeCells>
  <conditionalFormatting sqref="A1 A3:A1048576">
    <cfRule type="duplicateValues" dxfId="0" priority="3"/>
  </conditionalFormatting>
  <printOptions horizontalCentered="1"/>
  <pageMargins left="0" right="0" top="0.39370078740157483" bottom="0.39370078740157483" header="0.11811023622047245" footer="0.11811023622047245"/>
  <pageSetup paperSize="9" scale="10" fitToHeight="5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Fiche résidence</vt:lpstr>
      <vt:lpstr>Gardiens</vt:lpstr>
      <vt:lpstr>Entreprises</vt:lpstr>
      <vt:lpstr>RDQ</vt:lpstr>
      <vt:lpstr>code</vt:lpstr>
      <vt:lpstr>Entreprises</vt:lpstr>
      <vt:lpstr>fiche</vt:lpstr>
      <vt:lpstr>RDQ!Prestations</vt:lpstr>
      <vt:lpstr>Prestations</vt:lpstr>
      <vt:lpstr>RDQ</vt:lpstr>
      <vt:lpstr>'Fiche résidence'!Zone_d_impression</vt:lpstr>
      <vt:lpstr>Gardiens!Zone_d_impression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SAFTI Karim</dc:creator>
  <cp:lastModifiedBy>SAFTI Karim</cp:lastModifiedBy>
  <cp:lastPrinted>2019-08-28T07:40:49Z</cp:lastPrinted>
  <dcterms:created xsi:type="dcterms:W3CDTF">2019-01-29T08:48:04Z</dcterms:created>
  <dcterms:modified xsi:type="dcterms:W3CDTF">2019-08-29T13:25:55Z</dcterms:modified>
</cp:coreProperties>
</file>